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11.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12.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13.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tables/table14.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bow\Documents\Documents\NCWIT\Scorecard\2020 Updates\For Jax\FINALS for COMM\"/>
    </mc:Choice>
  </mc:AlternateContent>
  <bookViews>
    <workbookView xWindow="900" yWindow="465" windowWidth="27240" windowHeight="17325" firstSheet="6" activeTab="9"/>
  </bookViews>
  <sheets>
    <sheet name="START HERE" sheetId="9" r:id="rId1"/>
    <sheet name="SATCSCourswk" sheetId="5" r:id="rId2"/>
    <sheet name="APCSbyGender" sheetId="1" r:id="rId3"/>
    <sheet name="IntelScienceFair" sheetId="2" r:id="rId4"/>
    <sheet name="SATMath" sheetId="6" r:id="rId5"/>
    <sheet name="MajorbyMath-Gender 2016" sheetId="8" r:id="rId6"/>
    <sheet name="CSIntentToMjr" sheetId="4" r:id="rId7"/>
    <sheet name="HS CS URM" sheetId="10" r:id="rId8"/>
    <sheet name="HS CS byType" sheetId="11" r:id="rId9"/>
    <sheet name="CS StateStatus" sheetId="12" r:id="rId10"/>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B17" i="1"/>
  <c r="C12" i="1"/>
  <c r="B12" i="1"/>
  <c r="C6" i="1"/>
  <c r="B6" i="1"/>
  <c r="C4" i="1"/>
  <c r="B4" i="1"/>
</calcChain>
</file>

<file path=xl/comments1.xml><?xml version="1.0" encoding="utf-8"?>
<comments xmlns="http://schemas.openxmlformats.org/spreadsheetml/2006/main">
  <authors>
    <author>Wendy Du Bow</author>
  </authors>
  <commentList>
    <comment ref="A28" authorId="0" shapeId="0">
      <text>
        <r>
          <rPr>
            <b/>
            <sz val="9"/>
            <color rgb="FF000000"/>
            <rFont val="Tahoma"/>
            <family val="2"/>
          </rPr>
          <t>Wendy Du Bow:</t>
        </r>
        <r>
          <rPr>
            <sz val="9"/>
            <color rgb="FF000000"/>
            <rFont val="Tahoma"/>
            <family val="2"/>
          </rPr>
          <t xml:space="preserve">
</t>
        </r>
        <r>
          <rPr>
            <sz val="9"/>
            <color rgb="FF000000"/>
            <rFont val="Tahoma"/>
            <family val="2"/>
          </rPr>
          <t>This citation doesn't make sense…from 1986 but the research covers thru 2011?</t>
        </r>
      </text>
    </comment>
  </commentList>
</comments>
</file>

<file path=xl/sharedStrings.xml><?xml version="1.0" encoding="utf-8"?>
<sst xmlns="http://schemas.openxmlformats.org/spreadsheetml/2006/main" count="794" uniqueCount="199">
  <si>
    <t>Year</t>
  </si>
  <si>
    <t>Engineering</t>
  </si>
  <si>
    <t>Environmental Sciences</t>
  </si>
  <si>
    <t>Physics</t>
  </si>
  <si>
    <t>Overall</t>
  </si>
  <si>
    <t xml:space="preserve"> </t>
  </si>
  <si>
    <t>Social Sciences</t>
  </si>
  <si>
    <t>Computer Literacy</t>
  </si>
  <si>
    <t>Computer Programming</t>
  </si>
  <si>
    <t>None</t>
  </si>
  <si>
    <t>Intended College Major</t>
  </si>
  <si>
    <t>Mathematics SAT Score</t>
  </si>
  <si>
    <t xml:space="preserve">Undecided </t>
  </si>
  <si>
    <t>Physical Sciences</t>
  </si>
  <si>
    <t>Mathematics and Statistics</t>
  </si>
  <si>
    <t xml:space="preserve">Engineering </t>
  </si>
  <si>
    <t>Computer Information Sciences and Support Sciences</t>
  </si>
  <si>
    <t>Biological and Biomedical</t>
  </si>
  <si>
    <t>Foreign Languages, Literature, and Linguistics</t>
  </si>
  <si>
    <t>Liberal Arts and Sciences and Humanities</t>
  </si>
  <si>
    <t>Architecture and Related Services</t>
  </si>
  <si>
    <t>Biological and Biomedical Sciences</t>
  </si>
  <si>
    <t>Natural Resources and Conservation</t>
  </si>
  <si>
    <t>Business, Management, Marketing, and Related Support Services</t>
  </si>
  <si>
    <t>This document contains the most updated, reliable data available. NCWIT supplies these data for the computing community free of charge. You will find both raw data and basic charts in this workbook. We hope you will use these data in reports, presentations, proposals, and other research. Please cite NCWIT as suggested below, and let us know how and when you use this information, so we can better report the impact of our services. Send email to evaluation@ncwit.org. Thank you!</t>
  </si>
  <si>
    <t>Table of Contents</t>
  </si>
  <si>
    <t>1. Computing Coursework of SAT Test-Takers by Gender</t>
  </si>
  <si>
    <t>1996-2015</t>
  </si>
  <si>
    <t>Number of Test-Takers</t>
  </si>
  <si>
    <t>Percent of All Test-Takers</t>
  </si>
  <si>
    <t>Computing Coursework</t>
  </si>
  <si>
    <t>Computer Programming Coursework by Gender (Data For Chart), 1996-2015</t>
  </si>
  <si>
    <r>
      <rPr>
        <i/>
        <u/>
        <sz val="12"/>
        <color rgb="FF000000"/>
        <rFont val="Times New Roman"/>
        <family val="1"/>
      </rPr>
      <t>Source:</t>
    </r>
    <r>
      <rPr>
        <i/>
        <sz val="12"/>
        <color rgb="FF000000"/>
        <rFont val="Times New Roman"/>
        <family val="1"/>
      </rPr>
      <t xml:space="preserve"> College Board SAT College Bound Seniors, Total Group Report</t>
    </r>
  </si>
  <si>
    <t xml:space="preserve">• According to student responses to surveys administered with SAT exams, college-bound high-school students of both genders are significantly less exposed to computer programming than to computer literacy. By computer literacy, we mean use of computer applications (such as office software).
</t>
  </si>
  <si>
    <t xml:space="preserve">• Girls' representation in high school computer programming courses has decreased over time-- from 45% in 1996 to only 37% in 2015. </t>
  </si>
  <si>
    <t>2. AP Computer Science Test-Takers by Gender</t>
  </si>
  <si>
    <t>Total CS Test-Takers</t>
  </si>
  <si>
    <t>Total AP Tests Taken</t>
  </si>
  <si>
    <t>Percent CS of All AP Tests Taken</t>
  </si>
  <si>
    <r>
      <rPr>
        <i/>
        <u/>
        <sz val="12"/>
        <color rgb="FF000000"/>
        <rFont val="Times New Roman"/>
        <family val="1"/>
      </rPr>
      <t>Source:</t>
    </r>
    <r>
      <rPr>
        <i/>
        <sz val="12"/>
        <color rgb="FF000000"/>
        <rFont val="Times New Roman"/>
        <family val="1"/>
      </rPr>
      <t xml:space="preserve"> College Board AP Test, National Report</t>
    </r>
  </si>
  <si>
    <r>
      <rPr>
        <i/>
        <u/>
        <sz val="12"/>
        <color rgb="FF000000"/>
        <rFont val="Times New Roman"/>
        <family val="1"/>
      </rPr>
      <t>Source:</t>
    </r>
    <r>
      <rPr>
        <i/>
        <sz val="12"/>
        <color rgb="FF000000"/>
        <rFont val="Times New Roman"/>
        <family val="1"/>
      </rPr>
      <t xml:space="preserve"> Intel proprietary data</t>
    </r>
  </si>
  <si>
    <t>Computer Science</t>
  </si>
  <si>
    <t>Biochemistry</t>
  </si>
  <si>
    <t>Mathematics</t>
  </si>
  <si>
    <t>• Each year, approximately 1,500 of the top science and engineering fair students from 51 countries compete for over $4 million in prizes and scholarships in the Intel Science and Engineering Fair (ISEF). ISEF is the largest pre-college science competition in the world.</t>
  </si>
  <si>
    <t xml:space="preserve">• Since 1999, approximately half of all participants have been girls. 
</t>
  </si>
  <si>
    <t>Note: From 1999-2007, Engineering was one category. From 2007 to present, it is an average of two categories. From 1999 to 2016, Computer Science was one category. From 2016 to present is an average of four categories (Computational Biology and Bioinformatics, Embedded Systems, Robotics and Intelligent Machines, and Systems Software).</t>
  </si>
  <si>
    <t>4. Intended Major by Math SAT Score (Top 10)</t>
  </si>
  <si>
    <t>• Computing has become a more popular choice for high math scorers than it was in previous years.</t>
  </si>
  <si>
    <t>5. Intended Major by Math SAT Score and Gender (Top 10)</t>
  </si>
  <si>
    <t>Column1</t>
  </si>
  <si>
    <t>Column3</t>
  </si>
  <si>
    <t>• Computer Science ranks higher as an intended major for mathematically able girls than boys.</t>
  </si>
  <si>
    <t>• Girls who intend to major in computer science have slightly lower math SAT scores than boys. However, girls who intend to major in engineering have higher math SAT scores than their male peers.</t>
  </si>
  <si>
    <t>1987-2016</t>
  </si>
  <si>
    <r>
      <rPr>
        <i/>
        <u/>
        <sz val="12"/>
        <color rgb="FF000000"/>
        <rFont val="Times New Roman"/>
        <family val="1"/>
      </rPr>
      <t>Source:</t>
    </r>
    <r>
      <rPr>
        <i/>
        <sz val="12"/>
        <color rgb="FF000000"/>
        <rFont val="Times New Roman"/>
        <family val="1"/>
      </rPr>
      <t xml:space="preserve"> Higher Education Research Institute, The American Freshman</t>
    </r>
  </si>
  <si>
    <t xml:space="preserve">• The percent of students who had no exposure to computing coursework increased from 1996 to 2015. Girls are more likely to report not having taken any computing coursework. </t>
  </si>
  <si>
    <t>Note: These data are no longer available from College Board after 2015.</t>
  </si>
  <si>
    <t>Updated 10-18-2018</t>
  </si>
  <si>
    <t>Previous Years:</t>
  </si>
  <si>
    <t>Math/Statistics</t>
  </si>
  <si>
    <t>Biology</t>
  </si>
  <si>
    <t>Computer/Info Sciences</t>
  </si>
  <si>
    <t>Undecided</t>
  </si>
  <si>
    <t>Foreign Lang/Lit</t>
  </si>
  <si>
    <t>Architecture</t>
  </si>
  <si>
    <t>8. Percent of High Schools Offering Computer Science by Community Type</t>
  </si>
  <si>
    <t>Supporting Tables:</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</si>
  <si>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</si>
  <si>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</si>
  <si>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</si>
  <si>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</si>
  <si>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</si>
  <si>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</si>
  <si>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</si>
  <si>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</si>
  <si>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</si>
  <si>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</si>
  <si>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</si>
  <si>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</si>
  <si>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</si>
  <si>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</si>
  <si>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</si>
  <si>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</si>
  <si>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</si>
  <si>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</si>
  <si>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</si>
  <si>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</si>
  <si>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</si>
  <si>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</si>
  <si>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</si>
  <si>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Mississippi</t>
  </si>
  <si>
    <t>Missouri</t>
  </si>
  <si>
    <t>Montana</t>
  </si>
  <si>
    <t>Nebraska</t>
  </si>
  <si>
    <t>Nevada</t>
  </si>
  <si>
    <t>New Hampshire</t>
  </si>
  <si>
    <t>New Jersey</t>
  </si>
  <si>
    <t>New Mexico</t>
  </si>
  <si>
    <t>New York</t>
  </si>
  <si>
    <t>North Carolina</t>
  </si>
  <si>
    <t>North Dakota</t>
  </si>
  <si>
    <t>Ohio</t>
  </si>
  <si>
    <t>Oklahoma</t>
  </si>
  <si>
    <t>Oregon</t>
  </si>
  <si>
    <t>Rhode Island</t>
  </si>
  <si>
    <t>South Carolina</t>
  </si>
  <si>
    <t>South Dakota</t>
  </si>
  <si>
    <t>Tennessee</t>
  </si>
  <si>
    <t>Texas</t>
  </si>
  <si>
    <t>Utah</t>
  </si>
  <si>
    <t>Vermont</t>
  </si>
  <si>
    <t>Virginia</t>
  </si>
  <si>
    <t>Washington</t>
  </si>
  <si>
    <t>Wisconsin</t>
  </si>
  <si>
    <t>Wyoming</t>
  </si>
  <si>
    <t>State Plan for K-12 CS Education</t>
  </si>
  <si>
    <t>Yes</t>
  </si>
  <si>
    <t>In Progress</t>
  </si>
  <si>
    <t>K-12 CS Standards</t>
  </si>
  <si>
    <t>Funding for K-12 CS Professional Learning</t>
  </si>
  <si>
    <t>CS Teacher Certificate</t>
  </si>
  <si>
    <t>Minnesota</t>
  </si>
  <si>
    <t>State CS Supervisor</t>
  </si>
  <si>
    <t>Preservice Teacher Preparation</t>
  </si>
  <si>
    <t>Requirement for High Schools to Offer CS</t>
  </si>
  <si>
    <t>District Decision</t>
  </si>
  <si>
    <t>No</t>
  </si>
  <si>
    <t>Pennsylvania</t>
  </si>
  <si>
    <t>West Virginia</t>
  </si>
  <si>
    <t>CS Satisfies Graduation Requirement</t>
  </si>
  <si>
    <t>CS Satisfies Core Admission Requirement at Institutions of Higher Education</t>
  </si>
  <si>
    <t>Percent of Schools Teaching CS</t>
  </si>
  <si>
    <t>0-25%</t>
  </si>
  <si>
    <t>25-50%</t>
  </si>
  <si>
    <t>50-75%</t>
  </si>
  <si>
    <t>75-100%</t>
  </si>
  <si>
    <t>Percent of Underrepresented Minority Students in the School Population</t>
  </si>
  <si>
    <t xml:space="preserve">• According to the source report, Black and Hispanic students and students receiving free and reduced lunch are less likely to attend a school that offers computer science. </t>
  </si>
  <si>
    <t>Percent of High Schools Teaching CS</t>
  </si>
  <si>
    <t>City</t>
  </si>
  <si>
    <t>Suburban</t>
  </si>
  <si>
    <t>Town</t>
  </si>
  <si>
    <t>Rural</t>
  </si>
  <si>
    <t>Computing Coursework of SAT Test-Takers by Gender (1996-2015)</t>
  </si>
  <si>
    <t>Multi/Interdisciplinary Studies</t>
  </si>
  <si>
    <t>Multi-disciplinary Studies</t>
  </si>
  <si>
    <t xml:space="preserve"> Intended Major by SAT Math Score and Gender (2016)</t>
  </si>
  <si>
    <t xml:space="preserve"> Percent of Students Intending to Major in Computer Science by Gender (1987-2016)</t>
  </si>
  <si>
    <t>Community Type</t>
  </si>
  <si>
    <t xml:space="preserve">• Students attending suburban schools are the most likely to have computer science courses offered at their high school. </t>
  </si>
  <si>
    <t># YES:</t>
  </si>
  <si>
    <t xml:space="preserve">Note: These data stopped being available from College Board in 2016. </t>
  </si>
  <si>
    <t xml:space="preserve">• Girls' participation in Computer Science has been increasing since 2012, though still remains lower compared to other topics. In 2017, only Mathematics had a lower proportion of girls competing. On the other hand, computing has been increasingly incorporated into other STEM categories, so the number of girls actually doing computing-focused projects may be masked by the interdisciplinary categories. </t>
  </si>
  <si>
    <t>• AP research indicates that students taking an AP exam in a given subject area are more likely to take college coursework in that area than students who did not take the AP exam. [Willingham, W. &amp; Morris, M. (1986). Four years later: A longitudinal study of advanced placement students in college. Princeton, NJ: College Board; The College Board, AP National Summaries, 1999-2011.]</t>
  </si>
  <si>
    <t>9. High School Computer Science Status by State</t>
  </si>
  <si>
    <t>The NCWIT Scorecard: The Status of Computing in Secondary Education</t>
  </si>
  <si>
    <t>• Increasing the number of girls – and boys – taking computer science in high school is good news for an industry in need of able minds. The number of girls taking the CS-A AP exam has been increasing since the mid 2000’s, and has nearly tripled over the last five years, while the number of boys has nearly doubled.</t>
  </si>
  <si>
    <t>District of Columbia</t>
  </si>
  <si>
    <t>Yea</t>
  </si>
  <si>
    <t># YES in 2017</t>
  </si>
  <si>
    <t xml:space="preserve">• Less than one-half of town and rural high schools offer computer sciences courses. </t>
  </si>
  <si>
    <t>Note: The publication stopped reporting intent to major by gender after 2016</t>
  </si>
  <si>
    <t xml:space="preserve"> Intended Major by SAT Math Score (2019)</t>
  </si>
  <si>
    <t>AP Computer Science Test-Takers by Gender (1997-2019)</t>
  </si>
  <si>
    <t>Note: From 1997 to 2006, there were two AP Computer Science tests, which both tested programming skills. They are added together in this report. From 2007 to 2016, there was only one AP Computer Science test. In 2017, the Computer Science Principles test was introduced in addition to the existing CS AP exam.  According to College Board, the CS-A exam tests programming concepts, such as data structures and algorithms. The Computer Scince Principles exam tests broader concepts, such as the social impact of computing and cybersecurity. We report the sum of both here.</t>
  </si>
  <si>
    <t>1997-2019</t>
  </si>
  <si>
    <r>
      <t>Suggested citation: DuBow, W. &amp; Gonzalez, J. J. (2020) </t>
    </r>
    <r>
      <rPr>
        <i/>
        <sz val="12"/>
        <color theme="6" tint="-0.499984740745262"/>
        <rFont val="Times New Roman"/>
        <family val="1"/>
      </rPr>
      <t>NCWIT Scorecard: The Status of Women in Technology</t>
    </r>
    <r>
      <rPr>
        <sz val="12"/>
        <color theme="6" tint="-0.499984740745262"/>
        <rFont val="Times New Roman"/>
        <family val="1"/>
      </rPr>
      <t>. Boulder, CO: NCWIT.</t>
    </r>
  </si>
  <si>
    <t>• Students with the highest SAT math scores were likely to major in Math, Physical Sciences, Computer Sciences and Engineering.</t>
  </si>
  <si>
    <t>1999-2019</t>
  </si>
  <si>
    <t>Updated 02-29-2020</t>
  </si>
  <si>
    <t>6.  Percent of Students Intending to Major in Computer Science by Gender</t>
  </si>
  <si>
    <t>7. Access to High-School Computer Science Classes for Students of Underrepresented Races/Ethnicities</t>
  </si>
  <si>
    <t>• Through the AP Principles exam, more girls have taken an AP CS exam.</t>
  </si>
  <si>
    <t>Updated 02-29-20</t>
  </si>
  <si>
    <t>• Computer Science is one of the top three intended majors among the most mathematically able students.</t>
  </si>
  <si>
    <t xml:space="preserve">• Since 2014, intent to major in computer science among both men and women has increased substantially. Still, there remains a significant gender gap. 
</t>
  </si>
  <si>
    <t xml:space="preserve">• In this survey of  first-year college students, students are asked what major they are planning to pursue. 
</t>
  </si>
  <si>
    <t xml:space="preserve">• Relative interest in the CS major among first-year college students decreased steadily from 2000-2010, but has been on the upswing in recent years. 
</t>
  </si>
  <si>
    <t>• Access to high school computer science courses is inversely proportional to the number of students at the school from racial and ethnic groups historically underrepresented in computing.</t>
  </si>
  <si>
    <r>
      <rPr>
        <i/>
        <u/>
        <sz val="12"/>
        <color rgb="FF000000"/>
        <rFont val="Times New Roman"/>
        <family val="1"/>
      </rPr>
      <t>Source:</t>
    </r>
    <r>
      <rPr>
        <i/>
        <sz val="12"/>
        <color rgb="FF000000"/>
        <rFont val="Times New Roman"/>
        <family val="1"/>
      </rPr>
      <t xml:space="preserve"> Code.org Advocacy Coalition and The Computer Science Teachers Association, State of Computer Science Education: Policy and Implementation 2019</t>
    </r>
  </si>
  <si>
    <t xml:space="preserve"> High School Computer Science Status by State (2019)</t>
  </si>
  <si>
    <t>Percent of High Schools Offering Computer Science by Community Type (2019)</t>
  </si>
  <si>
    <t>Updated 03-05-20</t>
  </si>
  <si>
    <t>Percent Men</t>
  </si>
  <si>
    <t>Percent Women</t>
  </si>
  <si>
    <t>Percent Men of Test-Takers</t>
  </si>
  <si>
    <t>Percent Women of Test-Takers</t>
  </si>
  <si>
    <t>Women Computer Science  Test-Takers</t>
  </si>
  <si>
    <t>Men Computer Science Test-Takers</t>
  </si>
  <si>
    <t>Percent Womenof CS Test-Takers</t>
  </si>
  <si>
    <t>Intel Science and Engineering Fair Percent Participation of Women (1999-2019)</t>
  </si>
  <si>
    <t>3. Intel Science and Engineering Fair (ISEF) Percent Participation of Women</t>
  </si>
  <si>
    <t>Mathematics SAT Score (Women)</t>
  </si>
  <si>
    <t>Intended College Major (Women)</t>
  </si>
  <si>
    <t>Intended College Major (Men)</t>
  </si>
  <si>
    <t>Mathematics SAT Score (Men)</t>
  </si>
  <si>
    <t>Women</t>
  </si>
  <si>
    <t>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</si>
</sst>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33" x14ac:knownFonts="1">
    <font>
      <sz val="11"/>
      <color theme="1"/>
      <name val="Calibri"/>
      <family val="2"/>
      <scheme val="minor"/>
    </font>
    <font>
      <sz val="11"/>
      <color theme="1"/>
      <name val="Calibri"/>
      <family val="2"/>
      <scheme val="minor"/>
    </font>
    <font>
      <sz val="11"/>
      <color rgb="FF006100"/>
      <name val="Calibri"/>
      <family val="2"/>
      <scheme val="minor"/>
    </font>
    <font>
      <sz val="11"/>
      <name val="Calibri"/>
      <family val="2"/>
      <scheme val="minor"/>
    </font>
    <font>
      <sz val="7"/>
      <name val="Times New Roman"/>
      <family val="1"/>
    </font>
    <font>
      <sz val="12"/>
      <name val="Arial"/>
      <family val="2"/>
    </font>
    <font>
      <i/>
      <sz val="11"/>
      <color theme="1"/>
      <name val="Calibri"/>
      <family val="2"/>
      <scheme val="minor"/>
    </font>
    <font>
      <sz val="10"/>
      <name val="MS Sans Serif"/>
    </font>
    <font>
      <b/>
      <sz val="16"/>
      <color theme="6" tint="-0.499984740745262"/>
      <name val="Times New Roman"/>
      <family val="1"/>
    </font>
    <font>
      <sz val="11"/>
      <color theme="6" tint="-0.499984740745262"/>
      <name val="Calibri"/>
      <family val="2"/>
      <scheme val="minor"/>
    </font>
    <font>
      <sz val="12"/>
      <color theme="6" tint="-0.499984740745262"/>
      <name val="Times New Roman"/>
      <family val="1"/>
    </font>
    <font>
      <i/>
      <sz val="12"/>
      <color theme="6" tint="-0.499984740745262"/>
      <name val="Times New Roman"/>
      <family val="1"/>
    </font>
    <font>
      <b/>
      <u/>
      <sz val="12"/>
      <name val="Times New Roman"/>
      <family val="1"/>
    </font>
    <font>
      <sz val="12"/>
      <name val="Times New Roman"/>
      <family val="1"/>
    </font>
    <font>
      <u/>
      <sz val="12"/>
      <color theme="10"/>
      <name val="Calibri"/>
      <family val="2"/>
      <scheme val="minor"/>
    </font>
    <font>
      <b/>
      <sz val="12"/>
      <color theme="1"/>
      <name val="Times New Roman"/>
      <family val="1"/>
    </font>
    <font>
      <sz val="12"/>
      <color theme="1"/>
      <name val="Times New Roman"/>
      <family val="1"/>
    </font>
    <font>
      <b/>
      <sz val="12"/>
      <color theme="0"/>
      <name val="Times New Roman"/>
      <family val="1"/>
    </font>
    <font>
      <b/>
      <sz val="12"/>
      <name val="Times New Roman"/>
      <family val="1"/>
    </font>
    <font>
      <sz val="12"/>
      <color theme="0"/>
      <name val="Times New Roman"/>
      <family val="1"/>
    </font>
    <font>
      <b/>
      <u/>
      <sz val="12"/>
      <color theme="1"/>
      <name val="Times New Roman"/>
      <family val="1"/>
    </font>
    <font>
      <sz val="12"/>
      <color rgb="FF000000"/>
      <name val="Times New Roman"/>
      <family val="1"/>
    </font>
    <font>
      <i/>
      <sz val="12"/>
      <color rgb="FF000000"/>
      <name val="Times New Roman"/>
      <family val="1"/>
    </font>
    <font>
      <i/>
      <u/>
      <sz val="12"/>
      <color rgb="FF000000"/>
      <name val="Times New Roman"/>
      <family val="1"/>
    </font>
    <font>
      <i/>
      <sz val="12"/>
      <color theme="1"/>
      <name val="Times New Roman"/>
      <family val="1"/>
    </font>
    <font>
      <i/>
      <sz val="12"/>
      <color theme="5"/>
      <name val="Times New Roman"/>
      <family val="1"/>
    </font>
    <font>
      <b/>
      <sz val="9"/>
      <color rgb="FF000000"/>
      <name val="Tahoma"/>
      <family val="2"/>
    </font>
    <font>
      <sz val="9"/>
      <color rgb="FF000000"/>
      <name val="Tahoma"/>
      <family val="2"/>
    </font>
    <font>
      <i/>
      <sz val="11"/>
      <color rgb="FFFF0000"/>
      <name val="Calibri"/>
      <family val="2"/>
      <scheme val="minor"/>
    </font>
    <font>
      <i/>
      <sz val="11"/>
      <color theme="5"/>
      <name val="Times New Roman"/>
      <family val="1"/>
    </font>
    <font>
      <b/>
      <sz val="11"/>
      <color theme="1"/>
      <name val="Calibri"/>
      <family val="2"/>
      <scheme val="minor"/>
    </font>
    <font>
      <i/>
      <sz val="10"/>
      <color theme="5"/>
      <name val="Times New Roman"/>
      <family val="1"/>
    </font>
    <font>
      <b/>
      <i/>
      <sz val="12"/>
      <color theme="1"/>
      <name val="Times New Roman"/>
      <family val="1"/>
    </font>
  </fonts>
  <fills count="8">
    <fill>
      <patternFill patternType="none"/>
    </fill>
    <fill>
      <patternFill patternType="gray125"/>
    </fill>
    <fill>
      <patternFill patternType="solid">
        <fgColor rgb="FFC6EFCE"/>
      </patternFill>
    </fill>
    <fill>
      <patternFill patternType="solid">
        <fgColor theme="1"/>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diagonal/>
    </border>
    <border>
      <left/>
      <right style="thin">
        <color theme="1"/>
      </right>
      <top style="thin">
        <color theme="1"/>
      </top>
      <bottom style="thin">
        <color theme="1"/>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4"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43" fontId="7" fillId="0" borderId="0" applyFont="0" applyFill="0" applyBorder="0" applyAlignment="0" applyProtection="0"/>
    <xf numFmtId="0" fontId="4" fillId="0" borderId="0"/>
    <xf numFmtId="0" fontId="1" fillId="0" borderId="0"/>
    <xf numFmtId="0" fontId="14" fillId="0" borderId="0" applyNumberFormat="0" applyFill="0" applyBorder="0" applyAlignment="0" applyProtection="0"/>
  </cellStyleXfs>
  <cellXfs count="106">
    <xf numFmtId="0" fontId="0" fillId="0" borderId="0" xfId="0"/>
    <xf numFmtId="0" fontId="0" fillId="0" borderId="0" xfId="0" applyBorder="1"/>
    <xf numFmtId="9" fontId="0" fillId="0" borderId="0" xfId="0" applyNumberFormat="1"/>
    <xf numFmtId="0" fontId="0" fillId="0" borderId="1" xfId="0" applyBorder="1"/>
    <xf numFmtId="0" fontId="0" fillId="0" borderId="0" xfId="0" applyAlignment="1">
      <alignment vertical="center"/>
    </xf>
    <xf numFmtId="0" fontId="0" fillId="0" borderId="0" xfId="0"/>
    <xf numFmtId="0" fontId="0" fillId="0" borderId="0" xfId="0"/>
    <xf numFmtId="0" fontId="9" fillId="0" borderId="0" xfId="12" applyFont="1"/>
    <xf numFmtId="0" fontId="10" fillId="0" borderId="0" xfId="12" applyFont="1"/>
    <xf numFmtId="0" fontId="12" fillId="0" borderId="0" xfId="12" applyFont="1"/>
    <xf numFmtId="0" fontId="13" fillId="0" borderId="0" xfId="12" applyFont="1"/>
    <xf numFmtId="0" fontId="3" fillId="0" borderId="0" xfId="12" applyFont="1"/>
    <xf numFmtId="0" fontId="12" fillId="0" borderId="0" xfId="0" applyFont="1" applyAlignment="1"/>
    <xf numFmtId="0" fontId="14" fillId="0" borderId="0" xfId="13" applyFill="1"/>
    <xf numFmtId="0" fontId="0" fillId="0" borderId="0" xfId="0" applyFill="1"/>
    <xf numFmtId="0" fontId="16" fillId="0" borderId="0" xfId="0" applyFont="1" applyBorder="1"/>
    <xf numFmtId="3" fontId="16" fillId="0" borderId="0" xfId="0" applyNumberFormat="1" applyFont="1"/>
    <xf numFmtId="0" fontId="16" fillId="0" borderId="0" xfId="0" applyFont="1"/>
    <xf numFmtId="0" fontId="13" fillId="0" borderId="0" xfId="3" applyFont="1" applyFill="1"/>
    <xf numFmtId="0" fontId="13" fillId="0" borderId="0" xfId="0" applyFont="1"/>
    <xf numFmtId="0" fontId="18" fillId="0" borderId="0" xfId="0" applyFont="1"/>
    <xf numFmtId="3" fontId="13" fillId="0" borderId="0" xfId="0" applyNumberFormat="1" applyFont="1" applyBorder="1"/>
    <xf numFmtId="9" fontId="13" fillId="0" borderId="0" xfId="0" applyNumberFormat="1" applyFont="1" applyFill="1" applyBorder="1"/>
    <xf numFmtId="3" fontId="13" fillId="0" borderId="0" xfId="0" applyNumberFormat="1" applyFont="1"/>
    <xf numFmtId="9" fontId="13" fillId="0" borderId="0" xfId="2" applyFont="1" applyFill="1"/>
    <xf numFmtId="9" fontId="13" fillId="0" borderId="0" xfId="0" applyNumberFormat="1" applyFont="1" applyFill="1"/>
    <xf numFmtId="0" fontId="19" fillId="0" borderId="0" xfId="0" applyFont="1"/>
    <xf numFmtId="0" fontId="17" fillId="0" borderId="1" xfId="0" applyFont="1" applyBorder="1"/>
    <xf numFmtId="0" fontId="17" fillId="0" borderId="1" xfId="0" applyFont="1" applyFill="1" applyBorder="1"/>
    <xf numFmtId="0" fontId="18" fillId="5" borderId="0" xfId="0" applyFont="1" applyFill="1"/>
    <xf numFmtId="0" fontId="13" fillId="5" borderId="0" xfId="3" applyFont="1" applyFill="1"/>
    <xf numFmtId="3" fontId="13" fillId="5" borderId="0" xfId="0" applyNumberFormat="1" applyFont="1" applyFill="1" applyBorder="1"/>
    <xf numFmtId="9" fontId="13" fillId="5" borderId="0" xfId="0" applyNumberFormat="1" applyFont="1" applyFill="1" applyBorder="1"/>
    <xf numFmtId="3" fontId="13" fillId="5" borderId="0" xfId="0" applyNumberFormat="1" applyFont="1" applyFill="1"/>
    <xf numFmtId="9" fontId="13" fillId="5" borderId="0" xfId="2" applyFont="1" applyFill="1"/>
    <xf numFmtId="0" fontId="18" fillId="6" borderId="0" xfId="0" applyFont="1" applyFill="1"/>
    <xf numFmtId="0" fontId="13" fillId="6" borderId="0" xfId="3" applyFont="1" applyFill="1"/>
    <xf numFmtId="3" fontId="13" fillId="6" borderId="0" xfId="0" applyNumberFormat="1" applyFont="1" applyFill="1" applyBorder="1"/>
    <xf numFmtId="9" fontId="13" fillId="6" borderId="0" xfId="0" applyNumberFormat="1" applyFont="1" applyFill="1" applyBorder="1"/>
    <xf numFmtId="3" fontId="13" fillId="6" borderId="0" xfId="0" applyNumberFormat="1" applyFont="1" applyFill="1"/>
    <xf numFmtId="0" fontId="13" fillId="6" borderId="0" xfId="0" applyFont="1" applyFill="1"/>
    <xf numFmtId="9" fontId="13" fillId="6" borderId="0" xfId="2" applyFont="1" applyFill="1"/>
    <xf numFmtId="9" fontId="13" fillId="6" borderId="0" xfId="0" applyNumberFormat="1" applyFont="1" applyFill="1"/>
    <xf numFmtId="9" fontId="13" fillId="0" borderId="0" xfId="0" applyNumberFormat="1" applyFont="1" applyBorder="1"/>
    <xf numFmtId="9" fontId="13" fillId="0" borderId="0" xfId="0" applyNumberFormat="1" applyFont="1"/>
    <xf numFmtId="9" fontId="13" fillId="5" borderId="0" xfId="0" applyNumberFormat="1" applyFont="1" applyFill="1"/>
    <xf numFmtId="0" fontId="18" fillId="0" borderId="0" xfId="0" applyFont="1" applyFill="1"/>
    <xf numFmtId="0" fontId="20" fillId="0" borderId="0" xfId="0" applyFont="1" applyAlignment="1"/>
    <xf numFmtId="0" fontId="21" fillId="0" borderId="0" xfId="0" applyFont="1" applyBorder="1" applyAlignment="1">
      <alignment horizontal="left" vertical="center" wrapText="1" readingOrder="1"/>
    </xf>
    <xf numFmtId="0" fontId="6" fillId="0" borderId="0" xfId="0" applyFont="1"/>
    <xf numFmtId="0" fontId="25" fillId="0" borderId="0" xfId="0" applyFont="1"/>
    <xf numFmtId="3" fontId="13" fillId="4" borderId="0" xfId="11" applyNumberFormat="1" applyFont="1" applyFill="1" applyBorder="1" applyProtection="1"/>
    <xf numFmtId="3" fontId="13" fillId="4" borderId="0" xfId="5" applyNumberFormat="1" applyFont="1" applyFill="1" applyBorder="1" applyProtection="1"/>
    <xf numFmtId="3" fontId="13" fillId="4" borderId="0" xfId="0" applyNumberFormat="1" applyFont="1" applyFill="1" applyBorder="1" applyProtection="1"/>
    <xf numFmtId="3" fontId="13" fillId="0" borderId="0" xfId="5" applyNumberFormat="1" applyFont="1" applyFill="1" applyBorder="1" applyProtection="1"/>
    <xf numFmtId="164" fontId="16" fillId="0" borderId="0" xfId="1" applyNumberFormat="1" applyFont="1" applyBorder="1"/>
    <xf numFmtId="9" fontId="16" fillId="0" borderId="0" xfId="2" applyFont="1"/>
    <xf numFmtId="0" fontId="16" fillId="0" borderId="0" xfId="0" applyFont="1" applyFill="1" applyBorder="1"/>
    <xf numFmtId="164" fontId="16" fillId="0" borderId="0" xfId="1" applyNumberFormat="1" applyFont="1"/>
    <xf numFmtId="9" fontId="16" fillId="0" borderId="0" xfId="0" applyNumberFormat="1" applyFont="1"/>
    <xf numFmtId="0" fontId="19" fillId="3" borderId="0" xfId="0" applyFont="1" applyFill="1"/>
    <xf numFmtId="0" fontId="16" fillId="0" borderId="0" xfId="0" applyFont="1" applyAlignment="1">
      <alignment horizontal="center"/>
    </xf>
    <xf numFmtId="0" fontId="15" fillId="0" borderId="0" xfId="0" applyFont="1" applyAlignment="1">
      <alignment vertical="center"/>
    </xf>
    <xf numFmtId="0" fontId="16" fillId="0" borderId="0" xfId="0" applyFont="1" applyAlignment="1">
      <alignment vertical="center"/>
    </xf>
    <xf numFmtId="165" fontId="16" fillId="0" borderId="0" xfId="0" applyNumberFormat="1" applyFont="1"/>
    <xf numFmtId="0" fontId="24" fillId="0" borderId="0" xfId="0" applyFont="1" applyAlignment="1">
      <alignment horizontal="left"/>
    </xf>
    <xf numFmtId="0" fontId="0" fillId="0" borderId="0" xfId="0"/>
    <xf numFmtId="0" fontId="0" fillId="0" borderId="0" xfId="0" applyBorder="1"/>
    <xf numFmtId="9" fontId="0" fillId="0" borderId="0" xfId="0" applyNumberFormat="1"/>
    <xf numFmtId="0" fontId="0" fillId="0" borderId="1" xfId="0" applyBorder="1"/>
    <xf numFmtId="0" fontId="24" fillId="0" borderId="0" xfId="0" applyFont="1" applyAlignment="1">
      <alignment horizontal="left" vertical="center"/>
    </xf>
    <xf numFmtId="0" fontId="0" fillId="0" borderId="0" xfId="0" applyAlignment="1">
      <alignment wrapText="1"/>
    </xf>
    <xf numFmtId="0" fontId="13" fillId="0" borderId="0" xfId="12" applyFont="1" applyAlignment="1">
      <alignment wrapText="1"/>
    </xf>
    <xf numFmtId="0" fontId="0" fillId="0" borderId="0" xfId="0" applyAlignment="1">
      <alignment horizontal="center"/>
    </xf>
    <xf numFmtId="0" fontId="6" fillId="0" borderId="0" xfId="0" applyFont="1" applyAlignment="1">
      <alignment horizontal="center"/>
    </xf>
    <xf numFmtId="0" fontId="19" fillId="3" borderId="0" xfId="0" applyFont="1" applyFill="1" applyAlignment="1">
      <alignment wrapText="1"/>
    </xf>
    <xf numFmtId="9" fontId="16" fillId="0" borderId="0" xfId="2" applyNumberFormat="1" applyFont="1"/>
    <xf numFmtId="0" fontId="24" fillId="0" borderId="0" xfId="0" applyFont="1" applyAlignment="1">
      <alignment horizontal="left"/>
    </xf>
    <xf numFmtId="0" fontId="16" fillId="0" borderId="0" xfId="0" applyFont="1" applyAlignment="1">
      <alignment wrapText="1"/>
    </xf>
    <xf numFmtId="0" fontId="16" fillId="0" borderId="0" xfId="0" applyFont="1" applyAlignment="1">
      <alignment horizontal="center" wrapText="1"/>
    </xf>
    <xf numFmtId="0" fontId="16" fillId="0" borderId="6" xfId="0" applyFont="1" applyBorder="1" applyAlignment="1">
      <alignment vertical="center"/>
    </xf>
    <xf numFmtId="0" fontId="16" fillId="0" borderId="7" xfId="0" applyFont="1" applyBorder="1" applyAlignment="1">
      <alignment vertical="center"/>
    </xf>
    <xf numFmtId="0" fontId="0" fillId="0" borderId="0" xfId="0" applyFill="1" applyBorder="1"/>
    <xf numFmtId="0" fontId="16" fillId="0" borderId="0" xfId="0" applyFont="1" applyBorder="1" applyAlignment="1">
      <alignment vertical="center"/>
    </xf>
    <xf numFmtId="9" fontId="16" fillId="0" borderId="0" xfId="0" applyNumberFormat="1" applyFont="1" applyAlignment="1">
      <alignment horizontal="right"/>
    </xf>
    <xf numFmtId="0" fontId="16" fillId="0" borderId="0" xfId="0" applyFont="1" applyFill="1"/>
    <xf numFmtId="0" fontId="13" fillId="0" borderId="0" xfId="12" applyFont="1" applyAlignment="1">
      <alignment horizontal="left" vertical="center"/>
    </xf>
    <xf numFmtId="9" fontId="0" fillId="0" borderId="0" xfId="0" applyNumberFormat="1" applyBorder="1"/>
    <xf numFmtId="0" fontId="28" fillId="0" borderId="0" xfId="12" applyFont="1"/>
    <xf numFmtId="0" fontId="29" fillId="0" borderId="0" xfId="0" applyFont="1"/>
    <xf numFmtId="0" fontId="8" fillId="0" borderId="0" xfId="12" applyFont="1" applyAlignment="1">
      <alignment horizontal="left" wrapText="1"/>
    </xf>
    <xf numFmtId="0" fontId="10" fillId="0" borderId="0" xfId="12" applyFont="1" applyAlignment="1">
      <alignment horizontal="left" wrapText="1"/>
    </xf>
    <xf numFmtId="0" fontId="21" fillId="0" borderId="5" xfId="0" applyFont="1" applyBorder="1" applyAlignment="1">
      <alignment horizontal="left" vertical="center" wrapText="1" readingOrder="1"/>
    </xf>
    <xf numFmtId="0" fontId="22" fillId="0" borderId="0" xfId="0" applyFont="1" applyAlignment="1">
      <alignment horizontal="left" wrapText="1"/>
    </xf>
    <xf numFmtId="0" fontId="24" fillId="0" borderId="0" xfId="0" applyFont="1" applyAlignment="1">
      <alignment horizontal="left"/>
    </xf>
    <xf numFmtId="0" fontId="21" fillId="0" borderId="2" xfId="0" applyFont="1" applyBorder="1" applyAlignment="1">
      <alignment horizontal="left" vertical="center" wrapText="1" readingOrder="1"/>
    </xf>
    <xf numFmtId="0" fontId="21" fillId="0" borderId="3" xfId="0" applyFont="1" applyBorder="1" applyAlignment="1">
      <alignment horizontal="left" vertical="center" wrapText="1" readingOrder="1"/>
    </xf>
    <xf numFmtId="0" fontId="21" fillId="0" borderId="4" xfId="0" applyFont="1" applyBorder="1" applyAlignment="1">
      <alignment horizontal="left" vertical="center" wrapText="1" readingOrder="1"/>
    </xf>
    <xf numFmtId="0" fontId="24" fillId="0" borderId="0" xfId="0" applyFont="1" applyAlignment="1">
      <alignment horizontal="left" wrapText="1"/>
    </xf>
    <xf numFmtId="0" fontId="12" fillId="0" borderId="0" xfId="0" applyFont="1" applyAlignment="1">
      <alignment horizontal="center"/>
    </xf>
    <xf numFmtId="0" fontId="31" fillId="0" borderId="0" xfId="0" applyFont="1"/>
    <xf numFmtId="0" fontId="24" fillId="0" borderId="0" xfId="0" applyFont="1"/>
    <xf numFmtId="0" fontId="24" fillId="0" borderId="0" xfId="0" applyFont="1" applyAlignment="1">
      <alignment horizontal="center"/>
    </xf>
    <xf numFmtId="0" fontId="30" fillId="7" borderId="0" xfId="0" applyFont="1" applyFill="1" applyAlignment="1">
      <alignment horizontal="center"/>
    </xf>
    <xf numFmtId="0" fontId="32" fillId="7" borderId="5" xfId="0" applyFont="1" applyFill="1" applyBorder="1" applyAlignment="1">
      <alignment horizontal="center"/>
    </xf>
    <xf numFmtId="0" fontId="15" fillId="7" borderId="5" xfId="0" applyFont="1" applyFill="1" applyBorder="1" applyAlignment="1">
      <alignment horizontal="center"/>
    </xf>
  </cellXfs>
  <cellStyles count="14">
    <cellStyle name="Comma" xfId="1" builtinId="3"/>
    <cellStyle name="Comma 2" xfId="6"/>
    <cellStyle name="Comma 3" xfId="10"/>
    <cellStyle name="Good" xfId="3" builtinId="26"/>
    <cellStyle name="Hyperlink" xfId="13" builtinId="8"/>
    <cellStyle name="Normal" xfId="0" builtinId="0"/>
    <cellStyle name="Normal 2" xfId="5"/>
    <cellStyle name="Normal 3" xfId="7"/>
    <cellStyle name="Normal 3 2" xfId="12"/>
    <cellStyle name="Normal 4" xfId="9"/>
    <cellStyle name="Normal_Program Summary Report" xfId="11"/>
    <cellStyle name="Percent" xfId="2" builtinId="5"/>
    <cellStyle name="Percent 2" xfId="4"/>
    <cellStyle name="Percent 2 2" xfId="8"/>
  </cellStyles>
  <dxfs count="79">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alignment horizontal="center" vertical="bottom" textRotation="0" indent="0" justifyLastLine="0" shrinkToFit="0" readingOrder="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alignment vertical="bottom" textRotation="0" wrapText="1" indent="0" justifyLastLine="0" shrinkToFit="0" readingOrder="0"/>
    </dxf>
    <dxf>
      <numFmt numFmtId="13" formatCode="0%"/>
    </dxf>
    <dxf>
      <numFmt numFmtId="13" formatCode="0%"/>
    </dxf>
    <dxf>
      <numFmt numFmtId="165" formatCode="0.0%"/>
    </dxf>
    <dxf>
      <numFmt numFmtId="165" formatCode="0.0%"/>
    </dxf>
    <dxf>
      <font>
        <strike val="0"/>
        <outline val="0"/>
        <shadow val="0"/>
        <u val="none"/>
        <vertAlign val="baseline"/>
        <sz val="12"/>
        <name val="Times New Roman"/>
        <scheme val="none"/>
      </font>
    </dxf>
    <dxf>
      <font>
        <strike val="0"/>
        <outline val="0"/>
        <shadow val="0"/>
        <u val="none"/>
        <vertAlign val="baseline"/>
        <sz val="12"/>
        <name val="Times New Roman"/>
        <scheme val="none"/>
      </font>
      <alignment horizontal="general" vertical="center" textRotation="0" wrapText="0"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alignment horizontal="general" vertical="center" textRotation="0" wrapText="0" indent="0" justifyLastLine="0" shrinkToFit="0" readingOrder="0"/>
    </dxf>
    <dxf>
      <font>
        <strike val="0"/>
        <outline val="0"/>
        <shadow val="0"/>
        <u val="none"/>
        <vertAlign val="baseline"/>
        <sz val="12"/>
        <name val="Times New Roman"/>
        <scheme val="none"/>
      </font>
      <alignment horizontal="general" vertical="center" textRotation="0" wrapText="0"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border diagonalUp="0" diagonalDown="0">
        <left/>
        <right style="thin">
          <color theme="1"/>
        </right>
        <top style="thin">
          <color theme="1"/>
        </top>
        <bottom/>
        <vertical/>
        <horizontal/>
      </border>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general" vertical="center" textRotation="0" wrapText="0" indent="0" justifyLastLine="0" shrinkToFit="0" readingOrder="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numFmt numFmtId="13" formatCode="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b val="0"/>
        <strike val="0"/>
        <outline val="0"/>
        <shadow val="0"/>
        <u val="none"/>
        <vertAlign val="baseline"/>
        <sz val="12"/>
        <name val="Times New Roman"/>
        <scheme val="none"/>
      </font>
    </dxf>
    <dxf>
      <font>
        <b val="0"/>
        <i val="0"/>
        <strike val="0"/>
        <condense val="0"/>
        <extend val="0"/>
        <outline val="0"/>
        <shadow val="0"/>
        <u val="none"/>
        <vertAlign val="baseline"/>
        <sz val="12"/>
        <color theme="1"/>
        <name val="Times New Roman"/>
        <scheme val="none"/>
      </font>
      <numFmt numFmtId="164" formatCode="_(* #,##0_);_(* \(#,##0\);_(* &quot;-&quot;??_);_(@_)"/>
    </dxf>
    <dxf>
      <font>
        <b val="0"/>
        <strike val="0"/>
        <outline val="0"/>
        <shadow val="0"/>
        <u val="none"/>
        <vertAlign val="baseline"/>
        <sz val="12"/>
        <name val="Times New Roman"/>
        <scheme val="none"/>
      </font>
    </dxf>
    <dxf>
      <font>
        <b val="0"/>
        <strike val="0"/>
        <outline val="0"/>
        <shadow val="0"/>
        <u val="none"/>
        <vertAlign val="baseline"/>
        <sz val="12"/>
        <name val="Times New Roman"/>
        <scheme val="none"/>
      </font>
    </dxf>
    <dxf>
      <font>
        <b val="0"/>
        <strike val="0"/>
        <outline val="0"/>
        <shadow val="0"/>
        <u val="none"/>
        <vertAlign val="baseline"/>
        <sz val="12"/>
        <name val="Times New Roman"/>
        <scheme val="none"/>
      </font>
      <fill>
        <patternFill patternType="none">
          <fgColor indexed="64"/>
          <bgColor indexed="65"/>
        </patternFill>
      </fill>
    </dxf>
    <dxf>
      <font>
        <b val="0"/>
        <strike val="0"/>
        <outline val="0"/>
        <shadow val="0"/>
        <u val="none"/>
        <vertAlign val="baseline"/>
        <sz val="12"/>
        <name val="Times New Roman"/>
        <scheme val="none"/>
      </font>
    </dxf>
    <dxf>
      <font>
        <b val="0"/>
        <i val="0"/>
        <strike val="0"/>
        <condense val="0"/>
        <extend val="0"/>
        <outline val="0"/>
        <shadow val="0"/>
        <u val="none"/>
        <vertAlign val="baseline"/>
        <sz val="12"/>
        <color theme="0"/>
        <name val="Times New Roman"/>
        <scheme val="none"/>
      </font>
      <fill>
        <patternFill patternType="solid">
          <fgColor indexed="64"/>
          <bgColor theme="1"/>
        </patternFill>
      </fill>
    </dxf>
    <dxf>
      <font>
        <b val="0"/>
        <i val="0"/>
        <strike val="0"/>
        <condense val="0"/>
        <extend val="0"/>
        <outline val="0"/>
        <shadow val="0"/>
        <u val="none"/>
        <vertAlign val="baseline"/>
        <sz val="12"/>
        <color auto="1"/>
        <name val="Times New Roman"/>
        <scheme val="none"/>
      </font>
      <fill>
        <patternFill patternType="none">
          <fgColor indexed="64"/>
          <bgColor auto="1"/>
        </patternFill>
      </fill>
    </dxf>
    <dxf>
      <font>
        <b val="0"/>
        <i val="0"/>
        <strike val="0"/>
        <condense val="0"/>
        <extend val="0"/>
        <outline val="0"/>
        <shadow val="0"/>
        <u val="none"/>
        <vertAlign val="baseline"/>
        <sz val="12"/>
        <color auto="1"/>
        <name val="Times New Roman"/>
        <scheme val="none"/>
      </font>
      <fill>
        <patternFill patternType="none">
          <fgColor indexed="64"/>
          <bgColor auto="1"/>
        </patternFill>
      </fill>
    </dxf>
    <dxf>
      <font>
        <b/>
        <i val="0"/>
        <strike val="0"/>
        <condense val="0"/>
        <extend val="0"/>
        <outline val="0"/>
        <shadow val="0"/>
        <u val="none"/>
        <vertAlign val="baseline"/>
        <sz val="12"/>
        <color auto="1"/>
        <name val="Times New Roman"/>
        <scheme val="none"/>
      </font>
      <fill>
        <patternFill patternType="none">
          <fgColor indexed="64"/>
          <bgColor auto="1"/>
        </patternFill>
      </fill>
    </dxf>
    <dxf>
      <font>
        <strike val="0"/>
        <outline val="0"/>
        <shadow val="0"/>
        <u val="none"/>
        <vertAlign val="baseline"/>
        <sz val="12"/>
        <color auto="1"/>
        <name val="Times New Roman"/>
        <scheme val="none"/>
      </font>
      <fill>
        <patternFill patternType="none">
          <fgColor indexed="64"/>
          <bgColor auto="1"/>
        </patternFill>
      </fill>
    </dxf>
    <dxf>
      <font>
        <b/>
        <i val="0"/>
        <strike val="0"/>
        <condense val="0"/>
        <extend val="0"/>
        <outline val="0"/>
        <shadow val="0"/>
        <u val="none"/>
        <vertAlign val="baseline"/>
        <sz val="12"/>
        <color theme="0"/>
        <name val="Times New Roman"/>
        <scheme val="none"/>
      </font>
    </dxf>
    <dxf>
      <font>
        <b val="0"/>
        <i val="0"/>
        <strike val="0"/>
        <condense val="0"/>
        <extend val="0"/>
        <outline val="0"/>
        <shadow val="0"/>
        <u val="none"/>
        <vertAlign val="baseline"/>
        <sz val="12"/>
        <color auto="1"/>
        <name val="Times New Roman"/>
        <scheme val="none"/>
      </font>
      <fill>
        <patternFill patternType="none">
          <fgColor indexed="64"/>
          <bgColor auto="1"/>
        </patternFill>
      </fill>
    </dxf>
    <dxf>
      <font>
        <b val="0"/>
        <i val="0"/>
        <strike val="0"/>
        <condense val="0"/>
        <extend val="0"/>
        <outline val="0"/>
        <shadow val="0"/>
        <u val="none"/>
        <vertAlign val="baseline"/>
        <sz val="12"/>
        <color auto="1"/>
        <name val="Times New Roman"/>
        <scheme val="none"/>
      </font>
      <fill>
        <patternFill patternType="none">
          <fgColor indexed="64"/>
          <bgColor auto="1"/>
        </patternFill>
      </fill>
    </dxf>
    <dxf>
      <font>
        <b val="0"/>
        <i val="0"/>
        <strike val="0"/>
        <condense val="0"/>
        <extend val="0"/>
        <outline val="0"/>
        <shadow val="0"/>
        <u val="none"/>
        <vertAlign val="baseline"/>
        <sz val="12"/>
        <color auto="1"/>
        <name val="Times New Roman"/>
        <scheme val="none"/>
      </font>
    </dxf>
    <dxf>
      <font>
        <b val="0"/>
        <i val="0"/>
        <strike val="0"/>
        <condense val="0"/>
        <extend val="0"/>
        <outline val="0"/>
        <shadow val="0"/>
        <u val="none"/>
        <vertAlign val="baseline"/>
        <sz val="12"/>
        <color auto="1"/>
        <name val="Times New Roman"/>
        <scheme val="none"/>
      </font>
      <numFmt numFmtId="3" formatCode="#,##0"/>
    </dxf>
    <dxf>
      <font>
        <b val="0"/>
        <i val="0"/>
        <strike val="0"/>
        <condense val="0"/>
        <extend val="0"/>
        <outline val="0"/>
        <shadow val="0"/>
        <u val="none"/>
        <vertAlign val="baseline"/>
        <sz val="12"/>
        <color auto="1"/>
        <name val="Times New Roman"/>
        <scheme val="none"/>
      </font>
      <fill>
        <patternFill patternType="none">
          <fgColor indexed="64"/>
          <bgColor indexed="65"/>
        </patternFill>
      </fill>
    </dxf>
    <dxf>
      <font>
        <b/>
        <i val="0"/>
        <strike val="0"/>
        <condense val="0"/>
        <extend val="0"/>
        <outline val="0"/>
        <shadow val="0"/>
        <u val="none"/>
        <vertAlign val="baseline"/>
        <sz val="12"/>
        <color auto="1"/>
        <name val="Times New Roman"/>
        <scheme val="none"/>
      </font>
    </dxf>
    <dxf>
      <font>
        <strike val="0"/>
        <outline val="0"/>
        <shadow val="0"/>
        <u val="none"/>
        <vertAlign val="baseline"/>
        <sz val="12"/>
        <color auto="1"/>
        <name val="Times New Roman"/>
        <scheme val="none"/>
      </font>
    </dxf>
    <dxf>
      <font>
        <b/>
        <i val="0"/>
        <strike val="0"/>
        <condense val="0"/>
        <extend val="0"/>
        <outline val="0"/>
        <shadow val="0"/>
        <u val="none"/>
        <vertAlign val="baseline"/>
        <sz val="12"/>
        <color theme="0"/>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High School Computer Programming Experience, by Gender, 1996-2015</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19352651199725E-2"/>
          <c:y val="0.3541952482554917"/>
          <c:w val="0.9260969688025944"/>
          <c:h val="0.57560892641553851"/>
        </c:manualLayout>
      </c:layout>
      <c:lineChart>
        <c:grouping val="standard"/>
        <c:varyColors val="0"/>
        <c:ser>
          <c:idx val="0"/>
          <c:order val="0"/>
          <c:tx>
            <c:strRef>
              <c:f>SATCSCourswk!$B$75</c:f>
              <c:strCache>
                <c:ptCount val="1"/>
                <c:pt idx="0">
                  <c:v>Percent Men</c:v>
                </c:pt>
              </c:strCache>
            </c:strRef>
          </c:tx>
          <c:spPr>
            <a:ln w="28575" cap="rnd">
              <a:solidFill>
                <a:schemeClr val="accent1"/>
              </a:solidFill>
              <a:round/>
            </a:ln>
            <a:effectLst/>
          </c:spPr>
          <c:marker>
            <c:symbol val="none"/>
          </c:marker>
          <c:cat>
            <c:numRef>
              <c:f>SATCSCourswk!$A$76:$A$95</c:f>
              <c:numCache>
                <c:formatCode>General</c:formatCode>
                <c:ptCount val="20"/>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numCache>
            </c:numRef>
          </c:cat>
          <c:val>
            <c:numRef>
              <c:f>SATCSCourswk!$B$76:$B$95</c:f>
              <c:numCache>
                <c:formatCode>0%</c:formatCode>
                <c:ptCount val="20"/>
                <c:pt idx="0">
                  <c:v>0.63</c:v>
                </c:pt>
                <c:pt idx="1">
                  <c:v>0.6</c:v>
                </c:pt>
                <c:pt idx="2">
                  <c:v>0.53</c:v>
                </c:pt>
                <c:pt idx="3">
                  <c:v>0.57999999999999996</c:v>
                </c:pt>
                <c:pt idx="4">
                  <c:v>0.57999999999999996</c:v>
                </c:pt>
                <c:pt idx="5">
                  <c:v>0.56999999999999995</c:v>
                </c:pt>
                <c:pt idx="6">
                  <c:v>0.56000000000000005</c:v>
                </c:pt>
                <c:pt idx="7">
                  <c:v>0.56000000000000005</c:v>
                </c:pt>
                <c:pt idx="8">
                  <c:v>0.56999999999999995</c:v>
                </c:pt>
                <c:pt idx="9">
                  <c:v>0.59</c:v>
                </c:pt>
                <c:pt idx="10">
                  <c:v>0.6</c:v>
                </c:pt>
                <c:pt idx="11">
                  <c:v>0.6</c:v>
                </c:pt>
                <c:pt idx="12">
                  <c:v>0.6</c:v>
                </c:pt>
                <c:pt idx="13">
                  <c:v>0.61</c:v>
                </c:pt>
                <c:pt idx="14">
                  <c:v>0.6</c:v>
                </c:pt>
                <c:pt idx="15">
                  <c:v>0.6</c:v>
                </c:pt>
                <c:pt idx="16">
                  <c:v>0.57999999999999996</c:v>
                </c:pt>
                <c:pt idx="17">
                  <c:v>0.55000000000000004</c:v>
                </c:pt>
                <c:pt idx="18">
                  <c:v>0.55000000000000004</c:v>
                </c:pt>
                <c:pt idx="19">
                  <c:v>0.55000000000000004</c:v>
                </c:pt>
              </c:numCache>
            </c:numRef>
          </c:val>
          <c:smooth val="0"/>
          <c:extLst>
            <c:ext xmlns:c16="http://schemas.microsoft.com/office/drawing/2014/chart" uri="{C3380CC4-5D6E-409C-BE32-E72D297353CC}">
              <c16:uniqueId val="{00000000-878C-4007-9FEE-7D8D695A623C}"/>
            </c:ext>
          </c:extLst>
        </c:ser>
        <c:ser>
          <c:idx val="1"/>
          <c:order val="1"/>
          <c:tx>
            <c:strRef>
              <c:f>SATCSCourswk!$C$75</c:f>
              <c:strCache>
                <c:ptCount val="1"/>
                <c:pt idx="0">
                  <c:v>Percent Women</c:v>
                </c:pt>
              </c:strCache>
            </c:strRef>
          </c:tx>
          <c:spPr>
            <a:ln w="28575" cap="rnd">
              <a:solidFill>
                <a:schemeClr val="accent2"/>
              </a:solidFill>
              <a:round/>
            </a:ln>
            <a:effectLst/>
          </c:spPr>
          <c:marker>
            <c:symbol val="none"/>
          </c:marker>
          <c:cat>
            <c:numRef>
              <c:f>SATCSCourswk!$A$76:$A$95</c:f>
              <c:numCache>
                <c:formatCode>General</c:formatCode>
                <c:ptCount val="20"/>
                <c:pt idx="0">
                  <c:v>2015</c:v>
                </c:pt>
                <c:pt idx="1">
                  <c:v>2014</c:v>
                </c:pt>
                <c:pt idx="2">
                  <c:v>2013</c:v>
                </c:pt>
                <c:pt idx="3">
                  <c:v>2012</c:v>
                </c:pt>
                <c:pt idx="4">
                  <c:v>2011</c:v>
                </c:pt>
                <c:pt idx="5">
                  <c:v>2010</c:v>
                </c:pt>
                <c:pt idx="6">
                  <c:v>2009</c:v>
                </c:pt>
                <c:pt idx="7">
                  <c:v>2008</c:v>
                </c:pt>
                <c:pt idx="8">
                  <c:v>2007</c:v>
                </c:pt>
                <c:pt idx="9">
                  <c:v>2006</c:v>
                </c:pt>
                <c:pt idx="10">
                  <c:v>2005</c:v>
                </c:pt>
                <c:pt idx="11">
                  <c:v>2004</c:v>
                </c:pt>
                <c:pt idx="12">
                  <c:v>2003</c:v>
                </c:pt>
                <c:pt idx="13">
                  <c:v>2002</c:v>
                </c:pt>
                <c:pt idx="14">
                  <c:v>2001</c:v>
                </c:pt>
                <c:pt idx="15">
                  <c:v>2000</c:v>
                </c:pt>
                <c:pt idx="16">
                  <c:v>1999</c:v>
                </c:pt>
                <c:pt idx="17">
                  <c:v>1998</c:v>
                </c:pt>
                <c:pt idx="18">
                  <c:v>1997</c:v>
                </c:pt>
                <c:pt idx="19">
                  <c:v>1996</c:v>
                </c:pt>
              </c:numCache>
            </c:numRef>
          </c:cat>
          <c:val>
            <c:numRef>
              <c:f>SATCSCourswk!$C$76:$C$95</c:f>
              <c:numCache>
                <c:formatCode>0%</c:formatCode>
                <c:ptCount val="20"/>
                <c:pt idx="0">
                  <c:v>0.37</c:v>
                </c:pt>
                <c:pt idx="1">
                  <c:v>0.4</c:v>
                </c:pt>
                <c:pt idx="2">
                  <c:v>0.42</c:v>
                </c:pt>
                <c:pt idx="3">
                  <c:v>0.42</c:v>
                </c:pt>
                <c:pt idx="4">
                  <c:v>0.42</c:v>
                </c:pt>
                <c:pt idx="5">
                  <c:v>0.43</c:v>
                </c:pt>
                <c:pt idx="6">
                  <c:v>0.44</c:v>
                </c:pt>
                <c:pt idx="7">
                  <c:v>0.44</c:v>
                </c:pt>
                <c:pt idx="8">
                  <c:v>0.42</c:v>
                </c:pt>
                <c:pt idx="9">
                  <c:v>0.41</c:v>
                </c:pt>
                <c:pt idx="10">
                  <c:v>0.4</c:v>
                </c:pt>
                <c:pt idx="11">
                  <c:v>0.4</c:v>
                </c:pt>
                <c:pt idx="12">
                  <c:v>0.4</c:v>
                </c:pt>
                <c:pt idx="13">
                  <c:v>0.39</c:v>
                </c:pt>
                <c:pt idx="14">
                  <c:v>0.4</c:v>
                </c:pt>
                <c:pt idx="15">
                  <c:v>0.4</c:v>
                </c:pt>
                <c:pt idx="16">
                  <c:v>0.42</c:v>
                </c:pt>
                <c:pt idx="17">
                  <c:v>0.45</c:v>
                </c:pt>
                <c:pt idx="18">
                  <c:v>0.45</c:v>
                </c:pt>
                <c:pt idx="19">
                  <c:v>0.45</c:v>
                </c:pt>
              </c:numCache>
            </c:numRef>
          </c:val>
          <c:smooth val="0"/>
          <c:extLst>
            <c:ext xmlns:c16="http://schemas.microsoft.com/office/drawing/2014/chart" uri="{C3380CC4-5D6E-409C-BE32-E72D297353CC}">
              <c16:uniqueId val="{00000001-878C-4007-9FEE-7D8D695A623C}"/>
            </c:ext>
          </c:extLst>
        </c:ser>
        <c:dLbls>
          <c:showLegendKey val="0"/>
          <c:showVal val="0"/>
          <c:showCatName val="0"/>
          <c:showSerName val="0"/>
          <c:showPercent val="0"/>
          <c:showBubbleSize val="0"/>
        </c:dLbls>
        <c:smooth val="0"/>
        <c:axId val="486691016"/>
        <c:axId val="486687080"/>
      </c:lineChart>
      <c:catAx>
        <c:axId val="48669101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687080"/>
        <c:crosses val="autoZero"/>
        <c:auto val="1"/>
        <c:lblAlgn val="ctr"/>
        <c:lblOffset val="100"/>
        <c:noMultiLvlLbl val="0"/>
      </c:catAx>
      <c:valAx>
        <c:axId val="486687080"/>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66910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AP Computer Science Test-Takers by Gender, 1997-2018</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APCSbyGender!$B$3</c:f>
              <c:strCache>
                <c:ptCount val="1"/>
                <c:pt idx="0">
                  <c:v>Women Computer Science  Test-Takers</c:v>
                </c:pt>
              </c:strCache>
            </c:strRef>
          </c:tx>
          <c:spPr>
            <a:ln w="28575" cap="rnd">
              <a:solidFill>
                <a:schemeClr val="accent1"/>
              </a:solidFill>
              <a:round/>
            </a:ln>
            <a:effectLst/>
          </c:spPr>
          <c:marker>
            <c:symbol val="none"/>
          </c:marker>
          <c:cat>
            <c:numRef>
              <c:f>APCSbyGender!$A$4:$A$27</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APCSbyGender!$B$4:$B$27</c:f>
              <c:numCache>
                <c:formatCode>_(* #,##0_);_(* \(#,##0\);_(* "-"??_);_(@_)</c:formatCode>
                <c:ptCount val="24"/>
                <c:pt idx="0">
                  <c:v>1995</c:v>
                </c:pt>
                <c:pt idx="1">
                  <c:v>1672</c:v>
                </c:pt>
                <c:pt idx="2">
                  <c:v>2635</c:v>
                </c:pt>
                <c:pt idx="3">
                  <c:v>3000</c:v>
                </c:pt>
                <c:pt idx="4">
                  <c:v>3531</c:v>
                </c:pt>
                <c:pt idx="5">
                  <c:v>3365</c:v>
                </c:pt>
                <c:pt idx="6">
                  <c:v>3058</c:v>
                </c:pt>
                <c:pt idx="7">
                  <c:v>2979</c:v>
                </c:pt>
                <c:pt idx="8">
                  <c:v>2821</c:v>
                </c:pt>
                <c:pt idx="9">
                  <c:v>3111</c:v>
                </c:pt>
                <c:pt idx="10">
                  <c:v>3370</c:v>
                </c:pt>
                <c:pt idx="11">
                  <c:v>3528</c:v>
                </c:pt>
                <c:pt idx="12">
                  <c:v>3861</c:v>
                </c:pt>
                <c:pt idx="13">
                  <c:v>3827</c:v>
                </c:pt>
                <c:pt idx="14">
                  <c:v>4157</c:v>
                </c:pt>
                <c:pt idx="15" formatCode="#,##0">
                  <c:v>4893</c:v>
                </c:pt>
                <c:pt idx="16">
                  <c:v>5807</c:v>
                </c:pt>
                <c:pt idx="17" formatCode="#,##0">
                  <c:v>7846</c:v>
                </c:pt>
                <c:pt idx="18">
                  <c:v>10778</c:v>
                </c:pt>
                <c:pt idx="19" formatCode="#,##0">
                  <c:v>12642</c:v>
                </c:pt>
                <c:pt idx="20" formatCode="#,##0">
                  <c:v>27590</c:v>
                </c:pt>
                <c:pt idx="21" formatCode="#,##0">
                  <c:v>38438</c:v>
                </c:pt>
                <c:pt idx="22" formatCode="#,##0">
                  <c:v>46594</c:v>
                </c:pt>
              </c:numCache>
            </c:numRef>
          </c:val>
          <c:smooth val="0"/>
          <c:extLst>
            <c:ext xmlns:c16="http://schemas.microsoft.com/office/drawing/2014/chart" uri="{C3380CC4-5D6E-409C-BE32-E72D297353CC}">
              <c16:uniqueId val="{00000000-0494-4192-8B36-E5FB39960563}"/>
            </c:ext>
          </c:extLst>
        </c:ser>
        <c:ser>
          <c:idx val="1"/>
          <c:order val="1"/>
          <c:tx>
            <c:strRef>
              <c:f>APCSbyGender!$C$3</c:f>
              <c:strCache>
                <c:ptCount val="1"/>
                <c:pt idx="0">
                  <c:v>Men Computer Science Test-Takers</c:v>
                </c:pt>
              </c:strCache>
            </c:strRef>
          </c:tx>
          <c:spPr>
            <a:ln w="28575" cap="rnd">
              <a:solidFill>
                <a:schemeClr val="accent2"/>
              </a:solidFill>
              <a:round/>
            </a:ln>
            <a:effectLst/>
          </c:spPr>
          <c:marker>
            <c:symbol val="none"/>
          </c:marker>
          <c:cat>
            <c:numRef>
              <c:f>APCSbyGender!$A$4:$A$27</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numCache>
            </c:numRef>
          </c:cat>
          <c:val>
            <c:numRef>
              <c:f>APCSbyGender!$C$4:$C$27</c:f>
              <c:numCache>
                <c:formatCode>_(* #,##0_);_(* \(#,##0\);_(* "-"??_);_(@_)</c:formatCode>
                <c:ptCount val="24"/>
                <c:pt idx="0">
                  <c:v>9842</c:v>
                </c:pt>
                <c:pt idx="1">
                  <c:v>8863</c:v>
                </c:pt>
                <c:pt idx="2">
                  <c:v>16202</c:v>
                </c:pt>
                <c:pt idx="3">
                  <c:v>17520</c:v>
                </c:pt>
                <c:pt idx="4">
                  <c:v>19891</c:v>
                </c:pt>
                <c:pt idx="5">
                  <c:v>20094</c:v>
                </c:pt>
                <c:pt idx="6">
                  <c:v>18687</c:v>
                </c:pt>
                <c:pt idx="7">
                  <c:v>17435</c:v>
                </c:pt>
                <c:pt idx="8">
                  <c:v>16200</c:v>
                </c:pt>
                <c:pt idx="9">
                  <c:v>16490</c:v>
                </c:pt>
                <c:pt idx="10">
                  <c:v>16743</c:v>
                </c:pt>
                <c:pt idx="11">
                  <c:v>17004</c:v>
                </c:pt>
                <c:pt idx="12">
                  <c:v>17866</c:v>
                </c:pt>
                <c:pt idx="13">
                  <c:v>16293</c:v>
                </c:pt>
                <c:pt idx="14">
                  <c:v>18019</c:v>
                </c:pt>
                <c:pt idx="15" formatCode="#,##0">
                  <c:v>21210</c:v>
                </c:pt>
                <c:pt idx="16">
                  <c:v>25310</c:v>
                </c:pt>
                <c:pt idx="17" formatCode="#,##0">
                  <c:v>31432</c:v>
                </c:pt>
                <c:pt idx="18">
                  <c:v>38216</c:v>
                </c:pt>
                <c:pt idx="19" formatCode="#,##0">
                  <c:v>41737</c:v>
                </c:pt>
                <c:pt idx="20" formatCode="#,##0">
                  <c:v>77259</c:v>
                </c:pt>
                <c:pt idx="21" formatCode="#,##0">
                  <c:v>98862</c:v>
                </c:pt>
                <c:pt idx="22" formatCode="#,##0">
                  <c:v>111963</c:v>
                </c:pt>
              </c:numCache>
            </c:numRef>
          </c:val>
          <c:smooth val="0"/>
          <c:extLst>
            <c:ext xmlns:c16="http://schemas.microsoft.com/office/drawing/2014/chart" uri="{C3380CC4-5D6E-409C-BE32-E72D297353CC}">
              <c16:uniqueId val="{00000001-0494-4192-8B36-E5FB39960563}"/>
            </c:ext>
          </c:extLst>
        </c:ser>
        <c:dLbls>
          <c:showLegendKey val="0"/>
          <c:showVal val="0"/>
          <c:showCatName val="0"/>
          <c:showSerName val="0"/>
          <c:showPercent val="0"/>
          <c:showBubbleSize val="0"/>
        </c:dLbls>
        <c:smooth val="0"/>
        <c:axId val="492493664"/>
        <c:axId val="492501208"/>
      </c:lineChart>
      <c:catAx>
        <c:axId val="492493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01208"/>
        <c:crosses val="autoZero"/>
        <c:auto val="1"/>
        <c:lblAlgn val="ctr"/>
        <c:lblOffset val="100"/>
        <c:noMultiLvlLbl val="0"/>
      </c:catAx>
      <c:valAx>
        <c:axId val="4925012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4936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Percent Participation of Women in ISEF, 2007-2019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IntelScienceFair!$B$3</c:f>
              <c:strCache>
                <c:ptCount val="1"/>
                <c:pt idx="0">
                  <c:v>Biochemistry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IntelScienceFair!$B$4:$B$21</c15:sqref>
                  </c15:fullRef>
                </c:ext>
              </c:extLst>
              <c:f>(IntelScienceFair!$B$9,IntelScienceFair!$B$11,IntelScienceFair!$B$13,IntelScienceFair!$B$15,IntelScienceFair!$B$17,IntelScienceFair!$B$19:$B$21)</c:f>
              <c:numCache>
                <c:formatCode>0%</c:formatCode>
                <c:ptCount val="8"/>
                <c:pt idx="0">
                  <c:v>0.54411764705882348</c:v>
                </c:pt>
                <c:pt idx="1">
                  <c:v>0.54098360655737709</c:v>
                </c:pt>
                <c:pt idx="2">
                  <c:v>0.6271186440677966</c:v>
                </c:pt>
                <c:pt idx="3">
                  <c:v>0.63</c:v>
                </c:pt>
                <c:pt idx="4">
                  <c:v>0.44</c:v>
                </c:pt>
                <c:pt idx="5">
                  <c:v>0.53</c:v>
                </c:pt>
                <c:pt idx="6">
                  <c:v>0.77</c:v>
                </c:pt>
                <c:pt idx="7">
                  <c:v>0.67</c:v>
                </c:pt>
              </c:numCache>
            </c:numRef>
          </c:val>
          <c:extLst>
            <c:ext xmlns:c16="http://schemas.microsoft.com/office/drawing/2014/chart" uri="{C3380CC4-5D6E-409C-BE32-E72D297353CC}">
              <c16:uniqueId val="{00000000-6A65-4ADA-97BD-D65C5341549D}"/>
            </c:ext>
          </c:extLst>
        </c:ser>
        <c:ser>
          <c:idx val="1"/>
          <c:order val="1"/>
          <c:tx>
            <c:strRef>
              <c:f>IntelScienceFair!$C$3</c:f>
              <c:strCache>
                <c:ptCount val="1"/>
                <c:pt idx="0">
                  <c:v>Computer Science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IntelScienceFair!$C$4:$C$21</c15:sqref>
                  </c15:fullRef>
                </c:ext>
              </c:extLst>
              <c:f>(IntelScienceFair!$C$9,IntelScienceFair!$C$11,IntelScienceFair!$C$13,IntelScienceFair!$C$15,IntelScienceFair!$C$17,IntelScienceFair!$C$19:$C$21)</c:f>
              <c:numCache>
                <c:formatCode>0%</c:formatCode>
                <c:ptCount val="8"/>
                <c:pt idx="0">
                  <c:v>0.1728395061728395</c:v>
                </c:pt>
                <c:pt idx="1">
                  <c:v>0.17</c:v>
                </c:pt>
                <c:pt idx="2">
                  <c:v>0.17045454545454544</c:v>
                </c:pt>
                <c:pt idx="3">
                  <c:v>0.14000000000000001</c:v>
                </c:pt>
                <c:pt idx="4">
                  <c:v>0.23</c:v>
                </c:pt>
                <c:pt idx="5">
                  <c:v>0.31</c:v>
                </c:pt>
                <c:pt idx="6">
                  <c:v>0.27</c:v>
                </c:pt>
                <c:pt idx="7">
                  <c:v>0.28000000000000003</c:v>
                </c:pt>
              </c:numCache>
            </c:numRef>
          </c:val>
          <c:extLst>
            <c:ext xmlns:c16="http://schemas.microsoft.com/office/drawing/2014/chart" uri="{C3380CC4-5D6E-409C-BE32-E72D297353CC}">
              <c16:uniqueId val="{00000001-6A65-4ADA-97BD-D65C5341549D}"/>
            </c:ext>
          </c:extLst>
        </c:ser>
        <c:ser>
          <c:idx val="2"/>
          <c:order val="2"/>
          <c:tx>
            <c:strRef>
              <c:f>IntelScienceFair!$D$3</c:f>
              <c:strCache>
                <c:ptCount val="1"/>
                <c:pt idx="0">
                  <c:v>Engineering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IntelScienceFair!$D$4:$D$21</c15:sqref>
                  </c15:fullRef>
                </c:ext>
              </c:extLst>
              <c:f>(IntelScienceFair!$D$9,IntelScienceFair!$D$11,IntelScienceFair!$D$13,IntelScienceFair!$D$15,IntelScienceFair!$D$17,IntelScienceFair!$D$19:$D$21)</c:f>
              <c:numCache>
                <c:formatCode>0%</c:formatCode>
                <c:ptCount val="8"/>
                <c:pt idx="0">
                  <c:v>0.32177969502407705</c:v>
                </c:pt>
                <c:pt idx="1">
                  <c:v>0.26</c:v>
                </c:pt>
                <c:pt idx="2">
                  <c:v>0.33905579399141633</c:v>
                </c:pt>
                <c:pt idx="3">
                  <c:v>0.34</c:v>
                </c:pt>
                <c:pt idx="4">
                  <c:v>0.35</c:v>
                </c:pt>
                <c:pt idx="5">
                  <c:v>0.38</c:v>
                </c:pt>
                <c:pt idx="6">
                  <c:v>0.46</c:v>
                </c:pt>
                <c:pt idx="7">
                  <c:v>0.42</c:v>
                </c:pt>
              </c:numCache>
            </c:numRef>
          </c:val>
          <c:extLst>
            <c:ext xmlns:c16="http://schemas.microsoft.com/office/drawing/2014/chart" uri="{C3380CC4-5D6E-409C-BE32-E72D297353CC}">
              <c16:uniqueId val="{00000002-6A65-4ADA-97BD-D65C5341549D}"/>
            </c:ext>
          </c:extLst>
        </c:ser>
        <c:ser>
          <c:idx val="3"/>
          <c:order val="3"/>
          <c:tx>
            <c:strRef>
              <c:f>IntelScienceFair!$E$3</c:f>
              <c:strCache>
                <c:ptCount val="1"/>
                <c:pt idx="0">
                  <c:v>Environmental Sciences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IntelScienceFair!$E$4:$E$21</c15:sqref>
                  </c15:fullRef>
                </c:ext>
              </c:extLst>
              <c:f>(IntelScienceFair!$E$9,IntelScienceFair!$E$11,IntelScienceFair!$E$13,IntelScienceFair!$E$15,IntelScienceFair!$E$17,IntelScienceFair!$E$19:$E$21)</c:f>
              <c:numCache>
                <c:formatCode>0%</c:formatCode>
                <c:ptCount val="8"/>
                <c:pt idx="0">
                  <c:v>0.52777777777777779</c:v>
                </c:pt>
                <c:pt idx="1">
                  <c:v>0.52</c:v>
                </c:pt>
                <c:pt idx="2">
                  <c:v>0.49038461538461536</c:v>
                </c:pt>
                <c:pt idx="3">
                  <c:v>0.53</c:v>
                </c:pt>
                <c:pt idx="4">
                  <c:v>0.65</c:v>
                </c:pt>
                <c:pt idx="5">
                  <c:v>0.55000000000000004</c:v>
                </c:pt>
                <c:pt idx="6">
                  <c:v>0.57999999999999996</c:v>
                </c:pt>
                <c:pt idx="7">
                  <c:v>0.61</c:v>
                </c:pt>
              </c:numCache>
            </c:numRef>
          </c:val>
          <c:extLst>
            <c:ext xmlns:c16="http://schemas.microsoft.com/office/drawing/2014/chart" uri="{C3380CC4-5D6E-409C-BE32-E72D297353CC}">
              <c16:uniqueId val="{00000003-6A65-4ADA-97BD-D65C5341549D}"/>
            </c:ext>
          </c:extLst>
        </c:ser>
        <c:ser>
          <c:idx val="4"/>
          <c:order val="4"/>
          <c:tx>
            <c:strRef>
              <c:f>IntelScienceFair!$F$3</c:f>
              <c:strCache>
                <c:ptCount val="1"/>
                <c:pt idx="0">
                  <c:v>Mathematics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IntelScienceFair!$F$4:$F$21</c15:sqref>
                  </c15:fullRef>
                </c:ext>
              </c:extLst>
              <c:f>(IntelScienceFair!$F$9,IntelScienceFair!$F$11,IntelScienceFair!$F$13,IntelScienceFair!$F$15,IntelScienceFair!$F$17,IntelScienceFair!$F$19:$F$21)</c:f>
              <c:numCache>
                <c:formatCode>0%</c:formatCode>
                <c:ptCount val="8"/>
                <c:pt idx="0">
                  <c:v>0.24</c:v>
                </c:pt>
                <c:pt idx="1">
                  <c:v>0.28999999999999998</c:v>
                </c:pt>
                <c:pt idx="2">
                  <c:v>0.29577464788732394</c:v>
                </c:pt>
                <c:pt idx="3">
                  <c:v>0.25</c:v>
                </c:pt>
                <c:pt idx="4">
                  <c:v>0.25</c:v>
                </c:pt>
                <c:pt idx="5">
                  <c:v>0.23</c:v>
                </c:pt>
                <c:pt idx="6">
                  <c:v>0.2</c:v>
                </c:pt>
                <c:pt idx="7">
                  <c:v>0.24</c:v>
                </c:pt>
              </c:numCache>
            </c:numRef>
          </c:val>
          <c:extLst>
            <c:ext xmlns:c16="http://schemas.microsoft.com/office/drawing/2014/chart" uri="{C3380CC4-5D6E-409C-BE32-E72D297353CC}">
              <c16:uniqueId val="{00000004-6A65-4ADA-97BD-D65C5341549D}"/>
            </c:ext>
          </c:extLst>
        </c:ser>
        <c:ser>
          <c:idx val="5"/>
          <c:order val="5"/>
          <c:tx>
            <c:strRef>
              <c:f>IntelScienceFair!$G$3</c:f>
              <c:strCache>
                <c:ptCount val="1"/>
                <c:pt idx="0">
                  <c:v>Physics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IntelScienceFair!$G$4:$G$21</c15:sqref>
                  </c15:fullRef>
                </c:ext>
              </c:extLst>
              <c:f>(IntelScienceFair!$G$9,IntelScienceFair!$G$11,IntelScienceFair!$G$13,IntelScienceFair!$G$15,IntelScienceFair!$G$17,IntelScienceFair!$G$19:$G$21)</c:f>
              <c:numCache>
                <c:formatCode>0%</c:formatCode>
                <c:ptCount val="8"/>
                <c:pt idx="0">
                  <c:v>0.27350427350427353</c:v>
                </c:pt>
                <c:pt idx="1">
                  <c:v>0.28000000000000003</c:v>
                </c:pt>
                <c:pt idx="2">
                  <c:v>0.33</c:v>
                </c:pt>
                <c:pt idx="3">
                  <c:v>0.35</c:v>
                </c:pt>
                <c:pt idx="4">
                  <c:v>0.42</c:v>
                </c:pt>
                <c:pt idx="5">
                  <c:v>0.4</c:v>
                </c:pt>
                <c:pt idx="6">
                  <c:v>0.36</c:v>
                </c:pt>
                <c:pt idx="7">
                  <c:v>0.43</c:v>
                </c:pt>
              </c:numCache>
            </c:numRef>
          </c:val>
          <c:extLst>
            <c:ext xmlns:c16="http://schemas.microsoft.com/office/drawing/2014/chart" uri="{C3380CC4-5D6E-409C-BE32-E72D297353CC}">
              <c16:uniqueId val="{00000005-6A65-4ADA-97BD-D65C5341549D}"/>
            </c:ext>
          </c:extLst>
        </c:ser>
        <c:ser>
          <c:idx val="6"/>
          <c:order val="6"/>
          <c:tx>
            <c:strRef>
              <c:f>IntelScienceFair!$H$3</c:f>
              <c:strCache>
                <c:ptCount val="1"/>
                <c:pt idx="0">
                  <c:v>Overall</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IntelScienceFair!$A$4:$A$21</c15:sqref>
                  </c15:fullRef>
                </c:ext>
              </c:extLst>
              <c:f>(IntelScienceFair!$A$9,IntelScienceFair!$A$11,IntelScienceFair!$A$13,IntelScienceFair!$A$15,IntelScienceFair!$A$17,IntelScienceFair!$A$19:$A$21)</c:f>
              <c:numCache>
                <c:formatCode>General</c:formatCode>
                <c:ptCount val="8"/>
                <c:pt idx="0">
                  <c:v>2007</c:v>
                </c:pt>
                <c:pt idx="1">
                  <c:v>2009</c:v>
                </c:pt>
                <c:pt idx="2">
                  <c:v>2011</c:v>
                </c:pt>
                <c:pt idx="3">
                  <c:v>2013</c:v>
                </c:pt>
                <c:pt idx="4">
                  <c:v>2015</c:v>
                </c:pt>
                <c:pt idx="5">
                  <c:v>2017</c:v>
                </c:pt>
                <c:pt idx="6">
                  <c:v>2018</c:v>
                </c:pt>
                <c:pt idx="7">
                  <c:v>2019</c:v>
                </c:pt>
              </c:numCache>
            </c:numRef>
          </c:cat>
          <c:val>
            <c:numRef>
              <c:extLst>
                <c:ext xmlns:c15="http://schemas.microsoft.com/office/drawing/2012/chart" uri="{02D57815-91ED-43cb-92C2-25804820EDAC}">
                  <c15:fullRef>
                    <c15:sqref>IntelScienceFair!$H$4:$H$21</c15:sqref>
                  </c15:fullRef>
                </c:ext>
              </c:extLst>
              <c:f>(IntelScienceFair!$H$9,IntelScienceFair!$H$11,IntelScienceFair!$H$13,IntelScienceFair!$H$15,IntelScienceFair!$H$17,IntelScienceFair!$H$19:$H$21)</c:f>
              <c:numCache>
                <c:formatCode>0%</c:formatCode>
                <c:ptCount val="8"/>
                <c:pt idx="0">
                  <c:v>0.43</c:v>
                </c:pt>
                <c:pt idx="1">
                  <c:v>0.45</c:v>
                </c:pt>
                <c:pt idx="2">
                  <c:v>0.44</c:v>
                </c:pt>
                <c:pt idx="3">
                  <c:v>0.45</c:v>
                </c:pt>
                <c:pt idx="4">
                  <c:v>0.45</c:v>
                </c:pt>
                <c:pt idx="5">
                  <c:v>0.47</c:v>
                </c:pt>
                <c:pt idx="6">
                  <c:v>0.48</c:v>
                </c:pt>
                <c:pt idx="7">
                  <c:v>0.495</c:v>
                </c:pt>
              </c:numCache>
            </c:numRef>
          </c:val>
          <c:extLst>
            <c:ext xmlns:c16="http://schemas.microsoft.com/office/drawing/2014/chart" uri="{C3380CC4-5D6E-409C-BE32-E72D297353CC}">
              <c16:uniqueId val="{00000006-6A65-4ADA-97BD-D65C5341549D}"/>
            </c:ext>
          </c:extLst>
        </c:ser>
        <c:dLbls>
          <c:dLblPos val="inEnd"/>
          <c:showLegendKey val="0"/>
          <c:showVal val="1"/>
          <c:showCatName val="0"/>
          <c:showSerName val="0"/>
          <c:showPercent val="0"/>
          <c:showBubbleSize val="0"/>
        </c:dLbls>
        <c:gapWidth val="219"/>
        <c:overlap val="-27"/>
        <c:axId val="492506128"/>
        <c:axId val="492506784"/>
      </c:barChart>
      <c:catAx>
        <c:axId val="49250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06784"/>
        <c:crosses val="autoZero"/>
        <c:auto val="1"/>
        <c:lblAlgn val="ctr"/>
        <c:lblOffset val="100"/>
        <c:noMultiLvlLbl val="0"/>
      </c:catAx>
      <c:valAx>
        <c:axId val="49250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06128"/>
        <c:crosses val="autoZero"/>
        <c:crossBetween val="between"/>
      </c:valAx>
      <c:spPr>
        <a:noFill/>
        <a:ln>
          <a:noFill/>
        </a:ln>
        <a:effectLst/>
      </c:spPr>
    </c:plotArea>
    <c:legend>
      <c:legendPos val="l"/>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Intended Major by Math SAT Score, 2019</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SATMath!$B$3</c:f>
              <c:strCache>
                <c:ptCount val="1"/>
                <c:pt idx="0">
                  <c:v>Mathematics SAT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SATMath!$A$4:$A$13</c:f>
              <c:strCache>
                <c:ptCount val="10"/>
                <c:pt idx="0">
                  <c:v>Mathematics and Statistics</c:v>
                </c:pt>
                <c:pt idx="1">
                  <c:v>Physical Sciences</c:v>
                </c:pt>
                <c:pt idx="2">
                  <c:v>Computer Information Sciences and Support Sciences</c:v>
                </c:pt>
                <c:pt idx="3">
                  <c:v>Engineering </c:v>
                </c:pt>
                <c:pt idx="4">
                  <c:v>Multi/Interdisciplinary Studies</c:v>
                </c:pt>
                <c:pt idx="5">
                  <c:v>Social Sciences</c:v>
                </c:pt>
                <c:pt idx="6">
                  <c:v>Biological and Biomedical</c:v>
                </c:pt>
                <c:pt idx="7">
                  <c:v>Liberal Arts and Sciences and Humanities</c:v>
                </c:pt>
                <c:pt idx="8">
                  <c:v>Business, Management, Marketing, and Related Support Services</c:v>
                </c:pt>
                <c:pt idx="9">
                  <c:v>Foreign Languages, Literature, and Linguistics</c:v>
                </c:pt>
              </c:strCache>
            </c:strRef>
          </c:cat>
          <c:val>
            <c:numRef>
              <c:f>SATMath!$B$4:$B$13</c:f>
              <c:numCache>
                <c:formatCode>General</c:formatCode>
                <c:ptCount val="10"/>
                <c:pt idx="0">
                  <c:v>646</c:v>
                </c:pt>
                <c:pt idx="1">
                  <c:v>606</c:v>
                </c:pt>
                <c:pt idx="2">
                  <c:v>585</c:v>
                </c:pt>
                <c:pt idx="3">
                  <c:v>581</c:v>
                </c:pt>
                <c:pt idx="4">
                  <c:v>574</c:v>
                </c:pt>
                <c:pt idx="5">
                  <c:v>570</c:v>
                </c:pt>
                <c:pt idx="6">
                  <c:v>566</c:v>
                </c:pt>
                <c:pt idx="7">
                  <c:v>556</c:v>
                </c:pt>
                <c:pt idx="8">
                  <c:v>537</c:v>
                </c:pt>
                <c:pt idx="9">
                  <c:v>536</c:v>
                </c:pt>
              </c:numCache>
            </c:numRef>
          </c:val>
          <c:extLst>
            <c:ext xmlns:c16="http://schemas.microsoft.com/office/drawing/2014/chart" uri="{C3380CC4-5D6E-409C-BE32-E72D297353CC}">
              <c16:uniqueId val="{00000000-F8CA-416A-B43F-8A6E5E1E279D}"/>
            </c:ext>
          </c:extLst>
        </c:ser>
        <c:dLbls>
          <c:dLblPos val="inEnd"/>
          <c:showLegendKey val="0"/>
          <c:showVal val="1"/>
          <c:showCatName val="0"/>
          <c:showSerName val="0"/>
          <c:showPercent val="0"/>
          <c:showBubbleSize val="0"/>
        </c:dLbls>
        <c:gapWidth val="87"/>
        <c:overlap val="-27"/>
        <c:axId val="514756760"/>
        <c:axId val="514765944"/>
      </c:barChart>
      <c:catAx>
        <c:axId val="51475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765944"/>
        <c:crosses val="autoZero"/>
        <c:auto val="1"/>
        <c:lblAlgn val="ctr"/>
        <c:lblOffset val="100"/>
        <c:noMultiLvlLbl val="0"/>
      </c:catAx>
      <c:valAx>
        <c:axId val="514765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75676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Women's Intended Major by Math SAT Score, 2016</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'MajorbyMath-Gender 2016'!$B$3</c:f>
              <c:strCache>
                <c:ptCount val="1"/>
                <c:pt idx="0">
                  <c:v>Mathematics SAT Score (Women)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'MajorbyMath-Gender 2016'!$A$4:$A$14</c:f>
              <c:strCache>
                <c:ptCount val="11"/>
                <c:pt idx="0">
                  <c:v>Mathematics and Statistics</c:v>
                </c:pt>
                <c:pt idx="1">
                  <c:v>Engineering </c:v>
                </c:pt>
                <c:pt idx="2">
                  <c:v>Multi/Interdisciplinary Studies</c:v>
                </c:pt>
                <c:pt idx="3">
                  <c:v>Physical Sciences</c:v>
                </c:pt>
                <c:pt idx="4">
                  <c:v>Computer Information Sciences and Support Sciences</c:v>
                </c:pt>
                <c:pt idx="5">
                  <c:v>Architecture and Related Services</c:v>
                </c:pt>
                <c:pt idx="6">
                  <c:v>Biological and Biomedical Sciences</c:v>
                </c:pt>
                <c:pt idx="7">
                  <c:v>Natural Resources and Conservation</c:v>
                </c:pt>
                <c:pt idx="8">
                  <c:v>Undecided </c:v>
                </c:pt>
                <c:pt idx="9">
                  <c:v>Social Sciences</c:v>
                </c:pt>
                <c:pt idx="10">
                  <c:v>Liberal Arts and Sciences and Humanities</c:v>
                </c:pt>
              </c:strCache>
            </c:strRef>
          </c:cat>
          <c:val>
            <c:numRef>
              <c:f>'MajorbyMath-Gender 2016'!$B$4:$B$14</c:f>
              <c:numCache>
                <c:formatCode>General</c:formatCode>
                <c:ptCount val="11"/>
                <c:pt idx="0">
                  <c:v>600</c:v>
                </c:pt>
                <c:pt idx="1">
                  <c:v>591</c:v>
                </c:pt>
                <c:pt idx="2">
                  <c:v>574</c:v>
                </c:pt>
                <c:pt idx="3">
                  <c:v>557</c:v>
                </c:pt>
                <c:pt idx="4">
                  <c:v>551</c:v>
                </c:pt>
                <c:pt idx="5">
                  <c:v>537</c:v>
                </c:pt>
                <c:pt idx="6">
                  <c:v>536</c:v>
                </c:pt>
                <c:pt idx="7">
                  <c:v>535</c:v>
                </c:pt>
                <c:pt idx="8">
                  <c:v>535</c:v>
                </c:pt>
                <c:pt idx="9">
                  <c:v>526</c:v>
                </c:pt>
                <c:pt idx="10">
                  <c:v>526</c:v>
                </c:pt>
              </c:numCache>
            </c:numRef>
          </c:val>
          <c:extLst>
            <c:ext xmlns:c16="http://schemas.microsoft.com/office/drawing/2014/chart" uri="{C3380CC4-5D6E-409C-BE32-E72D297353CC}">
              <c16:uniqueId val="{00000000-1AD0-416B-B5CB-361B546F3A27}"/>
            </c:ext>
          </c:extLst>
        </c:ser>
        <c:dLbls>
          <c:showLegendKey val="0"/>
          <c:showVal val="0"/>
          <c:showCatName val="0"/>
          <c:showSerName val="0"/>
          <c:showPercent val="0"/>
          <c:showBubbleSize val="0"/>
        </c:dLbls>
        <c:gapWidth val="80"/>
        <c:overlap val="-27"/>
        <c:axId val="526845784"/>
        <c:axId val="526840208"/>
      </c:barChart>
      <c:catAx>
        <c:axId val="52684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840208"/>
        <c:crosses val="autoZero"/>
        <c:auto val="1"/>
        <c:lblAlgn val="ctr"/>
        <c:lblOffset val="100"/>
        <c:noMultiLvlLbl val="0"/>
      </c:catAx>
      <c:valAx>
        <c:axId val="526840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845784"/>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Percent of Students Intending to Major in Computer Science, 1987-2016</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CSIntentToMjr!$B$3</c:f>
              <c:strCache>
                <c:ptCount val="1"/>
                <c:pt idx="0">
                  <c:v>Women</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CSIntentToMjr!$A$4:$A$33</c15:sqref>
                  </c15:fullRef>
                </c:ext>
              </c:extLst>
              <c:f>(CSIntentToMjr!$A$4,CSIntentToMjr!$A$6,CSIntentToMjr!$A$8,CSIntentToMjr!$A$10,CSIntentToMjr!$A$12,CSIntentToMjr!$A$14,CSIntentToMjr!$A$16,CSIntentToMjr!$A$18,CSIntentToMjr!$A$20,CSIntentToMjr!$A$22,CSIntentToMjr!$A$24,CSIntentToMjr!$A$26,CSIntentToMjr!$A$28,CSIntentToMjr!$A$30,CSIntentToMjr!$A$32)</c:f>
              <c:numCache>
                <c:formatCode>General</c:formatCode>
                <c:ptCount val="15"/>
                <c:pt idx="0">
                  <c:v>1987</c:v>
                </c:pt>
                <c:pt idx="1">
                  <c:v>1989</c:v>
                </c:pt>
                <c:pt idx="2">
                  <c:v>1991</c:v>
                </c:pt>
                <c:pt idx="3">
                  <c:v>1993</c:v>
                </c:pt>
                <c:pt idx="4">
                  <c:v>1995</c:v>
                </c:pt>
                <c:pt idx="5">
                  <c:v>1997</c:v>
                </c:pt>
                <c:pt idx="6">
                  <c:v>1999</c:v>
                </c:pt>
                <c:pt idx="7">
                  <c:v>2001</c:v>
                </c:pt>
                <c:pt idx="8">
                  <c:v>2003</c:v>
                </c:pt>
                <c:pt idx="9">
                  <c:v>2005</c:v>
                </c:pt>
                <c:pt idx="10">
                  <c:v>2007</c:v>
                </c:pt>
                <c:pt idx="11">
                  <c:v>2009</c:v>
                </c:pt>
                <c:pt idx="12">
                  <c:v>2011</c:v>
                </c:pt>
                <c:pt idx="13">
                  <c:v>2013</c:v>
                </c:pt>
                <c:pt idx="14">
                  <c:v>2015</c:v>
                </c:pt>
              </c:numCache>
            </c:numRef>
          </c:cat>
          <c:val>
            <c:numRef>
              <c:extLst>
                <c:ext xmlns:c15="http://schemas.microsoft.com/office/drawing/2012/chart" uri="{02D57815-91ED-43cb-92C2-25804820EDAC}">
                  <c15:fullRef>
                    <c15:sqref>CSIntentToMjr!$B$4:$B$33</c15:sqref>
                  </c15:fullRef>
                </c:ext>
              </c:extLst>
              <c:f>(CSIntentToMjr!$B$4,CSIntentToMjr!$B$6,CSIntentToMjr!$B$8,CSIntentToMjr!$B$10,CSIntentToMjr!$B$12,CSIntentToMjr!$B$14,CSIntentToMjr!$B$16,CSIntentToMjr!$B$18,CSIntentToMjr!$B$20,CSIntentToMjr!$B$22,CSIntentToMjr!$B$24,CSIntentToMjr!$B$26,CSIntentToMjr!$B$28,CSIntentToMjr!$B$30,CSIntentToMjr!$B$32)</c:f>
              <c:numCache>
                <c:formatCode>0.0%</c:formatCode>
                <c:ptCount val="15"/>
                <c:pt idx="0">
                  <c:v>0.01</c:v>
                </c:pt>
                <c:pt idx="1">
                  <c:v>0.01</c:v>
                </c:pt>
                <c:pt idx="2">
                  <c:v>1.2E-2</c:v>
                </c:pt>
                <c:pt idx="3">
                  <c:v>8.9999999999999993E-3</c:v>
                </c:pt>
                <c:pt idx="4">
                  <c:v>0.01</c:v>
                </c:pt>
                <c:pt idx="5">
                  <c:v>1.2999999999999999E-2</c:v>
                </c:pt>
                <c:pt idx="6">
                  <c:v>1.4E-2</c:v>
                </c:pt>
                <c:pt idx="7">
                  <c:v>1.7000000000000001E-2</c:v>
                </c:pt>
                <c:pt idx="8">
                  <c:v>4.0000000000000001E-3</c:v>
                </c:pt>
                <c:pt idx="9">
                  <c:v>3.0000000000000001E-3</c:v>
                </c:pt>
                <c:pt idx="10">
                  <c:v>3.0000000000000001E-3</c:v>
                </c:pt>
                <c:pt idx="11">
                  <c:v>3.0000000000000001E-3</c:v>
                </c:pt>
                <c:pt idx="12">
                  <c:v>3.0000000000000001E-3</c:v>
                </c:pt>
                <c:pt idx="13">
                  <c:v>8.9999999999999993E-3</c:v>
                </c:pt>
                <c:pt idx="14">
                  <c:v>1.7000000000000001E-2</c:v>
                </c:pt>
              </c:numCache>
            </c:numRef>
          </c:val>
          <c:smooth val="0"/>
          <c:extLst>
            <c:ext xmlns:c16="http://schemas.microsoft.com/office/drawing/2014/chart" uri="{C3380CC4-5D6E-409C-BE32-E72D297353CC}">
              <c16:uniqueId val="{00000000-5E62-45D8-A3DB-491F633C9D64}"/>
            </c:ext>
          </c:extLst>
        </c:ser>
        <c:ser>
          <c:idx val="1"/>
          <c:order val="1"/>
          <c:tx>
            <c:strRef>
              <c:f>CSIntentToMjr!$C$3</c:f>
              <c:strCache>
                <c:ptCount val="1"/>
                <c:pt idx="0">
                  <c:v>Men</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CSIntentToMjr!$A$4:$A$33</c15:sqref>
                  </c15:fullRef>
                </c:ext>
              </c:extLst>
              <c:f>(CSIntentToMjr!$A$4,CSIntentToMjr!$A$6,CSIntentToMjr!$A$8,CSIntentToMjr!$A$10,CSIntentToMjr!$A$12,CSIntentToMjr!$A$14,CSIntentToMjr!$A$16,CSIntentToMjr!$A$18,CSIntentToMjr!$A$20,CSIntentToMjr!$A$22,CSIntentToMjr!$A$24,CSIntentToMjr!$A$26,CSIntentToMjr!$A$28,CSIntentToMjr!$A$30,CSIntentToMjr!$A$32)</c:f>
              <c:numCache>
                <c:formatCode>General</c:formatCode>
                <c:ptCount val="15"/>
                <c:pt idx="0">
                  <c:v>1987</c:v>
                </c:pt>
                <c:pt idx="1">
                  <c:v>1989</c:v>
                </c:pt>
                <c:pt idx="2">
                  <c:v>1991</c:v>
                </c:pt>
                <c:pt idx="3">
                  <c:v>1993</c:v>
                </c:pt>
                <c:pt idx="4">
                  <c:v>1995</c:v>
                </c:pt>
                <c:pt idx="5">
                  <c:v>1997</c:v>
                </c:pt>
                <c:pt idx="6">
                  <c:v>1999</c:v>
                </c:pt>
                <c:pt idx="7">
                  <c:v>2001</c:v>
                </c:pt>
                <c:pt idx="8">
                  <c:v>2003</c:v>
                </c:pt>
                <c:pt idx="9">
                  <c:v>2005</c:v>
                </c:pt>
                <c:pt idx="10">
                  <c:v>2007</c:v>
                </c:pt>
                <c:pt idx="11">
                  <c:v>2009</c:v>
                </c:pt>
                <c:pt idx="12">
                  <c:v>2011</c:v>
                </c:pt>
                <c:pt idx="13">
                  <c:v>2013</c:v>
                </c:pt>
                <c:pt idx="14">
                  <c:v>2015</c:v>
                </c:pt>
              </c:numCache>
            </c:numRef>
          </c:cat>
          <c:val>
            <c:numRef>
              <c:extLst>
                <c:ext xmlns:c15="http://schemas.microsoft.com/office/drawing/2012/chart" uri="{02D57815-91ED-43cb-92C2-25804820EDAC}">
                  <c15:fullRef>
                    <c15:sqref>CSIntentToMjr!$C$4:$C$33</c15:sqref>
                  </c15:fullRef>
                </c:ext>
              </c:extLst>
              <c:f>(CSIntentToMjr!$C$4,CSIntentToMjr!$C$6,CSIntentToMjr!$C$8,CSIntentToMjr!$C$10,CSIntentToMjr!$C$12,CSIntentToMjr!$C$14,CSIntentToMjr!$C$16,CSIntentToMjr!$C$18,CSIntentToMjr!$C$20,CSIntentToMjr!$C$22,CSIntentToMjr!$C$24,CSIntentToMjr!$C$26,CSIntentToMjr!$C$28,CSIntentToMjr!$C$30,CSIntentToMjr!$C$32)</c:f>
              <c:numCache>
                <c:formatCode>0.0%</c:formatCode>
                <c:ptCount val="15"/>
                <c:pt idx="0">
                  <c:v>2.4E-2</c:v>
                </c:pt>
                <c:pt idx="1">
                  <c:v>2.4E-2</c:v>
                </c:pt>
                <c:pt idx="2">
                  <c:v>2.5000000000000001E-2</c:v>
                </c:pt>
                <c:pt idx="3">
                  <c:v>2.5999999999999999E-2</c:v>
                </c:pt>
                <c:pt idx="4">
                  <c:v>3.6999999999999998E-2</c:v>
                </c:pt>
                <c:pt idx="5">
                  <c:v>5.0999999999999997E-2</c:v>
                </c:pt>
                <c:pt idx="6">
                  <c:v>6.6000000000000003E-2</c:v>
                </c:pt>
                <c:pt idx="7">
                  <c:v>6.0999999999999999E-2</c:v>
                </c:pt>
                <c:pt idx="8">
                  <c:v>3.3000000000000002E-2</c:v>
                </c:pt>
                <c:pt idx="9">
                  <c:v>2.1999999999999999E-2</c:v>
                </c:pt>
                <c:pt idx="10">
                  <c:v>2.1999999999999999E-2</c:v>
                </c:pt>
                <c:pt idx="11">
                  <c:v>1.9E-2</c:v>
                </c:pt>
                <c:pt idx="12">
                  <c:v>2.1000000000000001E-2</c:v>
                </c:pt>
                <c:pt idx="13">
                  <c:v>4.3999999999999997E-2</c:v>
                </c:pt>
                <c:pt idx="14">
                  <c:v>6.3E-2</c:v>
                </c:pt>
              </c:numCache>
            </c:numRef>
          </c:val>
          <c:smooth val="0"/>
          <c:extLst>
            <c:ext xmlns:c16="http://schemas.microsoft.com/office/drawing/2014/chart" uri="{C3380CC4-5D6E-409C-BE32-E72D297353CC}">
              <c16:uniqueId val="{00000001-5E62-45D8-A3DB-491F633C9D64}"/>
            </c:ext>
          </c:extLst>
        </c:ser>
        <c:dLbls>
          <c:showLegendKey val="0"/>
          <c:showVal val="0"/>
          <c:showCatName val="0"/>
          <c:showSerName val="0"/>
          <c:showPercent val="0"/>
          <c:showBubbleSize val="0"/>
        </c:dLbls>
        <c:smooth val="0"/>
        <c:axId val="526848080"/>
        <c:axId val="526837912"/>
      </c:lineChart>
      <c:catAx>
        <c:axId val="52684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837912"/>
        <c:crosses val="autoZero"/>
        <c:auto val="1"/>
        <c:lblAlgn val="ctr"/>
        <c:lblOffset val="100"/>
        <c:noMultiLvlLbl val="0"/>
      </c:catAx>
      <c:valAx>
        <c:axId val="526837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8480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Underrepresented</a:t>
            </a:r>
            <a:r>
              <a:rPr lang="en-US" baseline="0"/>
              <a:t> Students' Access to CS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'HS CS URM'!$B$3</c:f>
              <c:strCache>
                <c:ptCount val="1"/>
                <c:pt idx="0">
                  <c:v>Percent of Schools Teaching CS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'HS CS URM'!$A$4:$A$8</c:f>
              <c:strCache>
                <c:ptCount val="4"/>
                <c:pt idx="0">
                  <c:v>0-25%</c:v>
                </c:pt>
                <c:pt idx="1">
                  <c:v>25-50%</c:v>
                </c:pt>
                <c:pt idx="2">
                  <c:v>50-75%</c:v>
                </c:pt>
                <c:pt idx="3">
                  <c:v>75-100%</c:v>
                </c:pt>
              </c:strCache>
            </c:strRef>
          </c:cat>
          <c:val>
            <c:numRef>
              <c:f>'HS CS URM'!$B$4:$B$8</c:f>
              <c:numCache>
                <c:formatCode>0%</c:formatCode>
                <c:ptCount val="5"/>
                <c:pt idx="0">
                  <c:v>0.53</c:v>
                </c:pt>
                <c:pt idx="1">
                  <c:v>0.5</c:v>
                </c:pt>
                <c:pt idx="2">
                  <c:v>0.44</c:v>
                </c:pt>
                <c:pt idx="3">
                  <c:v>0.35</c:v>
                </c:pt>
              </c:numCache>
            </c:numRef>
          </c:val>
          <c:extLst>
            <c:ext xmlns:c16="http://schemas.microsoft.com/office/drawing/2014/chart" uri="{C3380CC4-5D6E-409C-BE32-E72D297353CC}">
              <c16:uniqueId val="{00000000-70FB-40D8-ACB8-D80B16959020}"/>
            </c:ext>
          </c:extLst>
        </c:ser>
        <c:dLbls>
          <c:dLblPos val="inEnd"/>
          <c:showLegendKey val="0"/>
          <c:showVal val="1"/>
          <c:showCatName val="0"/>
          <c:showSerName val="0"/>
          <c:showPercent val="0"/>
          <c:showBubbleSize val="0"/>
        </c:dLbls>
        <c:gapWidth val="97"/>
        <c:overlap val="-27"/>
        <c:axId val="520869392"/>
        <c:axId val="520871360"/>
      </c:barChart>
      <c:catAx>
        <c:axId val="520869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of Minority</a:t>
                </a:r>
                <a:r>
                  <a:rPr lang="en-US" baseline="0"/>
                  <a:t> Students</a:t>
                </a:r>
                <a:r>
                  <a:rPr lang="en-US"/>
                  <a: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871360"/>
        <c:crosses val="autoZero"/>
        <c:auto val="1"/>
        <c:lblAlgn val="ctr"/>
        <c:lblOffset val="100"/>
        <c:noMultiLvlLbl val="0"/>
      </c:catAx>
      <c:valAx>
        <c:axId val="520871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r>
                  <a:rPr lang="en-US" baseline="0"/>
                  <a:t> of Schools Teaching CS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86939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'HS CS byType'!$B$3</c:f>
              <c:strCache>
                <c:ptCount val="1"/>
                <c:pt idx="0">
                  <c:v>Percent of High Schools Teaching CS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'HS CS byType'!$A$4:$A$8</c:f>
              <c:strCache>
                <c:ptCount val="4"/>
                <c:pt idx="0">
                  <c:v>Suburban</c:v>
                </c:pt>
                <c:pt idx="1">
                  <c:v>City</c:v>
                </c:pt>
                <c:pt idx="2">
                  <c:v>Town</c:v>
                </c:pt>
                <c:pt idx="3">
                  <c:v>Rural</c:v>
                </c:pt>
              </c:strCache>
            </c:strRef>
          </c:cat>
          <c:val>
            <c:numRef>
              <c:f>'HS CS byType'!$B$4:$B$8</c:f>
              <c:numCache>
                <c:formatCode>0%</c:formatCode>
                <c:ptCount val="5"/>
                <c:pt idx="0">
                  <c:v>0.57999999999999996</c:v>
                </c:pt>
                <c:pt idx="1">
                  <c:v>0.44</c:v>
                </c:pt>
                <c:pt idx="2">
                  <c:v>0.41</c:v>
                </c:pt>
                <c:pt idx="3">
                  <c:v>0.4</c:v>
                </c:pt>
              </c:numCache>
            </c:numRef>
          </c:val>
          <c:extLst>
            <c:ext xmlns:c16="http://schemas.microsoft.com/office/drawing/2014/chart" uri="{C3380CC4-5D6E-409C-BE32-E72D297353CC}">
              <c16:uniqueId val="{00000000-F57D-4C71-9130-1F901103BE4A}"/>
            </c:ext>
          </c:extLst>
        </c:ser>
        <c:dLbls>
          <c:dLblPos val="inEnd"/>
          <c:showLegendKey val="0"/>
          <c:showVal val="1"/>
          <c:showCatName val="0"/>
          <c:showSerName val="0"/>
          <c:showPercent val="0"/>
          <c:showBubbleSize val="0"/>
        </c:dLbls>
        <c:gapWidth val="76"/>
        <c:overlap val="-27"/>
        <c:axId val="520847416"/>
        <c:axId val="520857256"/>
      </c:barChart>
      <c:catAx>
        <c:axId val="5208474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Community</a:t>
                </a:r>
                <a:r>
                  <a:rPr lang="en-US" baseline="0"/>
                  <a:t> Type</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857256"/>
        <c:crosses val="autoZero"/>
        <c:auto val="1"/>
        <c:lblAlgn val="ctr"/>
        <c:lblOffset val="100"/>
        <c:noMultiLvlLbl val="0"/>
      </c:catAx>
      <c:valAx>
        <c:axId val="520857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r>
                  <a:rPr lang="en-US" baseline="0"/>
                  <a:t> of High Schools Teaching CS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084741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460374</xdr:colOff>
      <xdr:row>2</xdr:row>
      <xdr:rowOff>53974</xdr:rowOff>
    </xdr:from>
    <xdr:to>
      <xdr:col>19</xdr:col>
      <xdr:colOff>317500</xdr:colOff>
      <xdr:row>24</xdr:row>
      <xdr:rowOff>88900</xdr:rowOff>
    </xdr:to>
    <xdr:graphicFrame macro="">
      <xdr:nvGraphicFramePr>
        <xdr:cNvPr id="9" name="Chart 8">
          <a:extLst>
            <a:ext uri="{FF2B5EF4-FFF2-40B4-BE49-F238E27FC236}">
              <a16:creationId xmlns:a16="http://schemas.microsoft.com/office/drawing/2014/main" id="{603E831D-EDC7-4524-A084-22D48B212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568324</xdr:colOff>
      <xdr:row>2</xdr:row>
      <xdr:rowOff>3174</xdr:rowOff>
    </xdr:from>
    <xdr:to>
      <xdr:col>17</xdr:col>
      <xdr:colOff>6349</xdr:colOff>
      <xdr:row>20</xdr:row>
      <xdr:rowOff>6349</xdr:rowOff>
    </xdr:to>
    <xdr:graphicFrame macro="">
      <xdr:nvGraphicFramePr>
        <xdr:cNvPr id="2" name="Chart 1">
          <a:extLst>
            <a:ext uri="{FF2B5EF4-FFF2-40B4-BE49-F238E27FC236}">
              <a16:creationId xmlns:a16="http://schemas.microsoft.com/office/drawing/2014/main" id="{1ED92FB1-F293-464C-8481-8067A04C14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593724</xdr:colOff>
      <xdr:row>2</xdr:row>
      <xdr:rowOff>9524</xdr:rowOff>
    </xdr:from>
    <xdr:to>
      <xdr:col>27</xdr:col>
      <xdr:colOff>590550</xdr:colOff>
      <xdr:row>31</xdr:row>
      <xdr:rowOff>25400</xdr:rowOff>
    </xdr:to>
    <xdr:graphicFrame macro="">
      <xdr:nvGraphicFramePr>
        <xdr:cNvPr id="2" name="Chart 1">
          <a:extLst>
            <a:ext uri="{FF2B5EF4-FFF2-40B4-BE49-F238E27FC236}">
              <a16:creationId xmlns:a16="http://schemas.microsoft.com/office/drawing/2014/main" id="{36BB2AE4-4BE7-425B-ABFF-8896545776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187324</xdr:colOff>
      <xdr:row>1</xdr:row>
      <xdr:rowOff>79374</xdr:rowOff>
    </xdr:from>
    <xdr:to>
      <xdr:col>16</xdr:col>
      <xdr:colOff>203200</xdr:colOff>
      <xdr:row>37</xdr:row>
      <xdr:rowOff>6350</xdr:rowOff>
    </xdr:to>
    <xdr:graphicFrame macro="">
      <xdr:nvGraphicFramePr>
        <xdr:cNvPr id="2" name="Chart 1">
          <a:extLst>
            <a:ext uri="{FF2B5EF4-FFF2-40B4-BE49-F238E27FC236}">
              <a16:creationId xmlns:a16="http://schemas.microsoft.com/office/drawing/2014/main" id="{BC0DA065-CF9F-4D03-A19C-9E057CBF7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561974</xdr:colOff>
      <xdr:row>1</xdr:row>
      <xdr:rowOff>161924</xdr:rowOff>
    </xdr:from>
    <xdr:to>
      <xdr:col>20</xdr:col>
      <xdr:colOff>25400</xdr:colOff>
      <xdr:row>23</xdr:row>
      <xdr:rowOff>0</xdr:rowOff>
    </xdr:to>
    <xdr:graphicFrame macro="">
      <xdr:nvGraphicFramePr>
        <xdr:cNvPr id="2" name="Chart 1">
          <a:extLst>
            <a:ext uri="{FF2B5EF4-FFF2-40B4-BE49-F238E27FC236}">
              <a16:creationId xmlns:a16="http://schemas.microsoft.com/office/drawing/2014/main" id="{6C91A61C-4A24-4FDB-BBE5-0DCFFFDD22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384174</xdr:colOff>
      <xdr:row>2</xdr:row>
      <xdr:rowOff>60324</xdr:rowOff>
    </xdr:from>
    <xdr:to>
      <xdr:col>17</xdr:col>
      <xdr:colOff>609599</xdr:colOff>
      <xdr:row>21</xdr:row>
      <xdr:rowOff>152399</xdr:rowOff>
    </xdr:to>
    <xdr:graphicFrame macro="">
      <xdr:nvGraphicFramePr>
        <xdr:cNvPr id="2" name="Chart 1">
          <a:extLst>
            <a:ext uri="{FF2B5EF4-FFF2-40B4-BE49-F238E27FC236}">
              <a16:creationId xmlns:a16="http://schemas.microsoft.com/office/drawing/2014/main" id="{2A66944D-379E-41AC-913A-BC9224B4FE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581025</xdr:colOff>
      <xdr:row>2</xdr:row>
      <xdr:rowOff>19050</xdr:rowOff>
    </xdr:from>
    <xdr:to>
      <xdr:col>10</xdr:col>
      <xdr:colOff>276225</xdr:colOff>
      <xdr:row>14</xdr:row>
      <xdr:rowOff>95250</xdr:rowOff>
    </xdr:to>
    <xdr:graphicFrame macro="">
      <xdr:nvGraphicFramePr>
        <xdr:cNvPr id="2" name="Chart 1">
          <a:extLst>
            <a:ext uri="{FF2B5EF4-FFF2-40B4-BE49-F238E27FC236}">
              <a16:creationId xmlns:a16="http://schemas.microsoft.com/office/drawing/2014/main" id="{A604A608-F624-4374-BFC1-A5DB8382BB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1</xdr:row>
      <xdr:rowOff>149225</xdr:rowOff>
    </xdr:from>
    <xdr:to>
      <xdr:col>10</xdr:col>
      <xdr:colOff>314325</xdr:colOff>
      <xdr:row>14</xdr:row>
      <xdr:rowOff>69850</xdr:rowOff>
    </xdr:to>
    <xdr:graphicFrame macro="">
      <xdr:nvGraphicFramePr>
        <xdr:cNvPr id="2" name="Chart 1">
          <a:extLst>
            <a:ext uri="{FF2B5EF4-FFF2-40B4-BE49-F238E27FC236}">
              <a16:creationId xmlns:a16="http://schemas.microsoft.com/office/drawing/2014/main" id="{2A84DAD9-4D20-40D3-A163-DD9ED48082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2" name="Table2" displayName="Table2" ref="A3:F63" totalsRowShown="0" headerRowDxfId="78" dataDxfId="77">
  <autoFilter ref="A3:F63">
    <filterColumn colId="0" hiddenButton="1"/>
    <filterColumn colId="1" hiddenButton="1"/>
    <filterColumn colId="2" hiddenButton="1"/>
    <filterColumn colId="3" hiddenButton="1"/>
    <filterColumn colId="4" hiddenButton="1"/>
    <filterColumn colId="5" hiddenButton="1"/>
  </autoFilter>
  <tableColumns count="6">
    <tableColumn id="1" name="Year" dataDxfId="76"/>
    <tableColumn id="2" name="Computing Coursework" dataDxfId="75" dataCellStyle="Good"/>
    <tableColumn id="3" name="Number of Test-Takers" dataDxfId="74"/>
    <tableColumn id="4" name="Percent of All Test-Takers" dataDxfId="73"/>
    <tableColumn id="5" name="Percent Men of Test-Takers" dataDxfId="72" dataCellStyle="Percent"/>
    <tableColumn id="6" name="Percent Women of Test-Takers" dataDxfId="71" dataCellStyle="Percent"/>
  </tableColumns>
  <tableStyleInfo name="TableStyleLight8" showFirstColumn="0" showLastColumn="0" showRowStripes="1" showColumnStripes="0"/>
</table>
</file>

<file path=xl/tables/table10.xml><?xml version="1.0" encoding="utf-8"?>
<table xmlns="http://schemas.openxmlformats.org/spreadsheetml/2006/main" id="17" name="Table618" displayName="Table618" ref="A25:B35" totalsRowShown="0" headerRowDxfId="26" dataDxfId="25">
  <autoFilter ref="A25:B35"/>
  <tableColumns count="2">
    <tableColumn id="1" name="Intended College Major" dataDxfId="24"/>
    <tableColumn id="2" name="Mathematics SAT Score" dataDxfId="23"/>
  </tableColumns>
  <tableStyleInfo name="TableStyleLight8" showFirstColumn="0" showLastColumn="0" showRowStripes="1" showColumnStripes="0"/>
</table>
</file>

<file path=xl/tables/table11.xml><?xml version="1.0" encoding="utf-8"?>
<table xmlns="http://schemas.openxmlformats.org/spreadsheetml/2006/main" id="7" name="Table7" displayName="Table7" ref="A3:E14" totalsRowShown="0" headerRowDxfId="22" dataDxfId="21">
  <autoFilter ref="A3:E14">
    <filterColumn colId="0" hiddenButton="1"/>
    <filterColumn colId="1" hiddenButton="1"/>
    <filterColumn colId="2" hiddenButton="1"/>
    <filterColumn colId="3" hiddenButton="1"/>
    <filterColumn colId="4" hiddenButton="1"/>
  </autoFilter>
  <tableColumns count="5">
    <tableColumn id="1" name="Intended College Major (Women)" dataDxfId="20"/>
    <tableColumn id="2" name="Mathematics SAT Score (Women)" dataDxfId="19"/>
    <tableColumn id="5" name="Column3" dataDxfId="18"/>
    <tableColumn id="6" name="Intended College Major (Men)" dataDxfId="17"/>
    <tableColumn id="7" name="Mathematics SAT Score (Men)" dataDxfId="16"/>
  </tableColumns>
  <tableStyleInfo name="TableStyleLight8" showFirstColumn="0" showLastColumn="0" showRowStripes="1" showColumnStripes="0"/>
</table>
</file>

<file path=xl/tables/table12.xml><?xml version="1.0" encoding="utf-8"?>
<table xmlns="http://schemas.openxmlformats.org/spreadsheetml/2006/main" id="8" name="Table8" displayName="Table8" ref="A3:C33" totalsRowShown="0">
  <autoFilter ref="A3:C33">
    <filterColumn colId="0" hiddenButton="1"/>
    <filterColumn colId="1" hiddenButton="1"/>
    <filterColumn colId="2" hiddenButton="1"/>
  </autoFilter>
  <tableColumns count="3">
    <tableColumn id="1" name="Column1"/>
    <tableColumn id="2" name="Women" dataDxfId="15"/>
    <tableColumn id="3" name="Men" dataDxfId="14"/>
  </tableColumns>
  <tableStyleInfo name="TableStyleLight8" showFirstColumn="0" showLastColumn="0" showRowStripes="1" showColumnStripes="0"/>
</table>
</file>

<file path=xl/tables/table13.xml><?xml version="1.0" encoding="utf-8"?>
<table xmlns="http://schemas.openxmlformats.org/spreadsheetml/2006/main" id="13" name="Table13" displayName="Table13" ref="A3:B8" totalsRowShown="0">
  <autoFilter ref="A3:B8">
    <filterColumn colId="0" hiddenButton="1"/>
    <filterColumn colId="1" hiddenButton="1"/>
  </autoFilter>
  <tableColumns count="2">
    <tableColumn id="1" name="Percent of Underrepresented Minority Students in the School Population"/>
    <tableColumn id="2" name="Percent of Schools Teaching CS" dataDxfId="13"/>
  </tableColumns>
  <tableStyleInfo name="TableStyleLight8" showFirstColumn="0" showLastColumn="0" showRowStripes="1" showColumnStripes="0"/>
</table>
</file>

<file path=xl/tables/table14.xml><?xml version="1.0" encoding="utf-8"?>
<table xmlns="http://schemas.openxmlformats.org/spreadsheetml/2006/main" id="14" name="Table14" displayName="Table14" ref="A3:B8" totalsRowShown="0">
  <autoFilter ref="A3:B8">
    <filterColumn colId="0" hiddenButton="1"/>
    <filterColumn colId="1" hiddenButton="1"/>
  </autoFilter>
  <tableColumns count="2">
    <tableColumn id="1" name="Community Type"/>
    <tableColumn id="2" name="Percent of High Schools Teaching CS" dataDxfId="12"/>
  </tableColumns>
  <tableStyleInfo name="TableStyleLight8" showFirstColumn="0" showLastColumn="0" showRowStripes="1" showColumnStripes="0"/>
</table>
</file>

<file path=xl/tables/table15.xml><?xml version="1.0" encoding="utf-8"?>
<table xmlns="http://schemas.openxmlformats.org/spreadsheetml/2006/main" id="12" name="Table12" displayName="Table12" ref="A3:J56" totalsRowShown="0" headerRowDxfId="11" dataDxfId="10">
  <autoFilter ref="A3:J56"/>
  <tableColumns count="10">
    <tableColumn id="1" name="State" dataDxfId="9"/>
    <tableColumn id="2" name="State Plan for K-12 CS Education" dataDxfId="8"/>
    <tableColumn id="3" name="K-12 CS Standards" dataDxfId="7"/>
    <tableColumn id="4" name="Funding for K-12 CS Professional Learning" dataDxfId="6"/>
    <tableColumn id="5" name="CS Teacher Certificate" dataDxfId="5"/>
    <tableColumn id="6" name="Preservice Teacher Preparation" dataDxfId="4"/>
    <tableColumn id="7" name="State CS Supervisor" dataDxfId="3"/>
    <tableColumn id="8" name="Requirement for High Schools to Offer CS" dataDxfId="2"/>
    <tableColumn id="9" name="CS Satisfies Graduation Requirement" dataDxfId="1"/>
    <tableColumn id="10" name="CS Satisfies Core Admission Requirement at Institutions of Higher Education" dataDxfId="0"/>
  </tableColumns>
  <tableStyleInfo name="TableStyleLight8" showFirstColumn="0" showLastColumn="0" showRowStripes="1" showColumnStripes="0"/>
</table>
</file>

<file path=xl/tables/table2.xml><?xml version="1.0" encoding="utf-8"?>
<table xmlns="http://schemas.openxmlformats.org/spreadsheetml/2006/main" id="3" name="Table24" displayName="Table24" ref="A75:C95" totalsRowShown="0" headerRowDxfId="70" dataDxfId="69">
  <autoFilter ref="A75:C95">
    <filterColumn colId="0" hiddenButton="1"/>
    <filterColumn colId="1" hiddenButton="1"/>
    <filterColumn colId="2" hiddenButton="1"/>
  </autoFilter>
  <tableColumns count="3">
    <tableColumn id="1" name="Year" dataDxfId="68"/>
    <tableColumn id="5" name="Percent Men" dataDxfId="67" dataCellStyle="Percent"/>
    <tableColumn id="6" name="Percent Women" dataDxfId="66" dataCellStyle="Percent"/>
  </tableColumns>
  <tableStyleInfo name="TableStyleLight8" showFirstColumn="0" showLastColumn="0" showRowStripes="1" showColumnStripes="0"/>
</table>
</file>

<file path=xl/tables/table3.xml><?xml version="1.0" encoding="utf-8"?>
<table xmlns="http://schemas.openxmlformats.org/spreadsheetml/2006/main" id="4" name="Table4" displayName="Table4" ref="A3:G27" totalsRowShown="0" headerRowDxfId="65" dataDxfId="64">
  <autoFilter ref="A3:G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Year" dataDxfId="63"/>
    <tableColumn id="2" name="Women Computer Science  Test-Takers" dataDxfId="62"/>
    <tableColumn id="3" name="Men Computer Science Test-Takers" dataDxfId="61"/>
    <tableColumn id="4" name="Total CS Test-Takers" dataDxfId="60" dataCellStyle="Comma"/>
    <tableColumn id="5" name="Total AP Tests Taken" dataDxfId="59"/>
    <tableColumn id="6" name="Percent Womenof CS Test-Takers" dataDxfId="58" dataCellStyle="Percent"/>
    <tableColumn id="7" name="Percent CS of All AP Tests Taken" dataDxfId="57" dataCellStyle="Percent"/>
  </tableColumns>
  <tableStyleInfo name="TableStyleLight8" showFirstColumn="0" showLastColumn="0" showRowStripes="1" showColumnStripes="0"/>
</table>
</file>

<file path=xl/tables/table4.xml><?xml version="1.0" encoding="utf-8"?>
<table xmlns="http://schemas.openxmlformats.org/spreadsheetml/2006/main" id="5" name="Table5" displayName="Table5" ref="A3:H21" totalsRowShown="0" headerRowDxfId="56" dataDxfId="55">
  <autoFilter ref="A3:H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Year" dataDxfId="54"/>
    <tableColumn id="2" name="Biochemistry" dataDxfId="53"/>
    <tableColumn id="3" name="Computer Science" dataDxfId="52"/>
    <tableColumn id="4" name="Engineering" dataDxfId="51"/>
    <tableColumn id="5" name="Environmental Sciences" dataDxfId="50"/>
    <tableColumn id="6" name="Mathematics" dataDxfId="49"/>
    <tableColumn id="7" name="Physics" dataDxfId="48"/>
    <tableColumn id="8" name="Overall" dataDxfId="47"/>
  </tableColumns>
  <tableStyleInfo name="TableStyleLight8" showFirstColumn="0" showLastColumn="0" showRowStripes="1" showColumnStripes="0"/>
</table>
</file>

<file path=xl/tables/table5.xml><?xml version="1.0" encoding="utf-8"?>
<table xmlns="http://schemas.openxmlformats.org/spreadsheetml/2006/main" id="6" name="Table6" displayName="Table6" ref="A3:B13" totalsRowShown="0" headerRowDxfId="46" dataDxfId="45">
  <autoFilter ref="A3:B13">
    <filterColumn colId="0" hiddenButton="1"/>
    <filterColumn colId="1" hiddenButton="1"/>
  </autoFilter>
  <sortState ref="A4:B13">
    <sortCondition descending="1" ref="B4:B13"/>
  </sortState>
  <tableColumns count="2">
    <tableColumn id="1" name="Intended College Major" dataDxfId="44"/>
    <tableColumn id="2" name="Mathematics SAT Score" dataDxfId="43"/>
  </tableColumns>
  <tableStyleInfo name="TableStyleLight8" showFirstColumn="0" showLastColumn="0" showRowStripes="1" showColumnStripes="0"/>
</table>
</file>

<file path=xl/tables/table6.xml><?xml version="1.0" encoding="utf-8"?>
<table xmlns="http://schemas.openxmlformats.org/spreadsheetml/2006/main" id="1" name="Table1" displayName="Table1" ref="A49:B59" totalsRowShown="0" headerRowDxfId="42" dataDxfId="41">
  <autoFilter ref="A49:B59">
    <filterColumn colId="0" hiddenButton="1"/>
    <filterColumn colId="1" hiddenButton="1"/>
  </autoFilter>
  <tableColumns count="2">
    <tableColumn id="1" name="Intended College Major" dataDxfId="40"/>
    <tableColumn id="2" name="Mathematics SAT Score" dataDxfId="39"/>
  </tableColumns>
  <tableStyleInfo name="TableStyleLight8" showFirstColumn="0" showLastColumn="0" showRowStripes="1" showColumnStripes="0"/>
</table>
</file>

<file path=xl/tables/table7.xml><?xml version="1.0" encoding="utf-8"?>
<table xmlns="http://schemas.openxmlformats.org/spreadsheetml/2006/main" id="9" name="Table9" displayName="Table9" ref="A61:B71" totalsRowShown="0" headerRowDxfId="38" dataDxfId="37">
  <autoFilter ref="A61:B71">
    <filterColumn colId="0" hiddenButton="1"/>
    <filterColumn colId="1" hiddenButton="1"/>
  </autoFilter>
  <tableColumns count="2">
    <tableColumn id="1" name="Intended College Major" dataDxfId="36"/>
    <tableColumn id="2" name="Mathematics SAT Score" dataDxfId="35"/>
  </tableColumns>
  <tableStyleInfo name="TableStyleLight8" showFirstColumn="0" showLastColumn="0" showRowStripes="1" showColumnStripes="0"/>
</table>
</file>

<file path=xl/tables/table8.xml><?xml version="1.0" encoding="utf-8"?>
<table xmlns="http://schemas.openxmlformats.org/spreadsheetml/2006/main" id="10" name="Table10" displayName="Table10" ref="A73:B83" totalsRowShown="0" headerRowDxfId="34" dataDxfId="33">
  <autoFilter ref="A73:B83">
    <filterColumn colId="0" hiddenButton="1"/>
    <filterColumn colId="1" hiddenButton="1"/>
  </autoFilter>
  <tableColumns count="2">
    <tableColumn id="1" name="Intended College Major" dataDxfId="32"/>
    <tableColumn id="2" name="Mathematics SAT Score" dataDxfId="31"/>
  </tableColumns>
  <tableStyleInfo name="TableStyleLight8" showFirstColumn="0" showLastColumn="0" showRowStripes="1" showColumnStripes="0"/>
</table>
</file>

<file path=xl/tables/table9.xml><?xml version="1.0" encoding="utf-8"?>
<table xmlns="http://schemas.openxmlformats.org/spreadsheetml/2006/main" id="11" name="Table612" displayName="Table612" ref="A37:B47" totalsRowShown="0" headerRowDxfId="30" dataDxfId="29">
  <autoFilter ref="A37:B47"/>
  <tableColumns count="2">
    <tableColumn id="1" name="Intended College Major" dataDxfId="28"/>
    <tableColumn id="2" name="Mathematics SAT Score" dataDxfId="27"/>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6" workbookViewId="0">
      <selection activeCell="A11" sqref="A11"/>
    </sheetView>
  </sheetViews>
  <sheetFormatPr defaultColWidth="9.140625" defaultRowHeight="15" x14ac:dyDescent="0.25"/>
  <cols>
    <col min="1" max="1" width="67.28515625" style="7" customWidth="1"/>
    <col min="2" max="2" width="11.28515625" style="7" customWidth="1"/>
    <col min="3" max="16384" width="9.140625" style="7"/>
  </cols>
  <sheetData>
    <row r="1" spans="1:12" ht="20.25" x14ac:dyDescent="0.3">
      <c r="A1" s="90" t="s">
        <v>156</v>
      </c>
      <c r="B1" s="90"/>
      <c r="C1" s="90"/>
      <c r="D1" s="90"/>
      <c r="E1" s="90"/>
      <c r="F1" s="90"/>
      <c r="G1" s="90"/>
      <c r="H1" s="90"/>
      <c r="I1" s="90"/>
      <c r="J1" s="90"/>
      <c r="K1" s="90"/>
      <c r="L1" s="90"/>
    </row>
    <row r="2" spans="1:12" ht="58.5" customHeight="1" x14ac:dyDescent="0.25">
      <c r="A2" s="91" t="s">
        <v>24</v>
      </c>
      <c r="B2" s="91"/>
      <c r="C2" s="91"/>
      <c r="D2" s="91"/>
      <c r="E2" s="91"/>
      <c r="F2" s="91"/>
      <c r="G2" s="91"/>
      <c r="H2" s="91"/>
      <c r="I2" s="91"/>
      <c r="J2" s="91"/>
      <c r="K2" s="91"/>
      <c r="L2" s="91"/>
    </row>
    <row r="3" spans="1:12" ht="15.75" x14ac:dyDescent="0.25">
      <c r="A3" s="8"/>
      <c r="B3" s="8"/>
      <c r="C3" s="8"/>
      <c r="D3" s="8"/>
      <c r="E3" s="8"/>
      <c r="F3" s="8"/>
      <c r="G3" s="8"/>
      <c r="H3" s="8"/>
      <c r="I3" s="8"/>
      <c r="J3" s="8"/>
      <c r="K3" s="8"/>
      <c r="L3" s="8"/>
    </row>
    <row r="4" spans="1:12" ht="30" customHeight="1" x14ac:dyDescent="0.25">
      <c r="A4" s="91" t="s">
        <v>167</v>
      </c>
      <c r="B4" s="91"/>
      <c r="C4" s="91"/>
      <c r="D4" s="91"/>
      <c r="E4" s="91"/>
      <c r="F4" s="91"/>
      <c r="G4" s="91"/>
      <c r="H4" s="91"/>
      <c r="I4" s="91"/>
      <c r="J4" s="91"/>
      <c r="K4" s="91"/>
      <c r="L4" s="91"/>
    </row>
    <row r="5" spans="1:12" ht="15.75" x14ac:dyDescent="0.25">
      <c r="A5" s="8"/>
      <c r="B5" s="8"/>
      <c r="C5" s="8"/>
      <c r="D5" s="8"/>
      <c r="E5" s="8"/>
      <c r="F5" s="8"/>
      <c r="G5" s="8"/>
      <c r="H5" s="8"/>
      <c r="I5" s="8"/>
      <c r="J5" s="8"/>
      <c r="K5" s="8"/>
      <c r="L5" s="8"/>
    </row>
    <row r="6" spans="1:12" ht="15.75" x14ac:dyDescent="0.25">
      <c r="A6" s="9" t="s">
        <v>25</v>
      </c>
      <c r="B6" s="10"/>
      <c r="C6" s="8"/>
      <c r="D6" s="8"/>
      <c r="E6" s="8"/>
      <c r="F6" s="8"/>
      <c r="G6" s="8"/>
      <c r="H6" s="8"/>
      <c r="I6" s="8"/>
      <c r="J6" s="8"/>
      <c r="K6" s="8"/>
      <c r="L6" s="8"/>
    </row>
    <row r="7" spans="1:12" ht="15.75" x14ac:dyDescent="0.25">
      <c r="A7" s="10"/>
      <c r="B7" s="10"/>
      <c r="C7" s="8"/>
      <c r="D7" s="8"/>
      <c r="E7" s="8"/>
      <c r="F7" s="8"/>
      <c r="G7" s="8"/>
      <c r="H7" s="8"/>
      <c r="I7" s="8"/>
      <c r="J7" s="8"/>
      <c r="K7" s="8"/>
      <c r="L7" s="8"/>
    </row>
    <row r="8" spans="1:12" ht="15.75" x14ac:dyDescent="0.25">
      <c r="A8" s="10" t="s">
        <v>26</v>
      </c>
      <c r="B8" s="86" t="s">
        <v>27</v>
      </c>
      <c r="C8" s="8"/>
      <c r="D8" s="8"/>
      <c r="E8" s="8"/>
      <c r="F8" s="8"/>
      <c r="G8" s="8"/>
      <c r="H8" s="8"/>
      <c r="I8" s="8"/>
      <c r="J8" s="8"/>
      <c r="K8" s="8"/>
      <c r="L8" s="8"/>
    </row>
    <row r="9" spans="1:12" ht="15.75" x14ac:dyDescent="0.25">
      <c r="A9" s="10" t="s">
        <v>35</v>
      </c>
      <c r="B9" s="86" t="s">
        <v>166</v>
      </c>
    </row>
    <row r="10" spans="1:12" ht="15.75" x14ac:dyDescent="0.25">
      <c r="A10" s="10" t="s">
        <v>192</v>
      </c>
      <c r="B10" s="86" t="s">
        <v>169</v>
      </c>
    </row>
    <row r="11" spans="1:12" ht="15.75" x14ac:dyDescent="0.25">
      <c r="A11" s="10" t="s">
        <v>47</v>
      </c>
      <c r="B11" s="86">
        <v>2019</v>
      </c>
    </row>
    <row r="12" spans="1:12" ht="15.75" x14ac:dyDescent="0.25">
      <c r="A12" s="10" t="s">
        <v>49</v>
      </c>
      <c r="B12" s="86">
        <v>2016</v>
      </c>
    </row>
    <row r="13" spans="1:12" ht="15.75" x14ac:dyDescent="0.25">
      <c r="A13" s="10" t="s">
        <v>171</v>
      </c>
      <c r="B13" s="86" t="s">
        <v>54</v>
      </c>
    </row>
    <row r="14" spans="1:12" ht="31.5" x14ac:dyDescent="0.25">
      <c r="A14" s="72" t="s">
        <v>172</v>
      </c>
      <c r="B14" s="86">
        <v>2019</v>
      </c>
    </row>
    <row r="15" spans="1:12" ht="15.75" x14ac:dyDescent="0.25">
      <c r="A15" s="10" t="s">
        <v>66</v>
      </c>
      <c r="B15" s="86">
        <v>2019</v>
      </c>
    </row>
    <row r="16" spans="1:12" ht="15.75" x14ac:dyDescent="0.25">
      <c r="A16" s="10"/>
      <c r="B16" s="86"/>
    </row>
    <row r="17" spans="1:2" ht="15.75" x14ac:dyDescent="0.25">
      <c r="A17" s="10" t="s">
        <v>67</v>
      </c>
      <c r="B17" s="86"/>
    </row>
    <row r="18" spans="1:2" ht="15.75" x14ac:dyDescent="0.25">
      <c r="A18" s="10" t="s">
        <v>155</v>
      </c>
      <c r="B18" s="86">
        <v>2019</v>
      </c>
    </row>
    <row r="19" spans="1:2" ht="15.75" x14ac:dyDescent="0.25">
      <c r="A19" s="10"/>
      <c r="B19" s="10"/>
    </row>
    <row r="20" spans="1:2" x14ac:dyDescent="0.25">
      <c r="A20" s="11"/>
      <c r="B20" s="11"/>
    </row>
    <row r="21" spans="1:2" x14ac:dyDescent="0.25">
      <c r="A21" s="11"/>
      <c r="B21" s="11"/>
    </row>
    <row r="22" spans="1:2" x14ac:dyDescent="0.25">
      <c r="A22" s="11"/>
      <c r="B22" s="11"/>
    </row>
    <row r="23" spans="1:2" x14ac:dyDescent="0.25">
      <c r="A23" s="88" t="s">
        <v>183</v>
      </c>
      <c r="B23" s="11"/>
    </row>
    <row r="24" spans="1:2" x14ac:dyDescent="0.25">
      <c r="A24" s="11"/>
      <c r="B24" s="11"/>
    </row>
    <row r="25" spans="1:2" x14ac:dyDescent="0.25">
      <c r="A25" s="11"/>
      <c r="B25" s="11"/>
    </row>
    <row r="26" spans="1:2" x14ac:dyDescent="0.25">
      <c r="A26" s="11"/>
      <c r="B26" s="11"/>
    </row>
    <row r="27" spans="1:2" x14ac:dyDescent="0.25">
      <c r="A27" s="11"/>
      <c r="B27" s="11"/>
    </row>
    <row r="28" spans="1:2" x14ac:dyDescent="0.25">
      <c r="A28" s="11"/>
      <c r="B28" s="11"/>
    </row>
    <row r="29" spans="1:2" x14ac:dyDescent="0.25">
      <c r="A29" s="11"/>
      <c r="B29" s="11"/>
    </row>
    <row r="30" spans="1:2" x14ac:dyDescent="0.25">
      <c r="A30" s="11"/>
      <c r="B30" s="11"/>
    </row>
    <row r="31" spans="1:2" x14ac:dyDescent="0.25">
      <c r="A31" s="11"/>
      <c r="B31" s="11"/>
    </row>
    <row r="32" spans="1:2" x14ac:dyDescent="0.25">
      <c r="A32" s="11"/>
      <c r="B32" s="11"/>
    </row>
    <row r="33" spans="1:2" x14ac:dyDescent="0.25">
      <c r="A33" s="11"/>
      <c r="B33" s="11"/>
    </row>
    <row r="34" spans="1:2" x14ac:dyDescent="0.25">
      <c r="A34" s="11"/>
      <c r="B34" s="11"/>
    </row>
    <row r="35" spans="1:2" x14ac:dyDescent="0.25">
      <c r="A35" s="11"/>
      <c r="B35" s="11"/>
    </row>
    <row r="36" spans="1:2" x14ac:dyDescent="0.25">
      <c r="A36" s="11"/>
      <c r="B36" s="11"/>
    </row>
    <row r="37" spans="1:2" x14ac:dyDescent="0.25">
      <c r="A37" s="11"/>
      <c r="B37" s="11"/>
    </row>
    <row r="38" spans="1:2" x14ac:dyDescent="0.25">
      <c r="A38" s="11"/>
      <c r="B38" s="11"/>
    </row>
  </sheetData>
  <mergeCells count="3">
    <mergeCell ref="A1:L1"/>
    <mergeCell ref="A2:L2"/>
    <mergeCell ref="A4:L4"/>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topLeftCell="A4" workbookViewId="0">
      <pane xSplit="1" topLeftCell="B1" activePane="topRight" state="frozen"/>
      <selection pane="topRight" activeCell="A17" sqref="A17"/>
    </sheetView>
  </sheetViews>
  <sheetFormatPr defaultColWidth="8.85546875" defaultRowHeight="15" x14ac:dyDescent="0.25"/>
  <cols>
    <col min="1" max="1" width="13.28515625" customWidth="1"/>
    <col min="2" max="10" width="15.42578125" style="73" customWidth="1"/>
  </cols>
  <sheetData>
    <row r="1" spans="1:10" s="66" customFormat="1" ht="15.95" customHeight="1" x14ac:dyDescent="0.25">
      <c r="B1" s="99" t="s">
        <v>181</v>
      </c>
      <c r="C1" s="99"/>
      <c r="D1" s="99"/>
      <c r="E1" s="73"/>
      <c r="F1" s="73"/>
      <c r="G1" s="73"/>
      <c r="H1" s="73"/>
      <c r="I1" s="73"/>
      <c r="J1" s="73"/>
    </row>
    <row r="2" spans="1:10" s="66" customFormat="1" x14ac:dyDescent="0.25">
      <c r="B2" s="73"/>
      <c r="C2" s="73"/>
      <c r="D2" s="73"/>
      <c r="E2" s="73"/>
      <c r="F2" s="73"/>
      <c r="G2" s="73"/>
      <c r="H2" s="73"/>
      <c r="I2" s="73"/>
      <c r="J2" s="73"/>
    </row>
    <row r="3" spans="1:10" s="71" customFormat="1" ht="94.5" x14ac:dyDescent="0.25">
      <c r="A3" s="78" t="s">
        <v>68</v>
      </c>
      <c r="B3" s="79" t="s">
        <v>116</v>
      </c>
      <c r="C3" s="79" t="s">
        <v>119</v>
      </c>
      <c r="D3" s="79" t="s">
        <v>120</v>
      </c>
      <c r="E3" s="79" t="s">
        <v>121</v>
      </c>
      <c r="F3" s="79" t="s">
        <v>124</v>
      </c>
      <c r="G3" s="79" t="s">
        <v>123</v>
      </c>
      <c r="H3" s="79" t="s">
        <v>125</v>
      </c>
      <c r="I3" s="79" t="s">
        <v>130</v>
      </c>
      <c r="J3" s="79" t="s">
        <v>131</v>
      </c>
    </row>
    <row r="4" spans="1:10" ht="15.75" x14ac:dyDescent="0.25">
      <c r="A4" s="17" t="s">
        <v>69</v>
      </c>
      <c r="B4" s="61" t="s">
        <v>118</v>
      </c>
      <c r="C4" s="61" t="s">
        <v>117</v>
      </c>
      <c r="D4" s="61" t="s">
        <v>117</v>
      </c>
      <c r="E4" s="61" t="s">
        <v>117</v>
      </c>
      <c r="F4" s="61" t="s">
        <v>127</v>
      </c>
      <c r="G4" s="61" t="s">
        <v>118</v>
      </c>
      <c r="H4" s="61" t="s">
        <v>117</v>
      </c>
      <c r="I4" s="61" t="s">
        <v>117</v>
      </c>
      <c r="J4" s="61" t="s">
        <v>117</v>
      </c>
    </row>
    <row r="5" spans="1:10" ht="15.75" x14ac:dyDescent="0.25">
      <c r="A5" s="17" t="s">
        <v>70</v>
      </c>
      <c r="B5" s="61" t="s">
        <v>127</v>
      </c>
      <c r="C5" s="61" t="s">
        <v>117</v>
      </c>
      <c r="D5" s="61" t="s">
        <v>127</v>
      </c>
      <c r="E5" s="61" t="s">
        <v>127</v>
      </c>
      <c r="F5" s="61" t="s">
        <v>127</v>
      </c>
      <c r="G5" s="61" t="s">
        <v>127</v>
      </c>
      <c r="H5" s="61" t="s">
        <v>127</v>
      </c>
      <c r="I5" s="61" t="s">
        <v>126</v>
      </c>
      <c r="J5" s="61" t="s">
        <v>127</v>
      </c>
    </row>
    <row r="6" spans="1:10" ht="15.75" x14ac:dyDescent="0.25">
      <c r="A6" s="17" t="s">
        <v>71</v>
      </c>
      <c r="B6" s="61" t="s">
        <v>127</v>
      </c>
      <c r="C6" s="61" t="s">
        <v>117</v>
      </c>
      <c r="D6" s="61" t="s">
        <v>117</v>
      </c>
      <c r="E6" s="61" t="s">
        <v>117</v>
      </c>
      <c r="F6" s="61" t="s">
        <v>127</v>
      </c>
      <c r="G6" s="61" t="s">
        <v>127</v>
      </c>
      <c r="H6" s="61" t="s">
        <v>127</v>
      </c>
      <c r="I6" s="61" t="s">
        <v>126</v>
      </c>
      <c r="J6" s="61" t="s">
        <v>127</v>
      </c>
    </row>
    <row r="7" spans="1:10" ht="15.75" x14ac:dyDescent="0.25">
      <c r="A7" s="17" t="s">
        <v>72</v>
      </c>
      <c r="B7" s="61" t="s">
        <v>117</v>
      </c>
      <c r="C7" s="61" t="s">
        <v>117</v>
      </c>
      <c r="D7" s="61" t="s">
        <v>117</v>
      </c>
      <c r="E7" s="61" t="s">
        <v>117</v>
      </c>
      <c r="F7" s="61" t="s">
        <v>117</v>
      </c>
      <c r="G7" s="61" t="s">
        <v>117</v>
      </c>
      <c r="H7" s="61" t="s">
        <v>117</v>
      </c>
      <c r="I7" s="61" t="s">
        <v>117</v>
      </c>
      <c r="J7" s="61" t="s">
        <v>117</v>
      </c>
    </row>
    <row r="8" spans="1:10" ht="15.75" x14ac:dyDescent="0.25">
      <c r="A8" s="17" t="s">
        <v>73</v>
      </c>
      <c r="B8" s="61" t="s">
        <v>117</v>
      </c>
      <c r="C8" s="61" t="s">
        <v>117</v>
      </c>
      <c r="D8" s="61" t="s">
        <v>127</v>
      </c>
      <c r="E8" s="61" t="s">
        <v>117</v>
      </c>
      <c r="F8" s="61" t="s">
        <v>127</v>
      </c>
      <c r="G8" s="61" t="s">
        <v>118</v>
      </c>
      <c r="H8" s="61" t="s">
        <v>127</v>
      </c>
      <c r="I8" s="61" t="s">
        <v>126</v>
      </c>
      <c r="J8" s="61" t="s">
        <v>117</v>
      </c>
    </row>
    <row r="9" spans="1:10" ht="15.75" x14ac:dyDescent="0.25">
      <c r="A9" s="17" t="s">
        <v>74</v>
      </c>
      <c r="B9" s="61" t="s">
        <v>127</v>
      </c>
      <c r="C9" s="61" t="s">
        <v>127</v>
      </c>
      <c r="D9" s="61" t="s">
        <v>117</v>
      </c>
      <c r="E9" s="61" t="s">
        <v>127</v>
      </c>
      <c r="F9" s="61" t="s">
        <v>127</v>
      </c>
      <c r="G9" s="61" t="s">
        <v>117</v>
      </c>
      <c r="H9" s="61" t="s">
        <v>127</v>
      </c>
      <c r="I9" s="61" t="s">
        <v>126</v>
      </c>
      <c r="J9" s="61" t="s">
        <v>117</v>
      </c>
    </row>
    <row r="10" spans="1:10" ht="15.75" x14ac:dyDescent="0.25">
      <c r="A10" s="17" t="s">
        <v>75</v>
      </c>
      <c r="B10" s="61" t="s">
        <v>118</v>
      </c>
      <c r="C10" s="61" t="s">
        <v>117</v>
      </c>
      <c r="D10" s="61" t="s">
        <v>127</v>
      </c>
      <c r="E10" s="61" t="s">
        <v>117</v>
      </c>
      <c r="F10" s="61" t="s">
        <v>117</v>
      </c>
      <c r="G10" s="61" t="s">
        <v>117</v>
      </c>
      <c r="H10" s="61" t="s">
        <v>117</v>
      </c>
      <c r="I10" s="61" t="s">
        <v>127</v>
      </c>
      <c r="J10" s="61" t="s">
        <v>127</v>
      </c>
    </row>
    <row r="11" spans="1:10" ht="15.75" x14ac:dyDescent="0.25">
      <c r="A11" s="17" t="s">
        <v>76</v>
      </c>
      <c r="B11" s="61" t="s">
        <v>127</v>
      </c>
      <c r="C11" s="61" t="s">
        <v>117</v>
      </c>
      <c r="D11" s="61" t="s">
        <v>127</v>
      </c>
      <c r="E11" s="61" t="s">
        <v>127</v>
      </c>
      <c r="F11" s="61" t="s">
        <v>127</v>
      </c>
      <c r="G11" s="61" t="s">
        <v>127</v>
      </c>
      <c r="H11" s="61" t="s">
        <v>117</v>
      </c>
      <c r="I11" s="61" t="s">
        <v>117</v>
      </c>
      <c r="J11" s="61" t="s">
        <v>127</v>
      </c>
    </row>
    <row r="12" spans="1:10" s="66" customFormat="1" ht="15.75" x14ac:dyDescent="0.25">
      <c r="A12" s="17" t="s">
        <v>158</v>
      </c>
      <c r="B12" s="61" t="s">
        <v>127</v>
      </c>
      <c r="C12" s="61" t="s">
        <v>127</v>
      </c>
      <c r="D12" s="61" t="s">
        <v>127</v>
      </c>
      <c r="E12" s="61" t="s">
        <v>117</v>
      </c>
      <c r="F12" s="61" t="s">
        <v>127</v>
      </c>
      <c r="G12" s="61" t="s">
        <v>127</v>
      </c>
      <c r="H12" s="61" t="s">
        <v>127</v>
      </c>
      <c r="I12" s="61" t="s">
        <v>117</v>
      </c>
      <c r="J12" s="61" t="s">
        <v>127</v>
      </c>
    </row>
    <row r="13" spans="1:10" ht="15.75" x14ac:dyDescent="0.25">
      <c r="A13" s="17" t="s">
        <v>77</v>
      </c>
      <c r="B13" s="61" t="s">
        <v>127</v>
      </c>
      <c r="C13" s="61" t="s">
        <v>117</v>
      </c>
      <c r="D13" s="61" t="s">
        <v>117</v>
      </c>
      <c r="E13" s="61" t="s">
        <v>117</v>
      </c>
      <c r="F13" s="61" t="s">
        <v>127</v>
      </c>
      <c r="G13" s="61" t="s">
        <v>117</v>
      </c>
      <c r="H13" s="61" t="s">
        <v>117</v>
      </c>
      <c r="I13" s="61" t="s">
        <v>117</v>
      </c>
      <c r="J13" s="61" t="s">
        <v>127</v>
      </c>
    </row>
    <row r="14" spans="1:10" ht="15.75" x14ac:dyDescent="0.25">
      <c r="A14" s="17" t="s">
        <v>78</v>
      </c>
      <c r="B14" s="61" t="s">
        <v>117</v>
      </c>
      <c r="C14" s="61" t="s">
        <v>118</v>
      </c>
      <c r="D14" s="61" t="s">
        <v>117</v>
      </c>
      <c r="E14" s="61" t="s">
        <v>117</v>
      </c>
      <c r="F14" s="61" t="s">
        <v>117</v>
      </c>
      <c r="G14" s="61" t="s">
        <v>117</v>
      </c>
      <c r="H14" s="61" t="s">
        <v>117</v>
      </c>
      <c r="I14" s="61" t="s">
        <v>117</v>
      </c>
      <c r="J14" s="61" t="s">
        <v>117</v>
      </c>
    </row>
    <row r="15" spans="1:10" ht="15.75" x14ac:dyDescent="0.25">
      <c r="A15" s="17" t="s">
        <v>79</v>
      </c>
      <c r="B15" s="61" t="s">
        <v>117</v>
      </c>
      <c r="C15" s="61" t="s">
        <v>117</v>
      </c>
      <c r="D15" s="61" t="s">
        <v>117</v>
      </c>
      <c r="E15" s="61" t="s">
        <v>117</v>
      </c>
      <c r="F15" s="61" t="s">
        <v>127</v>
      </c>
      <c r="G15" s="61" t="s">
        <v>117</v>
      </c>
      <c r="H15" s="61" t="s">
        <v>117</v>
      </c>
      <c r="I15" s="61" t="s">
        <v>117</v>
      </c>
      <c r="J15" s="61" t="s">
        <v>127</v>
      </c>
    </row>
    <row r="16" spans="1:10" ht="15.75" x14ac:dyDescent="0.25">
      <c r="A16" s="17" t="s">
        <v>80</v>
      </c>
      <c r="B16" s="61" t="s">
        <v>117</v>
      </c>
      <c r="C16" s="61" t="s">
        <v>117</v>
      </c>
      <c r="D16" s="61" t="s">
        <v>117</v>
      </c>
      <c r="E16" s="61" t="s">
        <v>117</v>
      </c>
      <c r="F16" s="61" t="s">
        <v>117</v>
      </c>
      <c r="G16" s="61" t="s">
        <v>117</v>
      </c>
      <c r="H16" s="61" t="s">
        <v>117</v>
      </c>
      <c r="I16" s="61" t="s">
        <v>117</v>
      </c>
      <c r="J16" s="61" t="s">
        <v>117</v>
      </c>
    </row>
    <row r="17" spans="1:10" ht="15.75" x14ac:dyDescent="0.25">
      <c r="A17" s="17" t="s">
        <v>81</v>
      </c>
      <c r="B17" s="61" t="s">
        <v>127</v>
      </c>
      <c r="C17" s="61" t="s">
        <v>127</v>
      </c>
      <c r="D17" s="61" t="s">
        <v>127</v>
      </c>
      <c r="E17" s="61" t="s">
        <v>117</v>
      </c>
      <c r="F17" s="61" t="s">
        <v>127</v>
      </c>
      <c r="G17" s="61" t="s">
        <v>127</v>
      </c>
      <c r="H17" s="61" t="s">
        <v>127</v>
      </c>
      <c r="I17" s="61" t="s">
        <v>117</v>
      </c>
      <c r="J17" s="61" t="s">
        <v>117</v>
      </c>
    </row>
    <row r="18" spans="1:10" ht="15.75" x14ac:dyDescent="0.25">
      <c r="A18" s="17" t="s">
        <v>82</v>
      </c>
      <c r="B18" s="61" t="s">
        <v>117</v>
      </c>
      <c r="C18" s="61" t="s">
        <v>117</v>
      </c>
      <c r="D18" s="61" t="s">
        <v>117</v>
      </c>
      <c r="E18" s="61" t="s">
        <v>117</v>
      </c>
      <c r="F18" s="61" t="s">
        <v>117</v>
      </c>
      <c r="G18" s="61" t="s">
        <v>117</v>
      </c>
      <c r="H18" s="61" t="s">
        <v>117</v>
      </c>
      <c r="I18" s="61" t="s">
        <v>117</v>
      </c>
      <c r="J18" s="61" t="s">
        <v>117</v>
      </c>
    </row>
    <row r="19" spans="1:10" ht="15.75" x14ac:dyDescent="0.25">
      <c r="A19" s="17" t="s">
        <v>83</v>
      </c>
      <c r="B19" s="61" t="s">
        <v>127</v>
      </c>
      <c r="C19" s="61" t="s">
        <v>117</v>
      </c>
      <c r="D19" s="61" t="s">
        <v>117</v>
      </c>
      <c r="E19" s="61" t="s">
        <v>117</v>
      </c>
      <c r="F19" s="61" t="s">
        <v>117</v>
      </c>
      <c r="G19" s="61" t="s">
        <v>159</v>
      </c>
      <c r="H19" s="61" t="s">
        <v>127</v>
      </c>
      <c r="I19" s="61" t="s">
        <v>126</v>
      </c>
      <c r="J19" s="61" t="s">
        <v>127</v>
      </c>
    </row>
    <row r="20" spans="1:10" ht="15.75" x14ac:dyDescent="0.25">
      <c r="A20" s="17" t="s">
        <v>84</v>
      </c>
      <c r="B20" s="61" t="s">
        <v>118</v>
      </c>
      <c r="C20" s="61" t="s">
        <v>117</v>
      </c>
      <c r="D20" s="61" t="s">
        <v>127</v>
      </c>
      <c r="E20" s="61" t="s">
        <v>127</v>
      </c>
      <c r="F20" s="61" t="s">
        <v>127</v>
      </c>
      <c r="G20" s="61" t="s">
        <v>127</v>
      </c>
      <c r="H20" s="61" t="s">
        <v>127</v>
      </c>
      <c r="I20" s="61" t="s">
        <v>127</v>
      </c>
      <c r="J20" s="61" t="s">
        <v>127</v>
      </c>
    </row>
    <row r="21" spans="1:10" ht="15.75" x14ac:dyDescent="0.25">
      <c r="A21" s="17" t="s">
        <v>85</v>
      </c>
      <c r="B21" s="61" t="s">
        <v>118</v>
      </c>
      <c r="C21" s="61" t="s">
        <v>117</v>
      </c>
      <c r="D21" s="61" t="s">
        <v>127</v>
      </c>
      <c r="E21" s="61" t="s">
        <v>117</v>
      </c>
      <c r="F21" s="61" t="s">
        <v>127</v>
      </c>
      <c r="G21" s="61" t="s">
        <v>118</v>
      </c>
      <c r="H21" s="61" t="s">
        <v>127</v>
      </c>
      <c r="I21" s="61" t="s">
        <v>126</v>
      </c>
      <c r="J21" s="61" t="s">
        <v>117</v>
      </c>
    </row>
    <row r="22" spans="1:10" ht="15.75" x14ac:dyDescent="0.25">
      <c r="A22" s="17" t="s">
        <v>86</v>
      </c>
      <c r="B22" s="61" t="s">
        <v>127</v>
      </c>
      <c r="C22" s="61" t="s">
        <v>127</v>
      </c>
      <c r="D22" s="61" t="s">
        <v>127</v>
      </c>
      <c r="E22" s="61" t="s">
        <v>117</v>
      </c>
      <c r="F22" s="61" t="s">
        <v>127</v>
      </c>
      <c r="G22" s="61" t="s">
        <v>127</v>
      </c>
      <c r="H22" s="61" t="s">
        <v>127</v>
      </c>
      <c r="I22" s="61" t="s">
        <v>117</v>
      </c>
      <c r="J22" s="61" t="s">
        <v>117</v>
      </c>
    </row>
    <row r="23" spans="1:10" ht="15.75" x14ac:dyDescent="0.25">
      <c r="A23" s="17" t="s">
        <v>87</v>
      </c>
      <c r="B23" s="61" t="s">
        <v>118</v>
      </c>
      <c r="C23" s="61" t="s">
        <v>127</v>
      </c>
      <c r="D23" s="61" t="s">
        <v>127</v>
      </c>
      <c r="E23" s="61" t="s">
        <v>127</v>
      </c>
      <c r="F23" s="61" t="s">
        <v>127</v>
      </c>
      <c r="G23" s="61" t="s">
        <v>127</v>
      </c>
      <c r="H23" s="61" t="s">
        <v>127</v>
      </c>
      <c r="I23" s="61" t="s">
        <v>127</v>
      </c>
      <c r="J23" s="61" t="s">
        <v>127</v>
      </c>
    </row>
    <row r="24" spans="1:10" ht="15.75" x14ac:dyDescent="0.25">
      <c r="A24" s="17" t="s">
        <v>88</v>
      </c>
      <c r="B24" s="61" t="s">
        <v>117</v>
      </c>
      <c r="C24" s="61" t="s">
        <v>117</v>
      </c>
      <c r="D24" s="61" t="s">
        <v>117</v>
      </c>
      <c r="E24" s="61" t="s">
        <v>117</v>
      </c>
      <c r="F24" s="61" t="s">
        <v>117</v>
      </c>
      <c r="G24" s="61" t="s">
        <v>117</v>
      </c>
      <c r="H24" s="61" t="s">
        <v>117</v>
      </c>
      <c r="I24" s="61" t="s">
        <v>117</v>
      </c>
      <c r="J24" s="61" t="s">
        <v>117</v>
      </c>
    </row>
    <row r="25" spans="1:10" ht="15.75" x14ac:dyDescent="0.25">
      <c r="A25" s="17" t="s">
        <v>89</v>
      </c>
      <c r="B25" s="61" t="s">
        <v>118</v>
      </c>
      <c r="C25" s="61" t="s">
        <v>117</v>
      </c>
      <c r="D25" s="61" t="s">
        <v>117</v>
      </c>
      <c r="E25" s="61" t="s">
        <v>117</v>
      </c>
      <c r="F25" s="61" t="s">
        <v>117</v>
      </c>
      <c r="G25" s="61" t="s">
        <v>117</v>
      </c>
      <c r="H25" s="61" t="s">
        <v>127</v>
      </c>
      <c r="I25" s="61" t="s">
        <v>117</v>
      </c>
      <c r="J25" s="61" t="s">
        <v>117</v>
      </c>
    </row>
    <row r="26" spans="1:10" ht="15.75" x14ac:dyDescent="0.25">
      <c r="A26" s="17" t="s">
        <v>90</v>
      </c>
      <c r="B26" s="61" t="s">
        <v>127</v>
      </c>
      <c r="C26" s="61" t="s">
        <v>117</v>
      </c>
      <c r="D26" s="61" t="s">
        <v>127</v>
      </c>
      <c r="E26" s="61" t="s">
        <v>127</v>
      </c>
      <c r="F26" s="61" t="s">
        <v>117</v>
      </c>
      <c r="G26" s="61" t="s">
        <v>127</v>
      </c>
      <c r="H26" s="61" t="s">
        <v>127</v>
      </c>
      <c r="I26" s="61" t="s">
        <v>117</v>
      </c>
      <c r="J26" s="61" t="s">
        <v>127</v>
      </c>
    </row>
    <row r="27" spans="1:10" ht="15.75" x14ac:dyDescent="0.25">
      <c r="A27" s="17" t="s">
        <v>122</v>
      </c>
      <c r="B27" s="61" t="s">
        <v>127</v>
      </c>
      <c r="C27" s="61" t="s">
        <v>127</v>
      </c>
      <c r="D27" s="61" t="s">
        <v>127</v>
      </c>
      <c r="E27" s="61" t="s">
        <v>127</v>
      </c>
      <c r="F27" s="61" t="s">
        <v>127</v>
      </c>
      <c r="G27" s="61" t="s">
        <v>118</v>
      </c>
      <c r="H27" s="61" t="s">
        <v>127</v>
      </c>
      <c r="I27" s="61" t="s">
        <v>117</v>
      </c>
      <c r="J27" s="61" t="s">
        <v>127</v>
      </c>
    </row>
    <row r="28" spans="1:10" ht="15.75" x14ac:dyDescent="0.25">
      <c r="A28" s="17" t="s">
        <v>91</v>
      </c>
      <c r="B28" s="61" t="s">
        <v>127</v>
      </c>
      <c r="C28" s="61" t="s">
        <v>117</v>
      </c>
      <c r="D28" s="61" t="s">
        <v>117</v>
      </c>
      <c r="E28" s="61" t="s">
        <v>117</v>
      </c>
      <c r="F28" s="61" t="s">
        <v>127</v>
      </c>
      <c r="G28" s="61" t="s">
        <v>127</v>
      </c>
      <c r="H28" s="61" t="s">
        <v>127</v>
      </c>
      <c r="I28" s="61" t="s">
        <v>117</v>
      </c>
      <c r="J28" s="61" t="s">
        <v>117</v>
      </c>
    </row>
    <row r="29" spans="1:10" ht="15.75" x14ac:dyDescent="0.25">
      <c r="A29" s="17" t="s">
        <v>92</v>
      </c>
      <c r="B29" s="61" t="s">
        <v>127</v>
      </c>
      <c r="C29" s="61" t="s">
        <v>117</v>
      </c>
      <c r="D29" s="61" t="s">
        <v>117</v>
      </c>
      <c r="E29" s="61" t="s">
        <v>117</v>
      </c>
      <c r="F29" s="61" t="s">
        <v>127</v>
      </c>
      <c r="G29" s="61" t="s">
        <v>127</v>
      </c>
      <c r="H29" s="61" t="s">
        <v>127</v>
      </c>
      <c r="I29" s="61" t="s">
        <v>117</v>
      </c>
      <c r="J29" s="61" t="s">
        <v>127</v>
      </c>
    </row>
    <row r="30" spans="1:10" ht="15.75" x14ac:dyDescent="0.25">
      <c r="A30" s="17" t="s">
        <v>93</v>
      </c>
      <c r="B30" s="61" t="s">
        <v>127</v>
      </c>
      <c r="C30" s="61" t="s">
        <v>118</v>
      </c>
      <c r="D30" s="61" t="s">
        <v>127</v>
      </c>
      <c r="E30" s="61" t="s">
        <v>117</v>
      </c>
      <c r="F30" s="61" t="s">
        <v>117</v>
      </c>
      <c r="G30" s="61" t="s">
        <v>127</v>
      </c>
      <c r="H30" s="61" t="s">
        <v>127</v>
      </c>
      <c r="I30" s="61" t="s">
        <v>126</v>
      </c>
      <c r="J30" s="61" t="s">
        <v>127</v>
      </c>
    </row>
    <row r="31" spans="1:10" ht="15.75" x14ac:dyDescent="0.25">
      <c r="A31" s="17" t="s">
        <v>94</v>
      </c>
      <c r="B31" s="61" t="s">
        <v>118</v>
      </c>
      <c r="C31" s="61" t="s">
        <v>127</v>
      </c>
      <c r="D31" s="61" t="s">
        <v>127</v>
      </c>
      <c r="E31" s="61" t="s">
        <v>127</v>
      </c>
      <c r="F31" s="61" t="s">
        <v>127</v>
      </c>
      <c r="G31" s="61" t="s">
        <v>127</v>
      </c>
      <c r="H31" s="61" t="s">
        <v>127</v>
      </c>
      <c r="I31" s="61" t="s">
        <v>126</v>
      </c>
      <c r="J31" s="61" t="s">
        <v>127</v>
      </c>
    </row>
    <row r="32" spans="1:10" ht="15.75" x14ac:dyDescent="0.25">
      <c r="A32" s="17" t="s">
        <v>95</v>
      </c>
      <c r="B32" s="61" t="s">
        <v>117</v>
      </c>
      <c r="C32" s="61" t="s">
        <v>117</v>
      </c>
      <c r="D32" s="61" t="s">
        <v>117</v>
      </c>
      <c r="E32" s="61" t="s">
        <v>117</v>
      </c>
      <c r="F32" s="61" t="s">
        <v>117</v>
      </c>
      <c r="G32" s="61" t="s">
        <v>117</v>
      </c>
      <c r="H32" s="61" t="s">
        <v>117</v>
      </c>
      <c r="I32" s="61" t="s">
        <v>117</v>
      </c>
      <c r="J32" s="61" t="s">
        <v>117</v>
      </c>
    </row>
    <row r="33" spans="1:10" ht="15.75" x14ac:dyDescent="0.25">
      <c r="A33" s="17" t="s">
        <v>96</v>
      </c>
      <c r="B33" s="61" t="s">
        <v>117</v>
      </c>
      <c r="C33" s="61" t="s">
        <v>117</v>
      </c>
      <c r="D33" s="61" t="s">
        <v>127</v>
      </c>
      <c r="E33" s="61" t="s">
        <v>117</v>
      </c>
      <c r="F33" s="61" t="s">
        <v>127</v>
      </c>
      <c r="G33" s="61" t="s">
        <v>117</v>
      </c>
      <c r="H33" s="61" t="s">
        <v>117</v>
      </c>
      <c r="I33" s="61" t="s">
        <v>126</v>
      </c>
      <c r="J33" s="61" t="s">
        <v>127</v>
      </c>
    </row>
    <row r="34" spans="1:10" ht="15.75" x14ac:dyDescent="0.25">
      <c r="A34" s="17" t="s">
        <v>97</v>
      </c>
      <c r="B34" s="61" t="s">
        <v>127</v>
      </c>
      <c r="C34" s="61" t="s">
        <v>117</v>
      </c>
      <c r="D34" s="61" t="s">
        <v>117</v>
      </c>
      <c r="E34" s="61" t="s">
        <v>117</v>
      </c>
      <c r="F34" s="61" t="s">
        <v>127</v>
      </c>
      <c r="G34" s="61" t="s">
        <v>127</v>
      </c>
      <c r="H34" s="61" t="s">
        <v>117</v>
      </c>
      <c r="I34" s="61" t="s">
        <v>117</v>
      </c>
      <c r="J34" s="61" t="s">
        <v>127</v>
      </c>
    </row>
    <row r="35" spans="1:10" ht="15.75" x14ac:dyDescent="0.25">
      <c r="A35" s="17" t="s">
        <v>98</v>
      </c>
      <c r="B35" s="61" t="s">
        <v>127</v>
      </c>
      <c r="C35" s="61" t="s">
        <v>117</v>
      </c>
      <c r="D35" s="61" t="s">
        <v>117</v>
      </c>
      <c r="E35" s="61" t="s">
        <v>127</v>
      </c>
      <c r="F35" s="61" t="s">
        <v>127</v>
      </c>
      <c r="G35" s="61" t="s">
        <v>127</v>
      </c>
      <c r="H35" s="61" t="s">
        <v>127</v>
      </c>
      <c r="I35" s="61" t="s">
        <v>117</v>
      </c>
      <c r="J35" s="61" t="s">
        <v>127</v>
      </c>
    </row>
    <row r="36" spans="1:10" ht="15.75" x14ac:dyDescent="0.25">
      <c r="A36" s="17" t="s">
        <v>99</v>
      </c>
      <c r="B36" s="61" t="s">
        <v>127</v>
      </c>
      <c r="C36" s="61" t="s">
        <v>118</v>
      </c>
      <c r="D36" s="61" t="s">
        <v>117</v>
      </c>
      <c r="E36" s="61" t="s">
        <v>117</v>
      </c>
      <c r="F36" s="61" t="s">
        <v>127</v>
      </c>
      <c r="G36" s="61" t="s">
        <v>127</v>
      </c>
      <c r="H36" s="61" t="s">
        <v>127</v>
      </c>
      <c r="I36" s="61" t="s">
        <v>126</v>
      </c>
      <c r="J36" s="61" t="s">
        <v>127</v>
      </c>
    </row>
    <row r="37" spans="1:10" ht="15.75" x14ac:dyDescent="0.25">
      <c r="A37" s="17" t="s">
        <v>100</v>
      </c>
      <c r="B37" s="61" t="s">
        <v>117</v>
      </c>
      <c r="C37" s="61" t="s">
        <v>118</v>
      </c>
      <c r="D37" s="61" t="s">
        <v>117</v>
      </c>
      <c r="E37" s="61" t="s">
        <v>117</v>
      </c>
      <c r="F37" s="61" t="s">
        <v>127</v>
      </c>
      <c r="G37" s="61" t="s">
        <v>117</v>
      </c>
      <c r="H37" s="61" t="s">
        <v>127</v>
      </c>
      <c r="I37" s="61" t="s">
        <v>117</v>
      </c>
      <c r="J37" s="61" t="s">
        <v>127</v>
      </c>
    </row>
    <row r="38" spans="1:10" ht="15.75" x14ac:dyDescent="0.25">
      <c r="A38" s="17" t="s">
        <v>101</v>
      </c>
      <c r="B38" s="61" t="s">
        <v>127</v>
      </c>
      <c r="C38" s="61" t="s">
        <v>117</v>
      </c>
      <c r="D38" s="61" t="s">
        <v>127</v>
      </c>
      <c r="E38" s="61" t="s">
        <v>117</v>
      </c>
      <c r="F38" s="61" t="s">
        <v>127</v>
      </c>
      <c r="G38" s="61" t="s">
        <v>127</v>
      </c>
      <c r="H38" s="61" t="s">
        <v>127</v>
      </c>
      <c r="I38" s="61" t="s">
        <v>117</v>
      </c>
      <c r="J38" s="61" t="s">
        <v>127</v>
      </c>
    </row>
    <row r="39" spans="1:10" ht="15.75" x14ac:dyDescent="0.25">
      <c r="A39" s="17" t="s">
        <v>102</v>
      </c>
      <c r="B39" s="61" t="s">
        <v>127</v>
      </c>
      <c r="C39" s="61" t="s">
        <v>117</v>
      </c>
      <c r="D39" s="61" t="s">
        <v>117</v>
      </c>
      <c r="E39" s="61" t="s">
        <v>117</v>
      </c>
      <c r="F39" s="61" t="s">
        <v>117</v>
      </c>
      <c r="G39" s="61" t="s">
        <v>117</v>
      </c>
      <c r="H39" s="61" t="s">
        <v>127</v>
      </c>
      <c r="I39" s="61" t="s">
        <v>117</v>
      </c>
      <c r="J39" s="61" t="s">
        <v>127</v>
      </c>
    </row>
    <row r="40" spans="1:10" ht="15.75" x14ac:dyDescent="0.25">
      <c r="A40" s="17" t="s">
        <v>103</v>
      </c>
      <c r="B40" s="61" t="s">
        <v>127</v>
      </c>
      <c r="C40" s="61" t="s">
        <v>117</v>
      </c>
      <c r="D40" s="61" t="s">
        <v>127</v>
      </c>
      <c r="E40" s="61" t="s">
        <v>117</v>
      </c>
      <c r="F40" s="61" t="s">
        <v>127</v>
      </c>
      <c r="G40" s="61" t="s">
        <v>117</v>
      </c>
      <c r="H40" s="61" t="s">
        <v>127</v>
      </c>
      <c r="I40" s="61" t="s">
        <v>117</v>
      </c>
      <c r="J40" s="61" t="s">
        <v>127</v>
      </c>
    </row>
    <row r="41" spans="1:10" ht="15.75" x14ac:dyDescent="0.25">
      <c r="A41" s="17" t="s">
        <v>104</v>
      </c>
      <c r="B41" s="61" t="s">
        <v>127</v>
      </c>
      <c r="C41" s="61" t="s">
        <v>127</v>
      </c>
      <c r="D41" s="61" t="s">
        <v>127</v>
      </c>
      <c r="E41" s="61" t="s">
        <v>127</v>
      </c>
      <c r="F41" s="61" t="s">
        <v>127</v>
      </c>
      <c r="G41" s="61" t="s">
        <v>127</v>
      </c>
      <c r="H41" s="61" t="s">
        <v>127</v>
      </c>
      <c r="I41" s="61" t="s">
        <v>126</v>
      </c>
      <c r="J41" s="61" t="s">
        <v>127</v>
      </c>
    </row>
    <row r="42" spans="1:10" ht="15.75" x14ac:dyDescent="0.25">
      <c r="A42" s="17" t="s">
        <v>128</v>
      </c>
      <c r="B42" s="61" t="s">
        <v>127</v>
      </c>
      <c r="C42" s="61" t="s">
        <v>117</v>
      </c>
      <c r="D42" s="61" t="s">
        <v>117</v>
      </c>
      <c r="E42" s="61" t="s">
        <v>127</v>
      </c>
      <c r="F42" s="61" t="s">
        <v>117</v>
      </c>
      <c r="G42" s="61" t="s">
        <v>117</v>
      </c>
      <c r="H42" s="61" t="s">
        <v>127</v>
      </c>
      <c r="I42" s="61" t="s">
        <v>117</v>
      </c>
      <c r="J42" s="61" t="s">
        <v>127</v>
      </c>
    </row>
    <row r="43" spans="1:10" ht="15.75" x14ac:dyDescent="0.25">
      <c r="A43" s="17" t="s">
        <v>105</v>
      </c>
      <c r="B43" s="61" t="s">
        <v>117</v>
      </c>
      <c r="C43" s="61" t="s">
        <v>117</v>
      </c>
      <c r="D43" s="61" t="s">
        <v>117</v>
      </c>
      <c r="E43" s="61" t="s">
        <v>127</v>
      </c>
      <c r="F43" s="61" t="s">
        <v>127</v>
      </c>
      <c r="G43" s="61" t="s">
        <v>127</v>
      </c>
      <c r="H43" s="61" t="s">
        <v>127</v>
      </c>
      <c r="I43" s="61" t="s">
        <v>117</v>
      </c>
      <c r="J43" s="61" t="s">
        <v>127</v>
      </c>
    </row>
    <row r="44" spans="1:10" ht="15.75" x14ac:dyDescent="0.25">
      <c r="A44" s="17" t="s">
        <v>106</v>
      </c>
      <c r="B44" s="61" t="s">
        <v>118</v>
      </c>
      <c r="C44" s="61" t="s">
        <v>117</v>
      </c>
      <c r="D44" s="61" t="s">
        <v>117</v>
      </c>
      <c r="E44" s="61" t="s">
        <v>117</v>
      </c>
      <c r="F44" s="61" t="s">
        <v>127</v>
      </c>
      <c r="G44" s="61" t="s">
        <v>127</v>
      </c>
      <c r="H44" s="61" t="s">
        <v>117</v>
      </c>
      <c r="I44" s="61" t="s">
        <v>117</v>
      </c>
      <c r="J44" s="61" t="s">
        <v>117</v>
      </c>
    </row>
    <row r="45" spans="1:10" ht="15.75" x14ac:dyDescent="0.25">
      <c r="A45" s="17" t="s">
        <v>107</v>
      </c>
      <c r="B45" s="61" t="s">
        <v>127</v>
      </c>
      <c r="C45" s="61" t="s">
        <v>127</v>
      </c>
      <c r="D45" s="61" t="s">
        <v>127</v>
      </c>
      <c r="E45" s="61" t="s">
        <v>127</v>
      </c>
      <c r="F45" s="61" t="s">
        <v>127</v>
      </c>
      <c r="G45" s="61" t="s">
        <v>127</v>
      </c>
      <c r="H45" s="61" t="s">
        <v>127</v>
      </c>
      <c r="I45" s="61" t="s">
        <v>117</v>
      </c>
      <c r="J45" s="61" t="s">
        <v>127</v>
      </c>
    </row>
    <row r="46" spans="1:10" ht="15.75" x14ac:dyDescent="0.25">
      <c r="A46" s="17" t="s">
        <v>108</v>
      </c>
      <c r="B46" s="61" t="s">
        <v>118</v>
      </c>
      <c r="C46" s="61" t="s">
        <v>127</v>
      </c>
      <c r="D46" s="61" t="s">
        <v>127</v>
      </c>
      <c r="E46" s="61" t="s">
        <v>117</v>
      </c>
      <c r="F46" s="61" t="s">
        <v>127</v>
      </c>
      <c r="G46" s="61" t="s">
        <v>127</v>
      </c>
      <c r="H46" s="61" t="s">
        <v>127</v>
      </c>
      <c r="I46" s="61" t="s">
        <v>117</v>
      </c>
      <c r="J46" s="61" t="s">
        <v>127</v>
      </c>
    </row>
    <row r="47" spans="1:10" ht="15.75" x14ac:dyDescent="0.25">
      <c r="A47" s="17" t="s">
        <v>109</v>
      </c>
      <c r="B47" s="61" t="s">
        <v>118</v>
      </c>
      <c r="C47" s="61" t="s">
        <v>127</v>
      </c>
      <c r="D47" s="61" t="s">
        <v>127</v>
      </c>
      <c r="E47" s="61" t="s">
        <v>117</v>
      </c>
      <c r="F47" s="61" t="s">
        <v>117</v>
      </c>
      <c r="G47" s="61" t="s">
        <v>127</v>
      </c>
      <c r="H47" s="61" t="s">
        <v>117</v>
      </c>
      <c r="I47" s="61" t="s">
        <v>117</v>
      </c>
      <c r="J47" s="61" t="s">
        <v>117</v>
      </c>
    </row>
    <row r="48" spans="1:10" ht="15.75" x14ac:dyDescent="0.25">
      <c r="A48" s="17" t="s">
        <v>110</v>
      </c>
      <c r="B48" s="61" t="s">
        <v>117</v>
      </c>
      <c r="C48" s="61" t="s">
        <v>117</v>
      </c>
      <c r="D48" s="61" t="s">
        <v>117</v>
      </c>
      <c r="E48" s="61" t="s">
        <v>117</v>
      </c>
      <c r="F48" s="61" t="s">
        <v>117</v>
      </c>
      <c r="G48" s="61" t="s">
        <v>117</v>
      </c>
      <c r="H48" s="61" t="s">
        <v>127</v>
      </c>
      <c r="I48" s="61" t="s">
        <v>117</v>
      </c>
      <c r="J48" s="61" t="s">
        <v>127</v>
      </c>
    </row>
    <row r="49" spans="1:10" ht="15.75" x14ac:dyDescent="0.25">
      <c r="A49" s="17" t="s">
        <v>111</v>
      </c>
      <c r="B49" s="61" t="s">
        <v>127</v>
      </c>
      <c r="C49" s="61" t="s">
        <v>127</v>
      </c>
      <c r="D49" s="61" t="s">
        <v>127</v>
      </c>
      <c r="E49" s="61" t="s">
        <v>117</v>
      </c>
      <c r="F49" s="61" t="s">
        <v>117</v>
      </c>
      <c r="G49" s="61" t="s">
        <v>127</v>
      </c>
      <c r="H49" s="61" t="s">
        <v>127</v>
      </c>
      <c r="I49" s="61" t="s">
        <v>126</v>
      </c>
      <c r="J49" s="61" t="s">
        <v>127</v>
      </c>
    </row>
    <row r="50" spans="1:10" ht="15.75" x14ac:dyDescent="0.25">
      <c r="A50" s="17" t="s">
        <v>112</v>
      </c>
      <c r="B50" s="61" t="s">
        <v>127</v>
      </c>
      <c r="C50" s="61" t="s">
        <v>117</v>
      </c>
      <c r="D50" s="61" t="s">
        <v>117</v>
      </c>
      <c r="E50" s="61" t="s">
        <v>117</v>
      </c>
      <c r="F50" s="61" t="s">
        <v>117</v>
      </c>
      <c r="G50" s="61" t="s">
        <v>117</v>
      </c>
      <c r="H50" s="61" t="s">
        <v>117</v>
      </c>
      <c r="I50" s="61" t="s">
        <v>117</v>
      </c>
      <c r="J50" s="61" t="s">
        <v>127</v>
      </c>
    </row>
    <row r="51" spans="1:10" ht="15.75" x14ac:dyDescent="0.25">
      <c r="A51" s="17" t="s">
        <v>113</v>
      </c>
      <c r="B51" s="61" t="s">
        <v>127</v>
      </c>
      <c r="C51" s="61" t="s">
        <v>117</v>
      </c>
      <c r="D51" s="61" t="s">
        <v>117</v>
      </c>
      <c r="E51" s="61" t="s">
        <v>117</v>
      </c>
      <c r="F51" s="61" t="s">
        <v>117</v>
      </c>
      <c r="G51" s="61" t="s">
        <v>117</v>
      </c>
      <c r="H51" s="61" t="s">
        <v>117</v>
      </c>
      <c r="I51" s="61" t="s">
        <v>117</v>
      </c>
      <c r="J51" s="61" t="s">
        <v>117</v>
      </c>
    </row>
    <row r="52" spans="1:10" ht="15.75" x14ac:dyDescent="0.25">
      <c r="A52" s="17" t="s">
        <v>129</v>
      </c>
      <c r="B52" s="61" t="s">
        <v>118</v>
      </c>
      <c r="C52" s="61" t="s">
        <v>117</v>
      </c>
      <c r="D52" s="61" t="s">
        <v>127</v>
      </c>
      <c r="E52" s="61" t="s">
        <v>117</v>
      </c>
      <c r="F52" s="61" t="s">
        <v>127</v>
      </c>
      <c r="G52" s="61" t="s">
        <v>127</v>
      </c>
      <c r="H52" s="61" t="s">
        <v>117</v>
      </c>
      <c r="I52" s="61" t="s">
        <v>117</v>
      </c>
      <c r="J52" s="61" t="s">
        <v>127</v>
      </c>
    </row>
    <row r="53" spans="1:10" ht="15.75" x14ac:dyDescent="0.25">
      <c r="A53" s="17" t="s">
        <v>114</v>
      </c>
      <c r="B53" s="61" t="s">
        <v>127</v>
      </c>
      <c r="C53" s="61" t="s">
        <v>117</v>
      </c>
      <c r="D53" s="61" t="s">
        <v>127</v>
      </c>
      <c r="E53" s="61" t="s">
        <v>117</v>
      </c>
      <c r="F53" s="61" t="s">
        <v>117</v>
      </c>
      <c r="G53" s="61" t="s">
        <v>127</v>
      </c>
      <c r="H53" s="61" t="s">
        <v>127</v>
      </c>
      <c r="I53" s="61" t="s">
        <v>117</v>
      </c>
      <c r="J53" s="61" t="s">
        <v>127</v>
      </c>
    </row>
    <row r="54" spans="1:10" ht="15.75" x14ac:dyDescent="0.25">
      <c r="A54" s="17" t="s">
        <v>115</v>
      </c>
      <c r="B54" s="61" t="s">
        <v>117</v>
      </c>
      <c r="C54" s="61" t="s">
        <v>118</v>
      </c>
      <c r="D54" s="61" t="s">
        <v>127</v>
      </c>
      <c r="E54" s="61" t="s">
        <v>117</v>
      </c>
      <c r="F54" s="61" t="s">
        <v>127</v>
      </c>
      <c r="G54" s="61" t="s">
        <v>117</v>
      </c>
      <c r="H54" s="61" t="s">
        <v>117</v>
      </c>
      <c r="I54" s="61" t="s">
        <v>117</v>
      </c>
      <c r="J54" s="61" t="s">
        <v>117</v>
      </c>
    </row>
    <row r="55" spans="1:10" s="103" customFormat="1" ht="15.75" x14ac:dyDescent="0.25">
      <c r="A55" s="104" t="s">
        <v>151</v>
      </c>
      <c r="B55" s="105">
        <v>13</v>
      </c>
      <c r="C55" s="105">
        <v>34</v>
      </c>
      <c r="D55" s="105">
        <v>26</v>
      </c>
      <c r="E55" s="105">
        <v>38</v>
      </c>
      <c r="F55" s="105">
        <v>19</v>
      </c>
      <c r="G55" s="105">
        <v>20</v>
      </c>
      <c r="H55" s="105">
        <v>19</v>
      </c>
      <c r="I55" s="105">
        <v>36</v>
      </c>
      <c r="J55" s="105">
        <v>18</v>
      </c>
    </row>
    <row r="56" spans="1:10" s="49" customFormat="1" ht="15.75" x14ac:dyDescent="0.25">
      <c r="A56" s="101" t="s">
        <v>160</v>
      </c>
      <c r="B56" s="102">
        <v>5</v>
      </c>
      <c r="C56" s="102">
        <v>22</v>
      </c>
      <c r="D56" s="102">
        <v>19</v>
      </c>
      <c r="E56" s="102">
        <v>30</v>
      </c>
      <c r="F56" s="102">
        <v>13</v>
      </c>
      <c r="G56" s="102">
        <v>14</v>
      </c>
      <c r="H56" s="102">
        <v>14</v>
      </c>
      <c r="I56" s="102">
        <v>32</v>
      </c>
      <c r="J56" s="102">
        <v>17</v>
      </c>
    </row>
    <row r="57" spans="1:10" s="66" customFormat="1" ht="15.75" x14ac:dyDescent="0.25">
      <c r="A57" s="17"/>
      <c r="B57" s="61"/>
      <c r="C57" s="61"/>
      <c r="D57" s="61"/>
      <c r="E57" s="61"/>
      <c r="F57" s="61"/>
      <c r="G57" s="61"/>
      <c r="H57" s="61"/>
      <c r="I57" s="61"/>
      <c r="J57" s="61"/>
    </row>
    <row r="58" spans="1:10" s="66" customFormat="1" ht="29.1" customHeight="1" x14ac:dyDescent="0.25">
      <c r="A58" s="93" t="s">
        <v>180</v>
      </c>
      <c r="B58" s="93"/>
      <c r="C58" s="93"/>
      <c r="D58" s="93"/>
      <c r="E58" s="93"/>
      <c r="F58" s="73"/>
      <c r="G58" s="73"/>
      <c r="H58" s="73"/>
      <c r="I58" s="73"/>
      <c r="J58" s="73"/>
    </row>
    <row r="59" spans="1:10" s="66" customFormat="1" x14ac:dyDescent="0.25">
      <c r="B59" s="74"/>
      <c r="C59" s="74"/>
      <c r="D59" s="74"/>
      <c r="E59" s="74"/>
      <c r="F59" s="73"/>
      <c r="G59" s="73"/>
      <c r="H59" s="73"/>
      <c r="I59" s="73"/>
      <c r="J59" s="73"/>
    </row>
    <row r="60" spans="1:10" s="66" customFormat="1" ht="15.75" x14ac:dyDescent="0.25">
      <c r="A60" s="50" t="s">
        <v>183</v>
      </c>
      <c r="B60" s="74"/>
      <c r="C60" s="74"/>
      <c r="D60" s="74"/>
      <c r="E60" s="74"/>
      <c r="F60" s="73"/>
      <c r="G60" s="73"/>
      <c r="H60" s="73"/>
      <c r="I60" s="73"/>
      <c r="J60" s="73"/>
    </row>
  </sheetData>
  <mergeCells count="2">
    <mergeCell ref="A58:E58"/>
    <mergeCell ref="B1:D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95"/>
  <sheetViews>
    <sheetView topLeftCell="A78" zoomScale="81" zoomScaleNormal="81" workbookViewId="0">
      <selection activeCell="F12" sqref="F12"/>
    </sheetView>
  </sheetViews>
  <sheetFormatPr defaultColWidth="8.85546875" defaultRowHeight="15" x14ac:dyDescent="0.25"/>
  <cols>
    <col min="1" max="1" width="8.7109375" style="6"/>
    <col min="2" max="2" width="28.85546875" customWidth="1"/>
    <col min="3" max="3" width="36.28515625" customWidth="1"/>
    <col min="4" max="4" width="35.28515625" customWidth="1"/>
    <col min="5" max="5" width="28.28515625" style="14" customWidth="1"/>
    <col min="6" max="6" width="35.28515625" style="14" customWidth="1"/>
  </cols>
  <sheetData>
    <row r="1" spans="1:6" s="6" customFormat="1" ht="15.75" x14ac:dyDescent="0.25">
      <c r="B1" s="12" t="s">
        <v>144</v>
      </c>
      <c r="C1" s="12"/>
      <c r="E1" s="13"/>
      <c r="F1" s="14"/>
    </row>
    <row r="2" spans="1:6" s="6" customFormat="1" ht="15.75" x14ac:dyDescent="0.25">
      <c r="B2" s="12"/>
      <c r="C2" s="12"/>
      <c r="E2" s="13"/>
      <c r="F2" s="14"/>
    </row>
    <row r="3" spans="1:6" ht="15.75" x14ac:dyDescent="0.25">
      <c r="A3" s="26" t="s">
        <v>0</v>
      </c>
      <c r="B3" s="27" t="s">
        <v>30</v>
      </c>
      <c r="C3" s="27" t="s">
        <v>28</v>
      </c>
      <c r="D3" s="27" t="s">
        <v>29</v>
      </c>
      <c r="E3" s="28" t="s">
        <v>186</v>
      </c>
      <c r="F3" s="28" t="s">
        <v>187</v>
      </c>
    </row>
    <row r="4" spans="1:6" ht="15.75" x14ac:dyDescent="0.25">
      <c r="A4" s="20">
        <v>2015</v>
      </c>
      <c r="B4" s="18" t="s">
        <v>7</v>
      </c>
      <c r="C4" s="21">
        <v>110629</v>
      </c>
      <c r="D4" s="43">
        <v>0.56000000000000005</v>
      </c>
      <c r="E4" s="22">
        <v>0.47</v>
      </c>
      <c r="F4" s="22">
        <v>0.53</v>
      </c>
    </row>
    <row r="5" spans="1:6" ht="15.75" x14ac:dyDescent="0.25">
      <c r="A5" s="29">
        <v>2015</v>
      </c>
      <c r="B5" s="30" t="s">
        <v>8</v>
      </c>
      <c r="C5" s="31">
        <v>45102</v>
      </c>
      <c r="D5" s="32">
        <v>0.23</v>
      </c>
      <c r="E5" s="32">
        <v>0.63</v>
      </c>
      <c r="F5" s="32">
        <v>0.37</v>
      </c>
    </row>
    <row r="6" spans="1:6" ht="15.75" x14ac:dyDescent="0.25">
      <c r="A6" s="35">
        <v>2015</v>
      </c>
      <c r="B6" s="36" t="s">
        <v>9</v>
      </c>
      <c r="C6" s="37">
        <v>41451</v>
      </c>
      <c r="D6" s="38">
        <v>0.21</v>
      </c>
      <c r="E6" s="38">
        <v>0.39</v>
      </c>
      <c r="F6" s="38">
        <v>0.61</v>
      </c>
    </row>
    <row r="7" spans="1:6" s="6" customFormat="1" ht="15.75" x14ac:dyDescent="0.25">
      <c r="A7" s="20">
        <v>2014</v>
      </c>
      <c r="B7" s="18" t="s">
        <v>7</v>
      </c>
      <c r="C7" s="21">
        <v>641028</v>
      </c>
      <c r="D7" s="43">
        <v>0.56000000000000005</v>
      </c>
      <c r="E7" s="22">
        <v>0.46</v>
      </c>
      <c r="F7" s="22">
        <v>0.54</v>
      </c>
    </row>
    <row r="8" spans="1:6" s="6" customFormat="1" ht="15.75" x14ac:dyDescent="0.25">
      <c r="A8" s="29">
        <v>2014</v>
      </c>
      <c r="B8" s="30" t="s">
        <v>8</v>
      </c>
      <c r="C8" s="31">
        <v>218562</v>
      </c>
      <c r="D8" s="32">
        <v>0.19</v>
      </c>
      <c r="E8" s="32">
        <v>0.6</v>
      </c>
      <c r="F8" s="32">
        <v>0.4</v>
      </c>
    </row>
    <row r="9" spans="1:6" s="6" customFormat="1" ht="15.75" x14ac:dyDescent="0.25">
      <c r="A9" s="35">
        <v>2014</v>
      </c>
      <c r="B9" s="36" t="s">
        <v>9</v>
      </c>
      <c r="C9" s="37">
        <v>244684</v>
      </c>
      <c r="D9" s="38">
        <v>0.21</v>
      </c>
      <c r="E9" s="38">
        <v>0.39</v>
      </c>
      <c r="F9" s="38">
        <v>0.61</v>
      </c>
    </row>
    <row r="10" spans="1:6" ht="15.75" x14ac:dyDescent="0.25">
      <c r="A10" s="20">
        <v>2013</v>
      </c>
      <c r="B10" s="18" t="s">
        <v>7</v>
      </c>
      <c r="C10" s="23">
        <v>658317</v>
      </c>
      <c r="D10" s="44">
        <v>0.57999999999999996</v>
      </c>
      <c r="E10" s="24">
        <v>0.46</v>
      </c>
      <c r="F10" s="24">
        <v>0.54</v>
      </c>
    </row>
    <row r="11" spans="1:6" ht="15.75" x14ac:dyDescent="0.25">
      <c r="A11" s="29">
        <v>2013</v>
      </c>
      <c r="B11" s="30" t="s">
        <v>8</v>
      </c>
      <c r="C11" s="33">
        <v>218402</v>
      </c>
      <c r="D11" s="45">
        <v>0.19</v>
      </c>
      <c r="E11" s="34">
        <v>0.57999999999999996</v>
      </c>
      <c r="F11" s="34">
        <v>0.42</v>
      </c>
    </row>
    <row r="12" spans="1:6" ht="15.75" x14ac:dyDescent="0.25">
      <c r="A12" s="35">
        <v>2013</v>
      </c>
      <c r="B12" s="36" t="s">
        <v>9</v>
      </c>
      <c r="C12" s="39">
        <v>224279</v>
      </c>
      <c r="D12" s="42">
        <v>0.2</v>
      </c>
      <c r="E12" s="41">
        <v>0.44</v>
      </c>
      <c r="F12" s="41">
        <v>0.56000000000000005</v>
      </c>
    </row>
    <row r="13" spans="1:6" s="6" customFormat="1" ht="15.75" x14ac:dyDescent="0.25">
      <c r="A13" s="20">
        <v>2012</v>
      </c>
      <c r="B13" s="18" t="s">
        <v>7</v>
      </c>
      <c r="C13" s="21">
        <v>689293</v>
      </c>
      <c r="D13" s="43">
        <v>0.59</v>
      </c>
      <c r="E13" s="22">
        <v>0.46</v>
      </c>
      <c r="F13" s="22">
        <v>0.54</v>
      </c>
    </row>
    <row r="14" spans="1:6" s="6" customFormat="1" ht="15.75" x14ac:dyDescent="0.25">
      <c r="A14" s="29">
        <v>2012</v>
      </c>
      <c r="B14" s="30" t="s">
        <v>8</v>
      </c>
      <c r="C14" s="31">
        <v>224214</v>
      </c>
      <c r="D14" s="32">
        <v>0.19</v>
      </c>
      <c r="E14" s="32">
        <v>0.57999999999999996</v>
      </c>
      <c r="F14" s="32">
        <v>0.42</v>
      </c>
    </row>
    <row r="15" spans="1:6" s="6" customFormat="1" ht="15.75" x14ac:dyDescent="0.25">
      <c r="A15" s="35">
        <v>2012</v>
      </c>
      <c r="B15" s="36" t="s">
        <v>9</v>
      </c>
      <c r="C15" s="37">
        <v>209734</v>
      </c>
      <c r="D15" s="38">
        <v>0.18</v>
      </c>
      <c r="E15" s="38">
        <v>0.4</v>
      </c>
      <c r="F15" s="38">
        <v>0.6</v>
      </c>
    </row>
    <row r="16" spans="1:6" ht="15.75" x14ac:dyDescent="0.25">
      <c r="A16" s="20">
        <v>2011</v>
      </c>
      <c r="B16" s="18" t="s">
        <v>7</v>
      </c>
      <c r="C16" s="23">
        <v>741632</v>
      </c>
      <c r="D16" s="44">
        <v>0.61</v>
      </c>
      <c r="E16" s="24">
        <v>0.46</v>
      </c>
      <c r="F16" s="24">
        <v>0.54</v>
      </c>
    </row>
    <row r="17" spans="1:6" ht="15.75" x14ac:dyDescent="0.25">
      <c r="A17" s="29">
        <v>2011</v>
      </c>
      <c r="B17" s="30" t="s">
        <v>8</v>
      </c>
      <c r="C17" s="33">
        <v>234042</v>
      </c>
      <c r="D17" s="45">
        <v>0.19</v>
      </c>
      <c r="E17" s="34">
        <v>0.57999999999999996</v>
      </c>
      <c r="F17" s="34">
        <v>0.42</v>
      </c>
    </row>
    <row r="18" spans="1:6" ht="15.75" x14ac:dyDescent="0.25">
      <c r="A18" s="35">
        <v>2011</v>
      </c>
      <c r="B18" s="36" t="s">
        <v>9</v>
      </c>
      <c r="C18" s="39">
        <v>205389</v>
      </c>
      <c r="D18" s="42">
        <v>0.17</v>
      </c>
      <c r="E18" s="41">
        <v>0.4</v>
      </c>
      <c r="F18" s="41">
        <v>0.6</v>
      </c>
    </row>
    <row r="19" spans="1:6" ht="15.75" x14ac:dyDescent="0.25">
      <c r="A19" s="20">
        <v>2010</v>
      </c>
      <c r="B19" s="18" t="s">
        <v>7</v>
      </c>
      <c r="C19" s="23">
        <v>754273</v>
      </c>
      <c r="D19" s="44">
        <v>0.63</v>
      </c>
      <c r="E19" s="24">
        <v>0.46</v>
      </c>
      <c r="F19" s="24">
        <v>0.54</v>
      </c>
    </row>
    <row r="20" spans="1:6" ht="15.75" x14ac:dyDescent="0.25">
      <c r="A20" s="29">
        <v>2010</v>
      </c>
      <c r="B20" s="30" t="s">
        <v>8</v>
      </c>
      <c r="C20" s="33">
        <v>228739</v>
      </c>
      <c r="D20" s="45">
        <v>0.19</v>
      </c>
      <c r="E20" s="34">
        <v>0.56999999999999995</v>
      </c>
      <c r="F20" s="34">
        <v>0.43</v>
      </c>
    </row>
    <row r="21" spans="1:6" ht="15.75" x14ac:dyDescent="0.25">
      <c r="A21" s="35">
        <v>2010</v>
      </c>
      <c r="B21" s="36" t="s">
        <v>9</v>
      </c>
      <c r="C21" s="39">
        <v>119349</v>
      </c>
      <c r="D21" s="42">
        <v>0.15</v>
      </c>
      <c r="E21" s="41">
        <v>0.4</v>
      </c>
      <c r="F21" s="41">
        <v>0.6</v>
      </c>
    </row>
    <row r="22" spans="1:6" ht="15.75" x14ac:dyDescent="0.25">
      <c r="A22" s="20">
        <v>2009</v>
      </c>
      <c r="B22" s="18" t="s">
        <v>7</v>
      </c>
      <c r="C22" s="23">
        <v>747128</v>
      </c>
      <c r="D22" s="44">
        <v>0.65</v>
      </c>
      <c r="E22" s="24">
        <v>0.46</v>
      </c>
      <c r="F22" s="24">
        <v>0.54</v>
      </c>
    </row>
    <row r="23" spans="1:6" ht="15.75" x14ac:dyDescent="0.25">
      <c r="A23" s="29">
        <v>2009</v>
      </c>
      <c r="B23" s="30" t="s">
        <v>8</v>
      </c>
      <c r="C23" s="33">
        <v>211967</v>
      </c>
      <c r="D23" s="45">
        <v>0.18</v>
      </c>
      <c r="E23" s="34">
        <v>0.56000000000000005</v>
      </c>
      <c r="F23" s="34">
        <v>0.44</v>
      </c>
    </row>
    <row r="24" spans="1:6" ht="15.75" x14ac:dyDescent="0.25">
      <c r="A24" s="35">
        <v>2009</v>
      </c>
      <c r="B24" s="36" t="s">
        <v>9</v>
      </c>
      <c r="C24" s="39">
        <v>151701</v>
      </c>
      <c r="D24" s="42">
        <v>0.13</v>
      </c>
      <c r="E24" s="41">
        <v>0.38</v>
      </c>
      <c r="F24" s="41">
        <v>0.62</v>
      </c>
    </row>
    <row r="25" spans="1:6" s="6" customFormat="1" ht="15.75" x14ac:dyDescent="0.25">
      <c r="A25" s="20">
        <v>2008</v>
      </c>
      <c r="B25" s="18" t="s">
        <v>7</v>
      </c>
      <c r="C25" s="23">
        <v>705243</v>
      </c>
      <c r="D25" s="44">
        <v>0.65</v>
      </c>
      <c r="E25" s="24">
        <v>0.46</v>
      </c>
      <c r="F25" s="24">
        <v>0.54</v>
      </c>
    </row>
    <row r="26" spans="1:6" s="6" customFormat="1" ht="15.75" x14ac:dyDescent="0.25">
      <c r="A26" s="29">
        <v>2008</v>
      </c>
      <c r="B26" s="30" t="s">
        <v>8</v>
      </c>
      <c r="C26" s="33">
        <v>196848</v>
      </c>
      <c r="D26" s="45">
        <v>0.18</v>
      </c>
      <c r="E26" s="34">
        <v>0.56000000000000005</v>
      </c>
      <c r="F26" s="34">
        <v>0.44</v>
      </c>
    </row>
    <row r="27" spans="1:6" s="6" customFormat="1" ht="15.75" x14ac:dyDescent="0.25">
      <c r="A27" s="35">
        <v>2008</v>
      </c>
      <c r="B27" s="36" t="s">
        <v>9</v>
      </c>
      <c r="C27" s="39">
        <v>132156</v>
      </c>
      <c r="D27" s="42">
        <v>0.12</v>
      </c>
      <c r="E27" s="41">
        <v>0.38</v>
      </c>
      <c r="F27" s="41">
        <v>0.62</v>
      </c>
    </row>
    <row r="28" spans="1:6" ht="15.75" x14ac:dyDescent="0.25">
      <c r="A28" s="20">
        <v>2007</v>
      </c>
      <c r="B28" s="18" t="s">
        <v>7</v>
      </c>
      <c r="C28" s="23">
        <v>726928</v>
      </c>
      <c r="D28" s="44">
        <v>0.64</v>
      </c>
      <c r="E28" s="24">
        <v>0.46</v>
      </c>
      <c r="F28" s="24">
        <v>0.54</v>
      </c>
    </row>
    <row r="29" spans="1:6" ht="15.75" x14ac:dyDescent="0.25">
      <c r="A29" s="29">
        <v>2007</v>
      </c>
      <c r="B29" s="30" t="s">
        <v>8</v>
      </c>
      <c r="C29" s="33">
        <v>205114</v>
      </c>
      <c r="D29" s="45">
        <v>0.18</v>
      </c>
      <c r="E29" s="34">
        <v>0.56999999999999995</v>
      </c>
      <c r="F29" s="34">
        <v>0.42</v>
      </c>
    </row>
    <row r="30" spans="1:6" ht="15.75" x14ac:dyDescent="0.25">
      <c r="A30" s="35">
        <v>2007</v>
      </c>
      <c r="B30" s="40" t="s">
        <v>9</v>
      </c>
      <c r="C30" s="39">
        <v>150296</v>
      </c>
      <c r="D30" s="42">
        <v>0.13</v>
      </c>
      <c r="E30" s="41">
        <v>0.38</v>
      </c>
      <c r="F30" s="41">
        <v>0.61</v>
      </c>
    </row>
    <row r="31" spans="1:6" s="6" customFormat="1" ht="15.75" x14ac:dyDescent="0.25">
      <c r="A31" s="20">
        <v>2006</v>
      </c>
      <c r="B31" s="18" t="s">
        <v>7</v>
      </c>
      <c r="C31" s="23">
        <v>735994</v>
      </c>
      <c r="D31" s="44">
        <v>0.65</v>
      </c>
      <c r="E31" s="24">
        <v>0.46</v>
      </c>
      <c r="F31" s="24">
        <v>0.54</v>
      </c>
    </row>
    <row r="32" spans="1:6" s="6" customFormat="1" ht="15.75" x14ac:dyDescent="0.25">
      <c r="A32" s="29">
        <v>2006</v>
      </c>
      <c r="B32" s="30" t="s">
        <v>8</v>
      </c>
      <c r="C32" s="33">
        <v>208959</v>
      </c>
      <c r="D32" s="45">
        <v>0.18</v>
      </c>
      <c r="E32" s="34">
        <v>0.59</v>
      </c>
      <c r="F32" s="34">
        <v>0.41</v>
      </c>
    </row>
    <row r="33" spans="1:6" s="6" customFormat="1" ht="15.75" x14ac:dyDescent="0.25">
      <c r="A33" s="35">
        <v>2006</v>
      </c>
      <c r="B33" s="36" t="s">
        <v>9</v>
      </c>
      <c r="C33" s="39">
        <v>146437</v>
      </c>
      <c r="D33" s="42">
        <v>0.13</v>
      </c>
      <c r="E33" s="41">
        <v>0.39</v>
      </c>
      <c r="F33" s="41">
        <v>0.61</v>
      </c>
    </row>
    <row r="34" spans="1:6" ht="15.75" x14ac:dyDescent="0.25">
      <c r="A34" s="20">
        <v>2005</v>
      </c>
      <c r="B34" s="18" t="s">
        <v>7</v>
      </c>
      <c r="C34" s="23">
        <v>735935</v>
      </c>
      <c r="D34" s="44">
        <v>0.64</v>
      </c>
      <c r="E34" s="24">
        <v>0.45</v>
      </c>
      <c r="F34" s="24">
        <v>0.55000000000000004</v>
      </c>
    </row>
    <row r="35" spans="1:6" ht="15.75" x14ac:dyDescent="0.25">
      <c r="A35" s="29">
        <v>2005</v>
      </c>
      <c r="B35" s="30" t="s">
        <v>8</v>
      </c>
      <c r="C35" s="33">
        <v>219307</v>
      </c>
      <c r="D35" s="45">
        <v>0.19</v>
      </c>
      <c r="E35" s="34">
        <v>0.6</v>
      </c>
      <c r="F35" s="34">
        <v>0.4</v>
      </c>
    </row>
    <row r="36" spans="1:6" ht="15.75" x14ac:dyDescent="0.25">
      <c r="A36" s="35">
        <v>2005</v>
      </c>
      <c r="B36" s="40" t="s">
        <v>9</v>
      </c>
      <c r="C36" s="39">
        <v>135912</v>
      </c>
      <c r="D36" s="42">
        <v>0.12</v>
      </c>
      <c r="E36" s="41">
        <v>0.39</v>
      </c>
      <c r="F36" s="41">
        <v>0.61</v>
      </c>
    </row>
    <row r="37" spans="1:6" s="6" customFormat="1" ht="15.75" x14ac:dyDescent="0.25">
      <c r="A37" s="20">
        <v>2004</v>
      </c>
      <c r="B37" s="18" t="s">
        <v>7</v>
      </c>
      <c r="C37" s="23">
        <v>678930</v>
      </c>
      <c r="D37" s="44">
        <v>0.65</v>
      </c>
      <c r="E37" s="24">
        <v>0.45</v>
      </c>
      <c r="F37" s="24">
        <v>0.55000000000000004</v>
      </c>
    </row>
    <row r="38" spans="1:6" s="6" customFormat="1" ht="15.75" x14ac:dyDescent="0.25">
      <c r="A38" s="29">
        <v>2004</v>
      </c>
      <c r="B38" s="30" t="s">
        <v>8</v>
      </c>
      <c r="C38" s="33">
        <v>205307</v>
      </c>
      <c r="D38" s="45">
        <v>0.2</v>
      </c>
      <c r="E38" s="34">
        <v>0.6</v>
      </c>
      <c r="F38" s="34">
        <v>0.4</v>
      </c>
    </row>
    <row r="39" spans="1:6" s="6" customFormat="1" ht="15.75" x14ac:dyDescent="0.25">
      <c r="A39" s="35">
        <v>2004</v>
      </c>
      <c r="B39" s="36" t="s">
        <v>9</v>
      </c>
      <c r="C39" s="39">
        <v>109772</v>
      </c>
      <c r="D39" s="42">
        <v>0.11</v>
      </c>
      <c r="E39" s="41">
        <v>0.4</v>
      </c>
      <c r="F39" s="41">
        <v>0.6</v>
      </c>
    </row>
    <row r="40" spans="1:6" ht="15.75" x14ac:dyDescent="0.25">
      <c r="A40" s="20">
        <v>2003</v>
      </c>
      <c r="B40" s="18" t="s">
        <v>7</v>
      </c>
      <c r="C40" s="23">
        <v>659823</v>
      </c>
      <c r="D40" s="44">
        <v>0.67</v>
      </c>
      <c r="E40" s="24">
        <v>0.44</v>
      </c>
      <c r="F40" s="24">
        <v>0.56000000000000005</v>
      </c>
    </row>
    <row r="41" spans="1:6" ht="15.75" x14ac:dyDescent="0.25">
      <c r="A41" s="29">
        <v>2003</v>
      </c>
      <c r="B41" s="30" t="s">
        <v>8</v>
      </c>
      <c r="C41" s="33">
        <v>193618</v>
      </c>
      <c r="D41" s="45">
        <v>0.2</v>
      </c>
      <c r="E41" s="34">
        <v>0.6</v>
      </c>
      <c r="F41" s="34">
        <v>0.4</v>
      </c>
    </row>
    <row r="42" spans="1:6" ht="15.75" x14ac:dyDescent="0.25">
      <c r="A42" s="35">
        <v>2003</v>
      </c>
      <c r="B42" s="40" t="s">
        <v>9</v>
      </c>
      <c r="C42" s="39">
        <v>88756</v>
      </c>
      <c r="D42" s="42">
        <v>0.09</v>
      </c>
      <c r="E42" s="41">
        <v>0.4</v>
      </c>
      <c r="F42" s="41">
        <v>0.6</v>
      </c>
    </row>
    <row r="43" spans="1:6" s="6" customFormat="1" ht="15.75" x14ac:dyDescent="0.25">
      <c r="A43" s="20">
        <v>2002</v>
      </c>
      <c r="B43" s="18" t="s">
        <v>7</v>
      </c>
      <c r="C43" s="23">
        <v>700670</v>
      </c>
      <c r="D43" s="44">
        <v>0.69</v>
      </c>
      <c r="E43" s="24">
        <v>0.44</v>
      </c>
      <c r="F43" s="24">
        <v>0.56000000000000005</v>
      </c>
    </row>
    <row r="44" spans="1:6" s="6" customFormat="1" ht="15.75" x14ac:dyDescent="0.25">
      <c r="A44" s="29">
        <v>2002</v>
      </c>
      <c r="B44" s="30" t="s">
        <v>8</v>
      </c>
      <c r="C44" s="33">
        <v>207055</v>
      </c>
      <c r="D44" s="45">
        <v>0.2</v>
      </c>
      <c r="E44" s="34">
        <v>0.61</v>
      </c>
      <c r="F44" s="34">
        <v>0.39</v>
      </c>
    </row>
    <row r="45" spans="1:6" s="6" customFormat="1" ht="15.75" x14ac:dyDescent="0.25">
      <c r="A45" s="35">
        <v>2002</v>
      </c>
      <c r="B45" s="36" t="s">
        <v>9</v>
      </c>
      <c r="C45" s="39">
        <v>85156</v>
      </c>
      <c r="D45" s="42">
        <v>0.08</v>
      </c>
      <c r="E45" s="41">
        <v>0.41</v>
      </c>
      <c r="F45" s="41">
        <v>0.59</v>
      </c>
    </row>
    <row r="46" spans="1:6" ht="15.75" x14ac:dyDescent="0.25">
      <c r="A46" s="20">
        <v>2001</v>
      </c>
      <c r="B46" s="18" t="s">
        <v>7</v>
      </c>
      <c r="C46" s="23">
        <v>738076</v>
      </c>
      <c r="D46" s="44">
        <v>0.7</v>
      </c>
      <c r="E46" s="24">
        <v>0.45</v>
      </c>
      <c r="F46" s="24">
        <v>0.55000000000000004</v>
      </c>
    </row>
    <row r="47" spans="1:6" ht="15.75" x14ac:dyDescent="0.25">
      <c r="A47" s="29">
        <v>2001</v>
      </c>
      <c r="B47" s="30" t="s">
        <v>8</v>
      </c>
      <c r="C47" s="33">
        <v>219847</v>
      </c>
      <c r="D47" s="45">
        <v>0.21</v>
      </c>
      <c r="E47" s="34">
        <v>0.6</v>
      </c>
      <c r="F47" s="34">
        <v>0.4</v>
      </c>
    </row>
    <row r="48" spans="1:6" ht="15.75" x14ac:dyDescent="0.25">
      <c r="A48" s="35">
        <v>2001</v>
      </c>
      <c r="B48" s="40" t="s">
        <v>9</v>
      </c>
      <c r="C48" s="39">
        <v>78111</v>
      </c>
      <c r="D48" s="42">
        <v>7.0000000000000007E-2</v>
      </c>
      <c r="E48" s="41">
        <v>0.41</v>
      </c>
      <c r="F48" s="41">
        <v>0.59</v>
      </c>
    </row>
    <row r="49" spans="1:6" s="6" customFormat="1" ht="15.75" x14ac:dyDescent="0.25">
      <c r="A49" s="20">
        <v>2000</v>
      </c>
      <c r="B49" s="18" t="s">
        <v>7</v>
      </c>
      <c r="C49" s="23">
        <v>763333</v>
      </c>
      <c r="D49" s="44">
        <v>0.71</v>
      </c>
      <c r="E49" s="24">
        <v>0.45</v>
      </c>
      <c r="F49" s="24">
        <v>0.55000000000000004</v>
      </c>
    </row>
    <row r="50" spans="1:6" s="6" customFormat="1" ht="15.75" x14ac:dyDescent="0.25">
      <c r="A50" s="29">
        <v>2000</v>
      </c>
      <c r="B50" s="30" t="s">
        <v>8</v>
      </c>
      <c r="C50" s="33">
        <v>225166</v>
      </c>
      <c r="D50" s="45">
        <v>0.21</v>
      </c>
      <c r="E50" s="34">
        <v>0.6</v>
      </c>
      <c r="F50" s="34">
        <v>0.4</v>
      </c>
    </row>
    <row r="51" spans="1:6" s="6" customFormat="1" ht="15.75" x14ac:dyDescent="0.25">
      <c r="A51" s="35">
        <v>2000</v>
      </c>
      <c r="B51" s="36" t="s">
        <v>9</v>
      </c>
      <c r="C51" s="39">
        <v>83297</v>
      </c>
      <c r="D51" s="42">
        <v>0.08</v>
      </c>
      <c r="E51" s="41">
        <v>0.43</v>
      </c>
      <c r="F51" s="41">
        <v>0.56999999999999995</v>
      </c>
    </row>
    <row r="52" spans="1:6" ht="15.75" x14ac:dyDescent="0.25">
      <c r="A52" s="20">
        <v>1999</v>
      </c>
      <c r="B52" s="18" t="s">
        <v>7</v>
      </c>
      <c r="C52" s="23">
        <v>685329</v>
      </c>
      <c r="D52" s="44">
        <v>0.64</v>
      </c>
      <c r="E52" s="24">
        <v>0.45</v>
      </c>
      <c r="F52" s="24">
        <v>0.55000000000000004</v>
      </c>
    </row>
    <row r="53" spans="1:6" ht="15.75" x14ac:dyDescent="0.25">
      <c r="A53" s="29">
        <v>1999</v>
      </c>
      <c r="B53" s="30" t="s">
        <v>8</v>
      </c>
      <c r="C53" s="33">
        <v>231876</v>
      </c>
      <c r="D53" s="45">
        <v>0.22</v>
      </c>
      <c r="E53" s="34">
        <v>0.57999999999999996</v>
      </c>
      <c r="F53" s="34">
        <v>0.42</v>
      </c>
    </row>
    <row r="54" spans="1:6" ht="15.75" x14ac:dyDescent="0.25">
      <c r="A54" s="35">
        <v>1999</v>
      </c>
      <c r="B54" s="40" t="s">
        <v>9</v>
      </c>
      <c r="C54" s="39">
        <v>81941</v>
      </c>
      <c r="D54" s="42">
        <v>0.08</v>
      </c>
      <c r="E54" s="41">
        <v>0.44</v>
      </c>
      <c r="F54" s="41">
        <v>0.56000000000000005</v>
      </c>
    </row>
    <row r="55" spans="1:6" s="6" customFormat="1" ht="15.75" x14ac:dyDescent="0.25">
      <c r="A55" s="20">
        <v>1998</v>
      </c>
      <c r="B55" s="18" t="s">
        <v>7</v>
      </c>
      <c r="C55" s="23">
        <v>561502</v>
      </c>
      <c r="D55" s="44">
        <v>0.54</v>
      </c>
      <c r="E55" s="25">
        <v>0.48</v>
      </c>
      <c r="F55" s="25">
        <v>0.52</v>
      </c>
    </row>
    <row r="56" spans="1:6" s="6" customFormat="1" ht="15.75" x14ac:dyDescent="0.25">
      <c r="A56" s="29">
        <v>1998</v>
      </c>
      <c r="B56" s="30" t="s">
        <v>8</v>
      </c>
      <c r="C56" s="33">
        <v>234053</v>
      </c>
      <c r="D56" s="45">
        <v>0.22</v>
      </c>
      <c r="E56" s="34">
        <v>0.55000000000000004</v>
      </c>
      <c r="F56" s="34">
        <v>0.45</v>
      </c>
    </row>
    <row r="57" spans="1:6" s="6" customFormat="1" ht="15.75" x14ac:dyDescent="0.25">
      <c r="A57" s="35">
        <v>1998</v>
      </c>
      <c r="B57" s="36" t="s">
        <v>9</v>
      </c>
      <c r="C57" s="39">
        <v>80299</v>
      </c>
      <c r="D57" s="42">
        <v>0.08</v>
      </c>
      <c r="E57" s="41">
        <v>0.46</v>
      </c>
      <c r="F57" s="42">
        <v>0.54</v>
      </c>
    </row>
    <row r="58" spans="1:6" s="6" customFormat="1" ht="15.75" x14ac:dyDescent="0.25">
      <c r="A58" s="20">
        <v>1997</v>
      </c>
      <c r="B58" s="18" t="s">
        <v>7</v>
      </c>
      <c r="C58" s="23">
        <v>535624</v>
      </c>
      <c r="D58" s="44">
        <v>0.53</v>
      </c>
      <c r="E58" s="24">
        <v>0.48</v>
      </c>
      <c r="F58" s="24">
        <v>0.52</v>
      </c>
    </row>
    <row r="59" spans="1:6" s="6" customFormat="1" ht="15.75" x14ac:dyDescent="0.25">
      <c r="A59" s="29">
        <v>1997</v>
      </c>
      <c r="B59" s="30" t="s">
        <v>8</v>
      </c>
      <c r="C59" s="33">
        <v>229901</v>
      </c>
      <c r="D59" s="45">
        <v>0.23</v>
      </c>
      <c r="E59" s="34">
        <v>0.55000000000000004</v>
      </c>
      <c r="F59" s="34">
        <v>0.45</v>
      </c>
    </row>
    <row r="60" spans="1:6" s="6" customFormat="1" ht="15.75" x14ac:dyDescent="0.25">
      <c r="A60" s="35">
        <v>1997</v>
      </c>
      <c r="B60" s="36" t="s">
        <v>9</v>
      </c>
      <c r="C60" s="39">
        <v>85211</v>
      </c>
      <c r="D60" s="42">
        <v>0.08</v>
      </c>
      <c r="E60" s="41">
        <v>0.47</v>
      </c>
      <c r="F60" s="41">
        <v>0.53</v>
      </c>
    </row>
    <row r="61" spans="1:6" s="6" customFormat="1" ht="15.75" x14ac:dyDescent="0.25">
      <c r="A61" s="20">
        <v>1996</v>
      </c>
      <c r="B61" s="18" t="s">
        <v>7</v>
      </c>
      <c r="C61" s="23">
        <v>505259</v>
      </c>
      <c r="D61" s="44">
        <v>0.51</v>
      </c>
      <c r="E61" s="24">
        <v>0.49</v>
      </c>
      <c r="F61" s="24">
        <v>0.51</v>
      </c>
    </row>
    <row r="62" spans="1:6" s="6" customFormat="1" ht="15.75" x14ac:dyDescent="0.25">
      <c r="A62" s="29">
        <v>1996</v>
      </c>
      <c r="B62" s="30" t="s">
        <v>8</v>
      </c>
      <c r="C62" s="33">
        <v>236618</v>
      </c>
      <c r="D62" s="45">
        <v>0.24</v>
      </c>
      <c r="E62" s="34">
        <v>0.55000000000000004</v>
      </c>
      <c r="F62" s="34">
        <v>0.45</v>
      </c>
    </row>
    <row r="63" spans="1:6" s="6" customFormat="1" ht="15.75" x14ac:dyDescent="0.25">
      <c r="A63" s="35">
        <v>1996</v>
      </c>
      <c r="B63" s="36" t="s">
        <v>9</v>
      </c>
      <c r="C63" s="39">
        <v>90779</v>
      </c>
      <c r="D63" s="42">
        <v>0.09</v>
      </c>
      <c r="E63" s="41">
        <v>0.48</v>
      </c>
      <c r="F63" s="41">
        <v>0.52</v>
      </c>
    </row>
    <row r="65" spans="1:102" s="3" customFormat="1" ht="31.35" customHeight="1" x14ac:dyDescent="0.25">
      <c r="A65" s="92" t="s">
        <v>33</v>
      </c>
      <c r="B65" s="92"/>
      <c r="C65" s="92"/>
      <c r="D65" s="92"/>
      <c r="E65" s="92"/>
      <c r="F65" s="92"/>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row>
    <row r="66" spans="1:102" s="1" customFormat="1" ht="15.75" x14ac:dyDescent="0.25">
      <c r="A66" s="92" t="s">
        <v>56</v>
      </c>
      <c r="B66" s="92"/>
      <c r="C66" s="92"/>
      <c r="D66" s="92"/>
      <c r="E66" s="92"/>
      <c r="F66" s="92"/>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row>
    <row r="67" spans="1:102" s="6" customFormat="1" ht="15.75" x14ac:dyDescent="0.25">
      <c r="A67" s="92" t="s">
        <v>34</v>
      </c>
      <c r="B67" s="92"/>
      <c r="C67" s="92"/>
      <c r="D67" s="92"/>
      <c r="E67" s="92"/>
      <c r="F67" s="92"/>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row>
    <row r="68" spans="1:102" s="6" customFormat="1" ht="15.75" x14ac:dyDescent="0.25">
      <c r="A68" s="48"/>
      <c r="B68" s="48"/>
      <c r="C68" s="48"/>
      <c r="D68" s="48"/>
      <c r="E68" s="48"/>
      <c r="F68" s="48"/>
    </row>
    <row r="69" spans="1:102" s="6" customFormat="1" ht="26.85" customHeight="1" x14ac:dyDescent="0.25">
      <c r="A69" s="93" t="s">
        <v>32</v>
      </c>
      <c r="B69" s="93"/>
      <c r="C69" s="93"/>
      <c r="D69" s="93"/>
      <c r="E69" s="93"/>
    </row>
    <row r="70" spans="1:102" s="6" customFormat="1" ht="23.25" customHeight="1" x14ac:dyDescent="0.25">
      <c r="A70" s="94" t="s">
        <v>57</v>
      </c>
      <c r="B70" s="94"/>
      <c r="C70" s="94"/>
      <c r="D70" s="94"/>
      <c r="E70" s="49"/>
    </row>
    <row r="71" spans="1:102" s="6" customFormat="1" x14ac:dyDescent="0.25">
      <c r="B71" s="49"/>
      <c r="C71" s="49"/>
      <c r="D71" s="49"/>
      <c r="E71" s="49"/>
    </row>
    <row r="72" spans="1:102" s="6" customFormat="1" ht="15.75" x14ac:dyDescent="0.25">
      <c r="A72" s="50" t="s">
        <v>58</v>
      </c>
      <c r="B72" s="49"/>
      <c r="C72" s="49"/>
      <c r="D72" s="49"/>
      <c r="E72" s="49"/>
    </row>
    <row r="74" spans="1:102" ht="15.75" x14ac:dyDescent="0.25">
      <c r="A74" s="47" t="s">
        <v>31</v>
      </c>
      <c r="B74" s="47"/>
      <c r="C74" s="6"/>
      <c r="D74" s="6"/>
    </row>
    <row r="75" spans="1:102" s="6" customFormat="1" ht="15.75" x14ac:dyDescent="0.25">
      <c r="A75" s="26" t="s">
        <v>0</v>
      </c>
      <c r="B75" s="28" t="s">
        <v>184</v>
      </c>
      <c r="C75" s="28" t="s">
        <v>185</v>
      </c>
    </row>
    <row r="76" spans="1:102" s="6" customFormat="1" ht="15.75" x14ac:dyDescent="0.25">
      <c r="A76" s="46">
        <v>2015</v>
      </c>
      <c r="B76" s="22">
        <v>0.63</v>
      </c>
      <c r="C76" s="22">
        <v>0.37</v>
      </c>
    </row>
    <row r="77" spans="1:102" s="6" customFormat="1" ht="15.75" x14ac:dyDescent="0.25">
      <c r="A77" s="46">
        <v>2014</v>
      </c>
      <c r="B77" s="22">
        <v>0.6</v>
      </c>
      <c r="C77" s="22">
        <v>0.4</v>
      </c>
    </row>
    <row r="78" spans="1:102" s="6" customFormat="1" ht="15.75" x14ac:dyDescent="0.25">
      <c r="A78" s="46">
        <v>2013</v>
      </c>
      <c r="B78" s="24">
        <v>0.53</v>
      </c>
      <c r="C78" s="24">
        <v>0.42</v>
      </c>
    </row>
    <row r="79" spans="1:102" s="6" customFormat="1" ht="15.75" x14ac:dyDescent="0.25">
      <c r="A79" s="46">
        <v>2012</v>
      </c>
      <c r="B79" s="22">
        <v>0.57999999999999996</v>
      </c>
      <c r="C79" s="22">
        <v>0.42</v>
      </c>
    </row>
    <row r="80" spans="1:102" s="6" customFormat="1" ht="15.75" x14ac:dyDescent="0.25">
      <c r="A80" s="46">
        <v>2011</v>
      </c>
      <c r="B80" s="24">
        <v>0.57999999999999996</v>
      </c>
      <c r="C80" s="24">
        <v>0.42</v>
      </c>
    </row>
    <row r="81" spans="1:3" s="6" customFormat="1" ht="15.75" x14ac:dyDescent="0.25">
      <c r="A81" s="46">
        <v>2010</v>
      </c>
      <c r="B81" s="24">
        <v>0.56999999999999995</v>
      </c>
      <c r="C81" s="24">
        <v>0.43</v>
      </c>
    </row>
    <row r="82" spans="1:3" s="6" customFormat="1" ht="15.75" x14ac:dyDescent="0.25">
      <c r="A82" s="46">
        <v>2009</v>
      </c>
      <c r="B82" s="24">
        <v>0.56000000000000005</v>
      </c>
      <c r="C82" s="24">
        <v>0.44</v>
      </c>
    </row>
    <row r="83" spans="1:3" s="6" customFormat="1" ht="15.75" x14ac:dyDescent="0.25">
      <c r="A83" s="46">
        <v>2008</v>
      </c>
      <c r="B83" s="24">
        <v>0.56000000000000005</v>
      </c>
      <c r="C83" s="24">
        <v>0.44</v>
      </c>
    </row>
    <row r="84" spans="1:3" s="6" customFormat="1" ht="15.75" x14ac:dyDescent="0.25">
      <c r="A84" s="46">
        <v>2007</v>
      </c>
      <c r="B84" s="24">
        <v>0.56999999999999995</v>
      </c>
      <c r="C84" s="24">
        <v>0.42</v>
      </c>
    </row>
    <row r="85" spans="1:3" s="6" customFormat="1" ht="15.75" x14ac:dyDescent="0.25">
      <c r="A85" s="46">
        <v>2006</v>
      </c>
      <c r="B85" s="24">
        <v>0.59</v>
      </c>
      <c r="C85" s="24">
        <v>0.41</v>
      </c>
    </row>
    <row r="86" spans="1:3" s="6" customFormat="1" ht="15.75" x14ac:dyDescent="0.25">
      <c r="A86" s="46">
        <v>2005</v>
      </c>
      <c r="B86" s="24">
        <v>0.6</v>
      </c>
      <c r="C86" s="24">
        <v>0.4</v>
      </c>
    </row>
    <row r="87" spans="1:3" s="6" customFormat="1" ht="15.75" x14ac:dyDescent="0.25">
      <c r="A87" s="46">
        <v>2004</v>
      </c>
      <c r="B87" s="24">
        <v>0.6</v>
      </c>
      <c r="C87" s="24">
        <v>0.4</v>
      </c>
    </row>
    <row r="88" spans="1:3" s="6" customFormat="1" ht="15.75" x14ac:dyDescent="0.25">
      <c r="A88" s="46">
        <v>2003</v>
      </c>
      <c r="B88" s="24">
        <v>0.6</v>
      </c>
      <c r="C88" s="24">
        <v>0.4</v>
      </c>
    </row>
    <row r="89" spans="1:3" s="6" customFormat="1" ht="15.75" x14ac:dyDescent="0.25">
      <c r="A89" s="46">
        <v>2002</v>
      </c>
      <c r="B89" s="24">
        <v>0.61</v>
      </c>
      <c r="C89" s="24">
        <v>0.39</v>
      </c>
    </row>
    <row r="90" spans="1:3" s="6" customFormat="1" ht="15.75" x14ac:dyDescent="0.25">
      <c r="A90" s="46">
        <v>2001</v>
      </c>
      <c r="B90" s="24">
        <v>0.6</v>
      </c>
      <c r="C90" s="24">
        <v>0.4</v>
      </c>
    </row>
    <row r="91" spans="1:3" s="6" customFormat="1" ht="15.75" x14ac:dyDescent="0.25">
      <c r="A91" s="46">
        <v>2000</v>
      </c>
      <c r="B91" s="24">
        <v>0.6</v>
      </c>
      <c r="C91" s="24">
        <v>0.4</v>
      </c>
    </row>
    <row r="92" spans="1:3" s="6" customFormat="1" ht="15.75" x14ac:dyDescent="0.25">
      <c r="A92" s="46">
        <v>1999</v>
      </c>
      <c r="B92" s="24">
        <v>0.57999999999999996</v>
      </c>
      <c r="C92" s="24">
        <v>0.42</v>
      </c>
    </row>
    <row r="93" spans="1:3" s="6" customFormat="1" ht="15.75" x14ac:dyDescent="0.25">
      <c r="A93" s="46">
        <v>1998</v>
      </c>
      <c r="B93" s="24">
        <v>0.55000000000000004</v>
      </c>
      <c r="C93" s="24">
        <v>0.45</v>
      </c>
    </row>
    <row r="94" spans="1:3" s="6" customFormat="1" ht="15.75" x14ac:dyDescent="0.25">
      <c r="A94" s="46">
        <v>1997</v>
      </c>
      <c r="B94" s="24">
        <v>0.55000000000000004</v>
      </c>
      <c r="C94" s="24">
        <v>0.45</v>
      </c>
    </row>
    <row r="95" spans="1:3" s="6" customFormat="1" ht="15.75" x14ac:dyDescent="0.25">
      <c r="A95" s="46">
        <v>1996</v>
      </c>
      <c r="B95" s="24">
        <v>0.55000000000000004</v>
      </c>
      <c r="C95" s="24">
        <v>0.45</v>
      </c>
    </row>
  </sheetData>
  <mergeCells count="5">
    <mergeCell ref="A65:F65"/>
    <mergeCell ref="A66:F66"/>
    <mergeCell ref="A67:F67"/>
    <mergeCell ref="A69:E69"/>
    <mergeCell ref="A70:D70"/>
  </mergeCells>
  <pageMargins left="0.7" right="0.7" top="0.75" bottom="0.75" header="0.3" footer="0.3"/>
  <pageSetup orientation="portrait" horizontalDpi="0" verticalDpi="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5"/>
  <sheetViews>
    <sheetView topLeftCell="A28" zoomScaleNormal="100" workbookViewId="0">
      <selection activeCell="A36" sqref="A36"/>
    </sheetView>
  </sheetViews>
  <sheetFormatPr defaultColWidth="8.85546875" defaultRowHeight="15" x14ac:dyDescent="0.25"/>
  <cols>
    <col min="2" max="2" width="24.140625" customWidth="1"/>
    <col min="3" max="3" width="22.7109375" customWidth="1"/>
    <col min="4" max="4" width="22.7109375" style="66" customWidth="1"/>
    <col min="5" max="5" width="20.28515625" customWidth="1"/>
    <col min="6" max="6" width="21.42578125" customWidth="1"/>
    <col min="7" max="7" width="34.28515625" customWidth="1"/>
    <col min="8" max="8" width="33.140625" customWidth="1"/>
    <col min="9" max="9" width="8.28515625" customWidth="1"/>
    <col min="10" max="10" width="24.28515625" bestFit="1" customWidth="1"/>
  </cols>
  <sheetData>
    <row r="1" spans="1:7" s="6" customFormat="1" ht="15.75" x14ac:dyDescent="0.25">
      <c r="B1" s="12" t="s">
        <v>164</v>
      </c>
      <c r="C1" s="12"/>
      <c r="D1" s="12"/>
      <c r="F1" s="13"/>
      <c r="G1" s="14"/>
    </row>
    <row r="2" spans="1:7" s="6" customFormat="1" ht="15.75" x14ac:dyDescent="0.25">
      <c r="B2" s="12"/>
      <c r="C2" s="12"/>
      <c r="D2" s="12"/>
      <c r="F2" s="13"/>
      <c r="G2" s="14"/>
    </row>
    <row r="3" spans="1:7" ht="31.5" x14ac:dyDescent="0.25">
      <c r="A3" s="60" t="s">
        <v>0</v>
      </c>
      <c r="B3" s="75" t="s">
        <v>188</v>
      </c>
      <c r="C3" s="75" t="s">
        <v>189</v>
      </c>
      <c r="D3" s="60" t="s">
        <v>36</v>
      </c>
      <c r="E3" s="60" t="s">
        <v>37</v>
      </c>
      <c r="F3" s="60" t="s">
        <v>190</v>
      </c>
      <c r="G3" s="60" t="s">
        <v>38</v>
      </c>
    </row>
    <row r="4" spans="1:7" ht="15.75" x14ac:dyDescent="0.25">
      <c r="A4" s="15">
        <v>1997</v>
      </c>
      <c r="B4" s="55">
        <f>1451+544</f>
        <v>1995</v>
      </c>
      <c r="C4" s="55">
        <f>5860+3982</f>
        <v>9842</v>
      </c>
      <c r="D4" s="55">
        <v>11837</v>
      </c>
      <c r="E4" s="55">
        <v>921691</v>
      </c>
      <c r="F4" s="56">
        <v>0.16853932584269662</v>
      </c>
      <c r="G4" s="56">
        <v>1.28426989088534E-2</v>
      </c>
    </row>
    <row r="5" spans="1:7" s="6" customFormat="1" ht="15.75" x14ac:dyDescent="0.25">
      <c r="A5" s="15">
        <v>1998</v>
      </c>
      <c r="B5" s="55">
        <v>1672</v>
      </c>
      <c r="C5" s="55">
        <v>8863</v>
      </c>
      <c r="D5" s="55">
        <v>10535</v>
      </c>
      <c r="E5" s="55">
        <v>1016657</v>
      </c>
      <c r="F5" s="56">
        <v>0.15870906502135737</v>
      </c>
      <c r="G5" s="56">
        <v>1.0362393609644157E-2</v>
      </c>
    </row>
    <row r="6" spans="1:7" ht="15.75" x14ac:dyDescent="0.25">
      <c r="A6" s="15">
        <v>1999</v>
      </c>
      <c r="B6" s="55">
        <f>2013+622</f>
        <v>2635</v>
      </c>
      <c r="C6" s="55">
        <f>10205+5997</f>
        <v>16202</v>
      </c>
      <c r="D6" s="55">
        <v>18837</v>
      </c>
      <c r="E6" s="55">
        <v>1149514</v>
      </c>
      <c r="F6" s="56">
        <v>0.13988427031905293</v>
      </c>
      <c r="G6" s="56">
        <v>1.6386925257108657E-2</v>
      </c>
    </row>
    <row r="7" spans="1:7" s="6" customFormat="1" ht="15.75" x14ac:dyDescent="0.25">
      <c r="A7" s="57">
        <v>2000</v>
      </c>
      <c r="B7" s="55">
        <v>3000</v>
      </c>
      <c r="C7" s="55">
        <v>17520</v>
      </c>
      <c r="D7" s="55">
        <v>20520</v>
      </c>
      <c r="E7" s="55">
        <v>1272318</v>
      </c>
      <c r="F7" s="56">
        <v>0.14619883040935672</v>
      </c>
      <c r="G7" s="56">
        <v>1.6128043460832905E-2</v>
      </c>
    </row>
    <row r="8" spans="1:7" ht="15.75" x14ac:dyDescent="0.25">
      <c r="A8" s="15">
        <v>2001</v>
      </c>
      <c r="B8" s="55">
        <v>3531</v>
      </c>
      <c r="C8" s="55">
        <v>19891</v>
      </c>
      <c r="D8" s="55">
        <v>23422</v>
      </c>
      <c r="E8" s="51">
        <v>1414387</v>
      </c>
      <c r="F8" s="56">
        <v>0.15075569976944753</v>
      </c>
      <c r="G8" s="56">
        <v>1.6559824149967442E-2</v>
      </c>
    </row>
    <row r="9" spans="1:7" s="6" customFormat="1" ht="15.75" x14ac:dyDescent="0.25">
      <c r="A9" s="57">
        <v>2002</v>
      </c>
      <c r="B9" s="55">
        <v>3365</v>
      </c>
      <c r="C9" s="55">
        <v>20094</v>
      </c>
      <c r="D9" s="55">
        <v>23459</v>
      </c>
      <c r="E9" s="51">
        <v>1585516</v>
      </c>
      <c r="F9" s="56">
        <v>0.14344174943518478</v>
      </c>
      <c r="G9" s="56">
        <v>1.4795814107205478E-2</v>
      </c>
    </row>
    <row r="10" spans="1:7" ht="15.75" x14ac:dyDescent="0.25">
      <c r="A10" s="15">
        <v>2003</v>
      </c>
      <c r="B10" s="55">
        <v>3058</v>
      </c>
      <c r="C10" s="55">
        <v>18687</v>
      </c>
      <c r="D10" s="55">
        <v>21745</v>
      </c>
      <c r="E10" s="55">
        <v>1737231</v>
      </c>
      <c r="F10" s="56">
        <v>0.14063002989192919</v>
      </c>
      <c r="G10" s="56">
        <v>1.2517045804501532E-2</v>
      </c>
    </row>
    <row r="11" spans="1:7" s="6" customFormat="1" ht="15.75" x14ac:dyDescent="0.25">
      <c r="A11" s="57">
        <v>2004</v>
      </c>
      <c r="B11" s="55">
        <v>2979</v>
      </c>
      <c r="C11" s="55">
        <v>17435</v>
      </c>
      <c r="D11" s="55">
        <v>20414</v>
      </c>
      <c r="E11" s="55">
        <v>1887770</v>
      </c>
      <c r="F11" s="56">
        <v>0.14592926423043009</v>
      </c>
      <c r="G11" s="56">
        <v>1.0813817361225149E-2</v>
      </c>
    </row>
    <row r="12" spans="1:7" ht="15.75" x14ac:dyDescent="0.25">
      <c r="A12" s="15">
        <v>2005</v>
      </c>
      <c r="B12" s="55">
        <f>2306+515</f>
        <v>2821</v>
      </c>
      <c r="C12" s="55">
        <f>11618+4582</f>
        <v>16200</v>
      </c>
      <c r="D12" s="55">
        <v>19021</v>
      </c>
      <c r="E12" s="55">
        <v>2105803</v>
      </c>
      <c r="F12" s="56">
        <v>0.14830976289364387</v>
      </c>
      <c r="G12" s="56">
        <v>9.0326588004670909E-3</v>
      </c>
    </row>
    <row r="13" spans="1:7" s="6" customFormat="1" ht="15.75" x14ac:dyDescent="0.25">
      <c r="A13" s="57">
        <v>2006</v>
      </c>
      <c r="B13" s="55">
        <v>3111</v>
      </c>
      <c r="C13" s="55">
        <v>16490</v>
      </c>
      <c r="D13" s="55">
        <v>19601</v>
      </c>
      <c r="E13" s="55">
        <v>2312611</v>
      </c>
      <c r="F13" s="56">
        <v>0.15871639202081528</v>
      </c>
      <c r="G13" s="56">
        <v>8.4757012744469343E-3</v>
      </c>
    </row>
    <row r="14" spans="1:7" ht="15.75" x14ac:dyDescent="0.25">
      <c r="A14" s="15">
        <v>2007</v>
      </c>
      <c r="B14" s="55">
        <v>3370</v>
      </c>
      <c r="C14" s="55">
        <v>16743</v>
      </c>
      <c r="D14" s="55">
        <v>20113</v>
      </c>
      <c r="E14" s="52">
        <v>2533431</v>
      </c>
      <c r="F14" s="56">
        <v>0.16755332372097648</v>
      </c>
      <c r="G14" s="56">
        <v>7.9390360345318271E-3</v>
      </c>
    </row>
    <row r="15" spans="1:7" ht="15.75" x14ac:dyDescent="0.25">
      <c r="A15" s="15">
        <v>2008</v>
      </c>
      <c r="B15" s="55">
        <v>3528</v>
      </c>
      <c r="C15" s="55">
        <v>17004</v>
      </c>
      <c r="D15" s="55">
        <v>20532</v>
      </c>
      <c r="E15" s="52">
        <v>2736445</v>
      </c>
      <c r="F15" s="56">
        <v>0.17182933956750437</v>
      </c>
      <c r="G15" s="56">
        <v>7.5031656035476684E-3</v>
      </c>
    </row>
    <row r="16" spans="1:7" ht="15.75" x14ac:dyDescent="0.25">
      <c r="A16" s="15">
        <v>2009</v>
      </c>
      <c r="B16" s="58">
        <v>3861</v>
      </c>
      <c r="C16" s="55">
        <v>17866</v>
      </c>
      <c r="D16" s="55">
        <v>21727</v>
      </c>
      <c r="E16" s="52">
        <v>2929929</v>
      </c>
      <c r="F16" s="56">
        <v>0.17770515947898927</v>
      </c>
      <c r="G16" s="56">
        <v>7.4155380557003256E-3</v>
      </c>
    </row>
    <row r="17" spans="1:44" ht="15.75" x14ac:dyDescent="0.25">
      <c r="A17" s="15">
        <v>2010</v>
      </c>
      <c r="B17" s="55">
        <f>3827</f>
        <v>3827</v>
      </c>
      <c r="C17" s="55">
        <f>16293</f>
        <v>16293</v>
      </c>
      <c r="D17" s="55">
        <v>20120</v>
      </c>
      <c r="E17" s="53">
        <v>3213225</v>
      </c>
      <c r="F17" s="56">
        <v>0.19020874751491054</v>
      </c>
      <c r="G17" s="56">
        <v>6.2616218907795129E-3</v>
      </c>
    </row>
    <row r="18" spans="1:44" ht="15.75" x14ac:dyDescent="0.25">
      <c r="A18" s="15">
        <v>2011</v>
      </c>
      <c r="B18" s="55">
        <v>4157</v>
      </c>
      <c r="C18" s="55">
        <v>18019</v>
      </c>
      <c r="D18" s="55">
        <v>22176</v>
      </c>
      <c r="E18" s="52">
        <v>3456020</v>
      </c>
      <c r="F18" s="56">
        <v>0.18745490620490621</v>
      </c>
      <c r="G18" s="56">
        <v>6.4166295333939038E-3</v>
      </c>
    </row>
    <row r="19" spans="1:44" s="6" customFormat="1" ht="15.75" x14ac:dyDescent="0.25">
      <c r="A19" s="57">
        <v>2012</v>
      </c>
      <c r="B19" s="52">
        <v>4893</v>
      </c>
      <c r="C19" s="52">
        <v>21210</v>
      </c>
      <c r="D19" s="55">
        <v>26103</v>
      </c>
      <c r="E19" s="52">
        <v>3698407</v>
      </c>
      <c r="F19" s="56">
        <v>0.18744971842316976</v>
      </c>
      <c r="G19" s="56">
        <v>7.0579035784866292E-3</v>
      </c>
    </row>
    <row r="20" spans="1:44" ht="15.75" x14ac:dyDescent="0.25">
      <c r="A20" s="57">
        <v>2013</v>
      </c>
      <c r="B20" s="55">
        <v>5807</v>
      </c>
      <c r="C20" s="55">
        <v>25310</v>
      </c>
      <c r="D20" s="55">
        <v>31117</v>
      </c>
      <c r="E20" s="52">
        <v>3938100</v>
      </c>
      <c r="F20" s="56">
        <v>0.18661824726034001</v>
      </c>
      <c r="G20" s="56">
        <v>7.90152611665524E-3</v>
      </c>
    </row>
    <row r="21" spans="1:44" s="6" customFormat="1" ht="15.75" x14ac:dyDescent="0.25">
      <c r="A21" s="57">
        <v>2014</v>
      </c>
      <c r="B21" s="52">
        <v>7846</v>
      </c>
      <c r="C21" s="52">
        <v>31432</v>
      </c>
      <c r="D21" s="55">
        <v>39278</v>
      </c>
      <c r="E21" s="52">
        <v>4176200</v>
      </c>
      <c r="F21" s="56">
        <v>0.19975558837007995</v>
      </c>
      <c r="G21" s="56">
        <v>9.405200900340022E-3</v>
      </c>
    </row>
    <row r="22" spans="1:44" ht="15.75" x14ac:dyDescent="0.25">
      <c r="A22" s="57">
        <v>2015</v>
      </c>
      <c r="B22" s="55">
        <v>10778</v>
      </c>
      <c r="C22" s="55">
        <v>38216</v>
      </c>
      <c r="D22" s="55">
        <v>48994</v>
      </c>
      <c r="E22" s="55">
        <v>4478936</v>
      </c>
      <c r="F22" s="59">
        <v>0.21998612074947954</v>
      </c>
      <c r="G22" s="59">
        <v>1.0938758669469714E-2</v>
      </c>
    </row>
    <row r="23" spans="1:44" ht="15.75" x14ac:dyDescent="0.25">
      <c r="A23" s="57">
        <v>2016</v>
      </c>
      <c r="B23" s="16">
        <v>12642</v>
      </c>
      <c r="C23" s="16">
        <v>41737</v>
      </c>
      <c r="D23" s="55">
        <v>54379</v>
      </c>
      <c r="E23" s="16">
        <v>4704980</v>
      </c>
      <c r="F23" s="59">
        <v>0.23247944978760182</v>
      </c>
      <c r="G23" s="59">
        <v>1.1557753699271835E-2</v>
      </c>
    </row>
    <row r="24" spans="1:44" s="6" customFormat="1" ht="15.75" x14ac:dyDescent="0.25">
      <c r="A24" s="57">
        <v>2017</v>
      </c>
      <c r="B24" s="52">
        <v>27590</v>
      </c>
      <c r="C24" s="52">
        <v>77259</v>
      </c>
      <c r="D24" s="55">
        <v>104849</v>
      </c>
      <c r="E24" s="54">
        <v>4957931</v>
      </c>
      <c r="F24" s="56">
        <v>0.23566152778466268</v>
      </c>
      <c r="G24" s="76">
        <v>2.1147732794183704E-2</v>
      </c>
    </row>
    <row r="25" spans="1:44" ht="15.75" x14ac:dyDescent="0.25">
      <c r="A25" s="57">
        <v>2018</v>
      </c>
      <c r="B25" s="54">
        <v>38438</v>
      </c>
      <c r="C25" s="54">
        <v>98862</v>
      </c>
      <c r="D25" s="55">
        <v>137300</v>
      </c>
      <c r="E25" s="54">
        <v>5090324</v>
      </c>
      <c r="F25" s="56">
        <v>0.241306250287873</v>
      </c>
      <c r="G25" s="76">
        <v>2.6972742795939905E-2</v>
      </c>
    </row>
    <row r="26" spans="1:44" ht="15.75" x14ac:dyDescent="0.25">
      <c r="A26" s="85">
        <v>2019</v>
      </c>
      <c r="B26" s="16">
        <v>46594</v>
      </c>
      <c r="C26" s="16">
        <v>111963</v>
      </c>
      <c r="D26" s="58">
        <v>158557</v>
      </c>
      <c r="E26" s="16">
        <v>4953929</v>
      </c>
      <c r="F26" s="76">
        <v>0.29386277500000002</v>
      </c>
      <c r="G26" s="56">
        <v>0.03</v>
      </c>
    </row>
    <row r="27" spans="1:44" s="3" customFormat="1" ht="53.85" customHeight="1" x14ac:dyDescent="0.25">
      <c r="A27" s="85"/>
      <c r="B27" s="16"/>
      <c r="C27" s="16"/>
      <c r="D27" s="58"/>
      <c r="E27" s="16"/>
      <c r="F27" s="56"/>
      <c r="G27" s="56"/>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row>
    <row r="28" spans="1:44" s="1" customFormat="1" ht="15.75" x14ac:dyDescent="0.25">
      <c r="A28" s="95" t="s">
        <v>154</v>
      </c>
      <c r="B28" s="96"/>
      <c r="C28" s="96"/>
      <c r="D28" s="96"/>
      <c r="E28" s="96"/>
      <c r="F28" s="96"/>
      <c r="G28" s="9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row>
    <row r="29" spans="1:44" s="67" customFormat="1" ht="21.75" customHeight="1" x14ac:dyDescent="0.25">
      <c r="A29" s="95" t="s">
        <v>173</v>
      </c>
      <c r="B29" s="96"/>
      <c r="C29" s="96"/>
      <c r="D29" s="96"/>
      <c r="E29" s="96"/>
      <c r="F29" s="96"/>
      <c r="G29" s="97"/>
    </row>
    <row r="30" spans="1:44" s="6" customFormat="1" ht="15.75" x14ac:dyDescent="0.25">
      <c r="A30" s="95" t="s">
        <v>157</v>
      </c>
      <c r="B30" s="96"/>
      <c r="C30" s="96"/>
      <c r="D30" s="96"/>
      <c r="E30" s="96"/>
      <c r="F30" s="96"/>
      <c r="G30" s="97"/>
    </row>
    <row r="31" spans="1:44" s="6" customFormat="1" ht="26.85" customHeight="1" x14ac:dyDescent="0.25">
      <c r="A31" s="48"/>
      <c r="B31" s="48"/>
      <c r="C31" s="48"/>
      <c r="D31" s="48"/>
      <c r="E31" s="48"/>
      <c r="F31" s="48"/>
      <c r="G31" s="48"/>
    </row>
    <row r="32" spans="1:44" s="6" customFormat="1" ht="32.1" customHeight="1" x14ac:dyDescent="0.25">
      <c r="A32" s="93" t="s">
        <v>39</v>
      </c>
      <c r="B32" s="93"/>
      <c r="C32" s="93"/>
      <c r="D32" s="93"/>
      <c r="E32" s="93"/>
      <c r="F32" s="93"/>
    </row>
    <row r="33" spans="1:7" s="6" customFormat="1" ht="15.75" customHeight="1" x14ac:dyDescent="0.25">
      <c r="A33" s="98" t="s">
        <v>165</v>
      </c>
      <c r="B33" s="98"/>
      <c r="C33" s="98"/>
      <c r="D33" s="98"/>
      <c r="E33" s="98"/>
      <c r="F33" s="49"/>
    </row>
    <row r="34" spans="1:7" s="6" customFormat="1" ht="103.5" customHeight="1" x14ac:dyDescent="0.25">
      <c r="A34" s="98"/>
      <c r="B34" s="98"/>
      <c r="C34" s="98"/>
      <c r="D34" s="98"/>
      <c r="E34" s="98"/>
      <c r="F34" s="49"/>
    </row>
    <row r="35" spans="1:7" x14ac:dyDescent="0.25">
      <c r="A35" s="100" t="s">
        <v>183</v>
      </c>
      <c r="B35" s="49"/>
      <c r="C35" s="49"/>
      <c r="D35" s="49"/>
      <c r="E35" s="49"/>
      <c r="F35" s="49"/>
      <c r="G35" s="6"/>
    </row>
  </sheetData>
  <mergeCells count="5">
    <mergeCell ref="A28:G28"/>
    <mergeCell ref="A29:G29"/>
    <mergeCell ref="A30:G30"/>
    <mergeCell ref="A32:F32"/>
    <mergeCell ref="A33:E34"/>
  </mergeCell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20" zoomScaleNormal="100" workbookViewId="0">
      <selection activeCell="Q2" sqref="Q2"/>
    </sheetView>
  </sheetViews>
  <sheetFormatPr defaultColWidth="8.85546875" defaultRowHeight="15" x14ac:dyDescent="0.25"/>
  <cols>
    <col min="1" max="1" width="24.28515625" customWidth="1"/>
    <col min="2" max="2" width="24" customWidth="1"/>
    <col min="3" max="3" width="26.28515625" customWidth="1"/>
    <col min="4" max="4" width="12.42578125" customWidth="1"/>
    <col min="5" max="5" width="22.28515625" customWidth="1"/>
    <col min="6" max="6" width="24.42578125" customWidth="1"/>
    <col min="7" max="8" width="8.7109375" customWidth="1"/>
  </cols>
  <sheetData>
    <row r="1" spans="1:8" s="6" customFormat="1" ht="15.75" x14ac:dyDescent="0.25">
      <c r="B1" s="12" t="s">
        <v>191</v>
      </c>
      <c r="C1" s="12"/>
      <c r="E1" s="13"/>
      <c r="F1" s="14"/>
    </row>
    <row r="2" spans="1:8" s="6" customFormat="1" ht="15.75" x14ac:dyDescent="0.25">
      <c r="B2" s="12"/>
      <c r="C2" s="12"/>
      <c r="E2" s="13"/>
      <c r="F2" s="14"/>
    </row>
    <row r="3" spans="1:8" s="6" customFormat="1" ht="15.75" x14ac:dyDescent="0.25">
      <c r="A3" s="61" t="s">
        <v>0</v>
      </c>
      <c r="B3" s="61" t="s">
        <v>42</v>
      </c>
      <c r="C3" s="61" t="s">
        <v>41</v>
      </c>
      <c r="D3" s="61" t="s">
        <v>1</v>
      </c>
      <c r="E3" s="61" t="s">
        <v>2</v>
      </c>
      <c r="F3" s="61" t="s">
        <v>43</v>
      </c>
      <c r="G3" s="61" t="s">
        <v>3</v>
      </c>
      <c r="H3" s="61" t="s">
        <v>4</v>
      </c>
    </row>
    <row r="4" spans="1:8" s="6" customFormat="1" ht="15.75" x14ac:dyDescent="0.25">
      <c r="A4" s="17">
        <v>1999</v>
      </c>
      <c r="B4" s="59">
        <v>0.54545454545454541</v>
      </c>
      <c r="C4" s="59">
        <v>0.13513513513513514</v>
      </c>
      <c r="D4" s="59">
        <v>0.17499999999999999</v>
      </c>
      <c r="E4" s="59">
        <v>0.59763313609467461</v>
      </c>
      <c r="F4" s="59">
        <v>0.32758620689655171</v>
      </c>
      <c r="G4" s="59">
        <v>0.32258064516129031</v>
      </c>
      <c r="H4" s="59">
        <v>0.49230769230769234</v>
      </c>
    </row>
    <row r="5" spans="1:8" s="6" customFormat="1" ht="15.75" x14ac:dyDescent="0.25">
      <c r="A5" s="17">
        <v>2001</v>
      </c>
      <c r="B5" s="59">
        <v>0.60824742268041232</v>
      </c>
      <c r="C5" s="59">
        <v>5.2631578947368418E-2</v>
      </c>
      <c r="D5" s="59">
        <v>0.29251700680272108</v>
      </c>
      <c r="E5" s="59">
        <v>0.54871794871794877</v>
      </c>
      <c r="F5" s="59">
        <v>0.26785714285714285</v>
      </c>
      <c r="G5" s="59">
        <v>0.27272727272727271</v>
      </c>
      <c r="H5" s="59">
        <v>0.46009771986970682</v>
      </c>
    </row>
    <row r="6" spans="1:8" s="6" customFormat="1" ht="15.75" x14ac:dyDescent="0.25">
      <c r="A6" s="17">
        <v>2003</v>
      </c>
      <c r="B6" s="59">
        <v>0.57831325301204817</v>
      </c>
      <c r="C6" s="59">
        <v>9.5238095238095233E-2</v>
      </c>
      <c r="D6" s="59">
        <v>0.28947368421052633</v>
      </c>
      <c r="E6" s="59">
        <v>0.63529411764705879</v>
      </c>
      <c r="F6" s="59">
        <v>0.32307692307692309</v>
      </c>
      <c r="G6" s="59">
        <v>0.2988505747126437</v>
      </c>
      <c r="H6" s="59">
        <v>0.47529940119760478</v>
      </c>
    </row>
    <row r="7" spans="1:8" s="6" customFormat="1" ht="15.75" x14ac:dyDescent="0.25">
      <c r="A7" s="17">
        <v>2005</v>
      </c>
      <c r="B7" s="59">
        <v>0.65217391304347827</v>
      </c>
      <c r="C7" s="59">
        <v>0.11702127659574468</v>
      </c>
      <c r="D7" s="59">
        <v>0.25352112676056338</v>
      </c>
      <c r="E7" s="59">
        <v>0.55555555555555558</v>
      </c>
      <c r="F7" s="59">
        <v>0.22666666666666666</v>
      </c>
      <c r="G7" s="59">
        <v>0.36082474226804123</v>
      </c>
      <c r="H7" s="59">
        <v>0.47</v>
      </c>
    </row>
    <row r="8" spans="1:8" s="6" customFormat="1" ht="15.75" x14ac:dyDescent="0.25">
      <c r="A8" s="17">
        <v>2006</v>
      </c>
      <c r="B8" s="59">
        <v>0.57999999999999996</v>
      </c>
      <c r="C8" s="59">
        <v>0.22</v>
      </c>
      <c r="D8" s="59">
        <v>0.27</v>
      </c>
      <c r="E8" s="59">
        <v>0.54</v>
      </c>
      <c r="F8" s="59">
        <v>0.2</v>
      </c>
      <c r="G8" s="59">
        <v>0.33</v>
      </c>
      <c r="H8" s="59">
        <v>0.43</v>
      </c>
    </row>
    <row r="9" spans="1:8" s="6" customFormat="1" ht="15.75" x14ac:dyDescent="0.25">
      <c r="A9" s="17">
        <v>2007</v>
      </c>
      <c r="B9" s="59">
        <v>0.54411764705882348</v>
      </c>
      <c r="C9" s="59">
        <v>0.1728395061728395</v>
      </c>
      <c r="D9" s="59">
        <v>0.32177969502407705</v>
      </c>
      <c r="E9" s="59">
        <v>0.52777777777777779</v>
      </c>
      <c r="F9" s="59">
        <v>0.24</v>
      </c>
      <c r="G9" s="59">
        <v>0.27350427350427353</v>
      </c>
      <c r="H9" s="59">
        <v>0.43</v>
      </c>
    </row>
    <row r="10" spans="1:8" s="6" customFormat="1" ht="15.75" x14ac:dyDescent="0.25">
      <c r="A10" s="17">
        <v>2008</v>
      </c>
      <c r="B10" s="59">
        <v>0.65</v>
      </c>
      <c r="C10" s="59">
        <v>0.19</v>
      </c>
      <c r="D10" s="59">
        <v>0.18</v>
      </c>
      <c r="E10" s="59">
        <v>0.61</v>
      </c>
      <c r="F10" s="59">
        <v>0.35</v>
      </c>
      <c r="G10" s="59">
        <v>0.42</v>
      </c>
      <c r="H10" s="59">
        <v>0.51</v>
      </c>
    </row>
    <row r="11" spans="1:8" s="6" customFormat="1" ht="15.75" x14ac:dyDescent="0.25">
      <c r="A11" s="17">
        <v>2009</v>
      </c>
      <c r="B11" s="59">
        <v>0.54098360655737709</v>
      </c>
      <c r="C11" s="59">
        <v>0.17</v>
      </c>
      <c r="D11" s="59">
        <v>0.26</v>
      </c>
      <c r="E11" s="59">
        <v>0.52</v>
      </c>
      <c r="F11" s="59">
        <v>0.28999999999999998</v>
      </c>
      <c r="G11" s="59">
        <v>0.28000000000000003</v>
      </c>
      <c r="H11" s="59">
        <v>0.45</v>
      </c>
    </row>
    <row r="12" spans="1:8" s="6" customFormat="1" ht="15.75" x14ac:dyDescent="0.25">
      <c r="A12" s="17">
        <v>2010</v>
      </c>
      <c r="B12" s="59">
        <v>0.56000000000000005</v>
      </c>
      <c r="C12" s="59">
        <v>0.17</v>
      </c>
      <c r="D12" s="59">
        <v>0.34</v>
      </c>
      <c r="E12" s="59">
        <v>0.64</v>
      </c>
      <c r="F12" s="59">
        <v>0.26</v>
      </c>
      <c r="G12" s="59">
        <v>0.34</v>
      </c>
      <c r="H12" s="59">
        <v>0.47</v>
      </c>
    </row>
    <row r="13" spans="1:8" s="6" customFormat="1" ht="15.75" x14ac:dyDescent="0.25">
      <c r="A13" s="17">
        <v>2011</v>
      </c>
      <c r="B13" s="59">
        <v>0.6271186440677966</v>
      </c>
      <c r="C13" s="59">
        <v>0.17045454545454544</v>
      </c>
      <c r="D13" s="59">
        <v>0.33905579399141633</v>
      </c>
      <c r="E13" s="59">
        <v>0.49038461538461536</v>
      </c>
      <c r="F13" s="59">
        <v>0.29577464788732394</v>
      </c>
      <c r="G13" s="59">
        <v>0.33</v>
      </c>
      <c r="H13" s="59">
        <v>0.44</v>
      </c>
    </row>
    <row r="14" spans="1:8" s="6" customFormat="1" ht="15.75" x14ac:dyDescent="0.25">
      <c r="A14" s="17">
        <v>2012</v>
      </c>
      <c r="B14" s="59">
        <v>0.63</v>
      </c>
      <c r="C14" s="59">
        <v>0.13</v>
      </c>
      <c r="D14" s="59">
        <v>0.35</v>
      </c>
      <c r="E14" s="59">
        <v>0.52</v>
      </c>
      <c r="F14" s="59">
        <v>0.31</v>
      </c>
      <c r="G14" s="59">
        <v>0.3</v>
      </c>
      <c r="H14" s="59">
        <v>0.44</v>
      </c>
    </row>
    <row r="15" spans="1:8" s="6" customFormat="1" ht="15.75" x14ac:dyDescent="0.25">
      <c r="A15" s="17">
        <v>2013</v>
      </c>
      <c r="B15" s="59">
        <v>0.63</v>
      </c>
      <c r="C15" s="59">
        <v>0.14000000000000001</v>
      </c>
      <c r="D15" s="59">
        <v>0.34</v>
      </c>
      <c r="E15" s="59">
        <v>0.53</v>
      </c>
      <c r="F15" s="59">
        <v>0.25</v>
      </c>
      <c r="G15" s="59">
        <v>0.35</v>
      </c>
      <c r="H15" s="59">
        <v>0.45</v>
      </c>
    </row>
    <row r="16" spans="1:8" s="6" customFormat="1" ht="15.75" x14ac:dyDescent="0.25">
      <c r="A16" s="17">
        <v>2014</v>
      </c>
      <c r="B16" s="59">
        <v>0.49</v>
      </c>
      <c r="C16" s="59">
        <v>0.24</v>
      </c>
      <c r="D16" s="59">
        <v>0.32</v>
      </c>
      <c r="E16" s="59">
        <v>0.62</v>
      </c>
      <c r="F16" s="59">
        <v>0.32</v>
      </c>
      <c r="G16" s="59">
        <v>0.27</v>
      </c>
      <c r="H16" s="59">
        <v>0.46</v>
      </c>
    </row>
    <row r="17" spans="1:9" s="6" customFormat="1" ht="15.75" x14ac:dyDescent="0.25">
      <c r="A17" s="17">
        <v>2015</v>
      </c>
      <c r="B17" s="59">
        <v>0.44</v>
      </c>
      <c r="C17" s="59">
        <v>0.23</v>
      </c>
      <c r="D17" s="59">
        <v>0.35</v>
      </c>
      <c r="E17" s="59">
        <v>0.65</v>
      </c>
      <c r="F17" s="59">
        <v>0.25</v>
      </c>
      <c r="G17" s="59">
        <v>0.42</v>
      </c>
      <c r="H17" s="59">
        <v>0.45</v>
      </c>
    </row>
    <row r="18" spans="1:9" s="6" customFormat="1" ht="15.75" x14ac:dyDescent="0.25">
      <c r="A18" s="17">
        <v>2016</v>
      </c>
      <c r="B18" s="59">
        <v>0.65</v>
      </c>
      <c r="C18" s="59">
        <v>0.31</v>
      </c>
      <c r="D18" s="59">
        <v>0.33</v>
      </c>
      <c r="E18" s="59">
        <v>0.61</v>
      </c>
      <c r="F18" s="59">
        <v>0.3</v>
      </c>
      <c r="G18" s="59">
        <v>0.26</v>
      </c>
      <c r="H18" s="59">
        <v>0.48</v>
      </c>
    </row>
    <row r="19" spans="1:9" s="6" customFormat="1" ht="15.75" x14ac:dyDescent="0.25">
      <c r="A19" s="17">
        <v>2017</v>
      </c>
      <c r="B19" s="59">
        <v>0.53</v>
      </c>
      <c r="C19" s="59">
        <v>0.31</v>
      </c>
      <c r="D19" s="59">
        <v>0.38</v>
      </c>
      <c r="E19" s="59">
        <v>0.55000000000000004</v>
      </c>
      <c r="F19" s="59">
        <v>0.23</v>
      </c>
      <c r="G19" s="59">
        <v>0.4</v>
      </c>
      <c r="H19" s="59">
        <v>0.47</v>
      </c>
    </row>
    <row r="20" spans="1:9" s="66" customFormat="1" ht="15.75" x14ac:dyDescent="0.25">
      <c r="A20" s="17">
        <v>2018</v>
      </c>
      <c r="B20" s="59">
        <v>0.77</v>
      </c>
      <c r="C20" s="59">
        <v>0.27</v>
      </c>
      <c r="D20" s="59">
        <v>0.46</v>
      </c>
      <c r="E20" s="59">
        <v>0.57999999999999996</v>
      </c>
      <c r="F20" s="59">
        <v>0.2</v>
      </c>
      <c r="G20" s="59">
        <v>0.36</v>
      </c>
      <c r="H20" s="84">
        <v>0.48</v>
      </c>
    </row>
    <row r="21" spans="1:9" s="66" customFormat="1" ht="15.75" x14ac:dyDescent="0.25">
      <c r="A21" s="17">
        <v>2019</v>
      </c>
      <c r="B21" s="59">
        <v>0.67</v>
      </c>
      <c r="C21" s="59">
        <v>0.28000000000000003</v>
      </c>
      <c r="D21" s="59">
        <v>0.42</v>
      </c>
      <c r="E21" s="59">
        <v>0.61</v>
      </c>
      <c r="F21" s="59">
        <v>0.24</v>
      </c>
      <c r="G21" s="59">
        <v>0.43</v>
      </c>
      <c r="H21" s="84">
        <v>0.495</v>
      </c>
    </row>
    <row r="22" spans="1:9" s="6" customFormat="1" x14ac:dyDescent="0.25">
      <c r="B22" s="2"/>
      <c r="C22" s="2"/>
      <c r="D22" s="2"/>
      <c r="E22" s="2"/>
      <c r="F22" s="2"/>
      <c r="G22" s="2"/>
      <c r="H22" s="2"/>
    </row>
    <row r="23" spans="1:9" s="3" customFormat="1" ht="31.35" customHeight="1" x14ac:dyDescent="0.25">
      <c r="A23" s="95" t="s">
        <v>44</v>
      </c>
      <c r="B23" s="96"/>
      <c r="C23" s="96"/>
      <c r="D23" s="96"/>
      <c r="E23" s="96"/>
      <c r="F23" s="97"/>
      <c r="G23" s="67"/>
      <c r="H23" s="67"/>
      <c r="I23" s="67"/>
    </row>
    <row r="24" spans="1:9" s="1" customFormat="1" ht="15.75" x14ac:dyDescent="0.25">
      <c r="A24" s="95" t="s">
        <v>45</v>
      </c>
      <c r="B24" s="96"/>
      <c r="C24" s="96"/>
      <c r="D24" s="96"/>
      <c r="E24" s="96"/>
      <c r="F24" s="97"/>
      <c r="G24" s="67"/>
      <c r="H24" s="67"/>
      <c r="I24" s="67"/>
    </row>
    <row r="25" spans="1:9" s="6" customFormat="1" ht="54" customHeight="1" x14ac:dyDescent="0.25">
      <c r="A25" s="95" t="s">
        <v>153</v>
      </c>
      <c r="B25" s="96"/>
      <c r="C25" s="96"/>
      <c r="D25" s="96"/>
      <c r="E25" s="96"/>
      <c r="F25" s="97"/>
      <c r="G25" s="67"/>
      <c r="H25" s="67"/>
      <c r="I25" s="67"/>
    </row>
    <row r="26" spans="1:9" s="6" customFormat="1" ht="15.75" x14ac:dyDescent="0.25">
      <c r="A26" s="48"/>
      <c r="B26" s="48"/>
      <c r="C26" s="48"/>
      <c r="D26" s="48"/>
      <c r="E26" s="48"/>
      <c r="F26" s="48"/>
    </row>
    <row r="27" spans="1:9" s="6" customFormat="1" ht="26.85" customHeight="1" x14ac:dyDescent="0.25">
      <c r="A27" s="93" t="s">
        <v>40</v>
      </c>
      <c r="B27" s="93"/>
      <c r="C27" s="93"/>
      <c r="D27" s="93"/>
      <c r="E27" s="93"/>
    </row>
    <row r="28" spans="1:9" s="6" customFormat="1" ht="65.849999999999994" customHeight="1" x14ac:dyDescent="0.25">
      <c r="A28" s="98" t="s">
        <v>46</v>
      </c>
      <c r="B28" s="98"/>
      <c r="C28" s="98"/>
      <c r="D28" s="98"/>
      <c r="E28" s="49"/>
    </row>
    <row r="29" spans="1:9" s="6" customFormat="1" x14ac:dyDescent="0.25">
      <c r="B29" s="49"/>
      <c r="C29" s="49"/>
      <c r="D29" s="49"/>
      <c r="E29" s="49"/>
    </row>
    <row r="30" spans="1:9" s="6" customFormat="1" x14ac:dyDescent="0.25">
      <c r="A30" s="89" t="s">
        <v>174</v>
      </c>
      <c r="B30" s="49"/>
      <c r="C30" s="49"/>
      <c r="D30" s="49"/>
      <c r="E30" s="49"/>
    </row>
    <row r="31" spans="1:9" x14ac:dyDescent="0.25">
      <c r="G31" s="2" t="s">
        <v>5</v>
      </c>
      <c r="I31" s="6"/>
    </row>
  </sheetData>
  <mergeCells count="5">
    <mergeCell ref="A23:F23"/>
    <mergeCell ref="A24:F24"/>
    <mergeCell ref="A25:F25"/>
    <mergeCell ref="A27:E27"/>
    <mergeCell ref="A28:D28"/>
  </mergeCells>
  <pageMargins left="0.7" right="0.7" top="0.75" bottom="0.75" header="0.3" footer="0.3"/>
  <pageSetup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selection activeCell="A21" sqref="A21"/>
    </sheetView>
  </sheetViews>
  <sheetFormatPr defaultColWidth="9.28515625" defaultRowHeight="15" x14ac:dyDescent="0.25"/>
  <cols>
    <col min="1" max="1" width="48.7109375" style="5" bestFit="1" customWidth="1"/>
    <col min="2" max="2" width="25.140625" style="5" customWidth="1"/>
    <col min="3" max="16384" width="9.28515625" style="5"/>
  </cols>
  <sheetData>
    <row r="1" spans="1:6" s="6" customFormat="1" ht="15.75" x14ac:dyDescent="0.25">
      <c r="B1" s="12" t="s">
        <v>163</v>
      </c>
      <c r="C1" s="12"/>
      <c r="E1" s="13"/>
      <c r="F1" s="14"/>
    </row>
    <row r="2" spans="1:6" s="6" customFormat="1" ht="15.75" x14ac:dyDescent="0.25">
      <c r="B2" s="12"/>
      <c r="C2" s="12"/>
      <c r="E2" s="13"/>
      <c r="F2" s="14"/>
    </row>
    <row r="3" spans="1:6" ht="15.75" x14ac:dyDescent="0.25">
      <c r="A3" s="62" t="s">
        <v>10</v>
      </c>
      <c r="B3" s="62" t="s">
        <v>11</v>
      </c>
    </row>
    <row r="4" spans="1:6" ht="15.75" x14ac:dyDescent="0.25">
      <c r="A4" s="63" t="s">
        <v>14</v>
      </c>
      <c r="B4" s="80">
        <v>646</v>
      </c>
    </row>
    <row r="5" spans="1:6" ht="15.75" x14ac:dyDescent="0.25">
      <c r="A5" s="63" t="s">
        <v>13</v>
      </c>
      <c r="B5" s="80">
        <v>606</v>
      </c>
    </row>
    <row r="6" spans="1:6" ht="15.75" x14ac:dyDescent="0.25">
      <c r="A6" s="63" t="s">
        <v>16</v>
      </c>
      <c r="B6" s="80">
        <v>585</v>
      </c>
    </row>
    <row r="7" spans="1:6" ht="15.75" x14ac:dyDescent="0.25">
      <c r="A7" s="63" t="s">
        <v>15</v>
      </c>
      <c r="B7" s="80">
        <v>581</v>
      </c>
    </row>
    <row r="8" spans="1:6" ht="15.75" x14ac:dyDescent="0.25">
      <c r="A8" s="63" t="s">
        <v>145</v>
      </c>
      <c r="B8" s="80">
        <v>574</v>
      </c>
    </row>
    <row r="9" spans="1:6" ht="15.75" x14ac:dyDescent="0.25">
      <c r="A9" s="63" t="s">
        <v>6</v>
      </c>
      <c r="B9" s="80">
        <v>570</v>
      </c>
    </row>
    <row r="10" spans="1:6" ht="15.75" x14ac:dyDescent="0.25">
      <c r="A10" s="63" t="s">
        <v>17</v>
      </c>
      <c r="B10" s="80">
        <v>566</v>
      </c>
    </row>
    <row r="11" spans="1:6" ht="15.75" x14ac:dyDescent="0.25">
      <c r="A11" s="63" t="s">
        <v>19</v>
      </c>
      <c r="B11" s="80">
        <v>556</v>
      </c>
    </row>
    <row r="12" spans="1:6" ht="15.75" x14ac:dyDescent="0.25">
      <c r="A12" s="63" t="s">
        <v>23</v>
      </c>
      <c r="B12" s="80">
        <v>537</v>
      </c>
    </row>
    <row r="13" spans="1:6" ht="15.75" x14ac:dyDescent="0.25">
      <c r="A13" s="63" t="s">
        <v>18</v>
      </c>
      <c r="B13" s="81">
        <v>536</v>
      </c>
    </row>
    <row r="14" spans="1:6" x14ac:dyDescent="0.25">
      <c r="A14" s="4"/>
      <c r="B14" s="4"/>
    </row>
    <row r="15" spans="1:6" s="3" customFormat="1" ht="19.5" customHeight="1" x14ac:dyDescent="0.25">
      <c r="A15" s="95" t="s">
        <v>175</v>
      </c>
      <c r="B15" s="96"/>
      <c r="C15" s="96"/>
      <c r="D15" s="96"/>
      <c r="E15" s="96"/>
      <c r="F15" s="97"/>
    </row>
    <row r="16" spans="1:6" s="1" customFormat="1" ht="31.35" customHeight="1" x14ac:dyDescent="0.25">
      <c r="A16" s="95" t="s">
        <v>168</v>
      </c>
      <c r="B16" s="96"/>
      <c r="C16" s="96"/>
      <c r="D16" s="96"/>
      <c r="E16" s="96"/>
      <c r="F16" s="97"/>
    </row>
    <row r="17" spans="1:6" s="6" customFormat="1" ht="15.75" x14ac:dyDescent="0.25">
      <c r="A17" s="95" t="s">
        <v>48</v>
      </c>
      <c r="B17" s="96"/>
      <c r="C17" s="96"/>
      <c r="D17" s="96"/>
      <c r="E17" s="96"/>
      <c r="F17" s="97"/>
    </row>
    <row r="18" spans="1:6" s="6" customFormat="1" ht="15.75" x14ac:dyDescent="0.25">
      <c r="A18" s="48"/>
      <c r="B18" s="48"/>
      <c r="C18" s="48"/>
      <c r="D18" s="48"/>
      <c r="E18" s="48"/>
      <c r="F18" s="48"/>
    </row>
    <row r="19" spans="1:6" s="6" customFormat="1" ht="26.85" customHeight="1" x14ac:dyDescent="0.25">
      <c r="A19" s="93" t="s">
        <v>32</v>
      </c>
      <c r="B19" s="93"/>
      <c r="C19" s="93"/>
      <c r="D19" s="93"/>
      <c r="E19" s="93"/>
    </row>
    <row r="20" spans="1:6" s="6" customFormat="1" x14ac:dyDescent="0.25">
      <c r="B20" s="49"/>
      <c r="C20" s="49"/>
      <c r="D20" s="49"/>
      <c r="E20" s="49"/>
    </row>
    <row r="21" spans="1:6" s="6" customFormat="1" x14ac:dyDescent="0.25">
      <c r="A21" s="89" t="s">
        <v>170</v>
      </c>
      <c r="B21" s="49"/>
      <c r="C21" s="49"/>
      <c r="D21" s="49"/>
      <c r="E21" s="49"/>
    </row>
    <row r="22" spans="1:6" x14ac:dyDescent="0.25">
      <c r="A22" s="4"/>
      <c r="B22" s="4"/>
    </row>
    <row r="23" spans="1:6" s="6" customFormat="1" ht="15.75" x14ac:dyDescent="0.25">
      <c r="A23" s="47" t="s">
        <v>59</v>
      </c>
      <c r="B23" s="47"/>
      <c r="E23" s="14"/>
      <c r="F23" s="14"/>
    </row>
    <row r="24" spans="1:6" s="66" customFormat="1" ht="15.75" x14ac:dyDescent="0.25">
      <c r="A24" s="70">
        <v>2018</v>
      </c>
      <c r="B24" s="47"/>
      <c r="E24" s="14"/>
      <c r="F24" s="14"/>
    </row>
    <row r="25" spans="1:6" s="66" customFormat="1" ht="15.75" x14ac:dyDescent="0.25">
      <c r="A25" s="62" t="s">
        <v>10</v>
      </c>
      <c r="B25" s="62" t="s">
        <v>11</v>
      </c>
      <c r="E25" s="14"/>
      <c r="F25" s="14"/>
    </row>
    <row r="26" spans="1:6" s="66" customFormat="1" ht="15.75" x14ac:dyDescent="0.25">
      <c r="A26" s="63" t="s">
        <v>14</v>
      </c>
      <c r="B26" s="63">
        <v>650</v>
      </c>
      <c r="E26" s="14"/>
      <c r="F26" s="14"/>
    </row>
    <row r="27" spans="1:6" s="66" customFormat="1" ht="15.75" x14ac:dyDescent="0.25">
      <c r="A27" s="63" t="s">
        <v>145</v>
      </c>
      <c r="B27" s="63">
        <v>584</v>
      </c>
      <c r="E27" s="14"/>
      <c r="F27" s="14"/>
    </row>
    <row r="28" spans="1:6" s="66" customFormat="1" ht="15.75" x14ac:dyDescent="0.25">
      <c r="A28" s="63" t="s">
        <v>13</v>
      </c>
      <c r="B28" s="63">
        <v>606</v>
      </c>
      <c r="E28" s="82"/>
      <c r="F28" s="82"/>
    </row>
    <row r="29" spans="1:6" s="66" customFormat="1" ht="15.75" x14ac:dyDescent="0.25">
      <c r="A29" s="63" t="s">
        <v>15</v>
      </c>
      <c r="B29" s="63">
        <v>587</v>
      </c>
      <c r="E29" s="83"/>
      <c r="F29" s="82"/>
    </row>
    <row r="30" spans="1:6" s="66" customFormat="1" ht="15.75" x14ac:dyDescent="0.25">
      <c r="A30" s="63" t="s">
        <v>16</v>
      </c>
      <c r="B30" s="63">
        <v>588</v>
      </c>
      <c r="E30" s="83"/>
      <c r="F30" s="82"/>
    </row>
    <row r="31" spans="1:6" s="66" customFormat="1" ht="15.75" x14ac:dyDescent="0.25">
      <c r="A31" s="63" t="s">
        <v>17</v>
      </c>
      <c r="B31" s="63">
        <v>573</v>
      </c>
      <c r="E31" s="83"/>
      <c r="F31" s="82"/>
    </row>
    <row r="32" spans="1:6" s="66" customFormat="1" ht="15.75" x14ac:dyDescent="0.25">
      <c r="A32" s="63" t="s">
        <v>6</v>
      </c>
      <c r="B32" s="63">
        <v>571</v>
      </c>
      <c r="E32" s="83"/>
      <c r="F32" s="82"/>
    </row>
    <row r="33" spans="1:6" s="66" customFormat="1" ht="15.75" x14ac:dyDescent="0.25">
      <c r="A33" s="63" t="s">
        <v>23</v>
      </c>
      <c r="B33" s="63">
        <v>545</v>
      </c>
      <c r="E33" s="83"/>
      <c r="F33" s="82"/>
    </row>
    <row r="34" spans="1:6" s="66" customFormat="1" ht="15.75" x14ac:dyDescent="0.25">
      <c r="A34" s="63" t="s">
        <v>18</v>
      </c>
      <c r="B34" s="63">
        <v>542</v>
      </c>
      <c r="E34" s="83"/>
      <c r="F34" s="82"/>
    </row>
    <row r="35" spans="1:6" s="66" customFormat="1" ht="15.75" x14ac:dyDescent="0.25">
      <c r="A35" s="63" t="s">
        <v>19</v>
      </c>
      <c r="B35" s="63">
        <v>553</v>
      </c>
      <c r="E35" s="83"/>
      <c r="F35" s="82"/>
    </row>
    <row r="36" spans="1:6" s="66" customFormat="1" ht="15.75" x14ac:dyDescent="0.25">
      <c r="A36" s="77">
        <v>2017</v>
      </c>
      <c r="B36" s="47"/>
      <c r="E36" s="83"/>
      <c r="F36" s="82"/>
    </row>
    <row r="37" spans="1:6" ht="15.75" x14ac:dyDescent="0.25">
      <c r="A37" s="62" t="s">
        <v>10</v>
      </c>
      <c r="B37" s="62" t="s">
        <v>11</v>
      </c>
      <c r="E37" s="83"/>
      <c r="F37" s="67"/>
    </row>
    <row r="38" spans="1:6" ht="15.75" x14ac:dyDescent="0.25">
      <c r="A38" s="63" t="s">
        <v>14</v>
      </c>
      <c r="B38" s="63">
        <v>636</v>
      </c>
      <c r="E38" s="83"/>
      <c r="F38" s="67"/>
    </row>
    <row r="39" spans="1:6" ht="15.75" x14ac:dyDescent="0.25">
      <c r="A39" s="63" t="s">
        <v>145</v>
      </c>
      <c r="B39" s="63">
        <v>575</v>
      </c>
      <c r="E39" s="67"/>
      <c r="F39" s="67"/>
    </row>
    <row r="40" spans="1:6" ht="15.75" x14ac:dyDescent="0.25">
      <c r="A40" s="63" t="s">
        <v>13</v>
      </c>
      <c r="B40" s="63">
        <v>595</v>
      </c>
      <c r="E40" s="67"/>
      <c r="F40" s="67"/>
    </row>
    <row r="41" spans="1:6" ht="15.75" x14ac:dyDescent="0.25">
      <c r="A41" s="63" t="s">
        <v>15</v>
      </c>
      <c r="B41" s="63">
        <v>580</v>
      </c>
    </row>
    <row r="42" spans="1:6" ht="15.75" x14ac:dyDescent="0.25">
      <c r="A42" s="63" t="s">
        <v>16</v>
      </c>
      <c r="B42" s="63">
        <v>575</v>
      </c>
    </row>
    <row r="43" spans="1:6" ht="15.75" x14ac:dyDescent="0.25">
      <c r="A43" s="63" t="s">
        <v>17</v>
      </c>
      <c r="B43" s="63">
        <v>561</v>
      </c>
    </row>
    <row r="44" spans="1:6" ht="15.75" x14ac:dyDescent="0.25">
      <c r="A44" s="63" t="s">
        <v>6</v>
      </c>
      <c r="B44" s="63">
        <v>559</v>
      </c>
    </row>
    <row r="45" spans="1:6" ht="15.75" x14ac:dyDescent="0.25">
      <c r="A45" s="63" t="s">
        <v>23</v>
      </c>
      <c r="B45" s="63">
        <v>537</v>
      </c>
    </row>
    <row r="46" spans="1:6" ht="15.75" x14ac:dyDescent="0.25">
      <c r="A46" s="63" t="s">
        <v>18</v>
      </c>
      <c r="B46" s="63">
        <v>541</v>
      </c>
    </row>
    <row r="47" spans="1:6" ht="15.75" x14ac:dyDescent="0.25">
      <c r="A47" s="63" t="s">
        <v>19</v>
      </c>
      <c r="B47" s="63">
        <v>541</v>
      </c>
    </row>
    <row r="48" spans="1:6" ht="15.75" x14ac:dyDescent="0.25">
      <c r="A48" s="70">
        <v>2016</v>
      </c>
      <c r="B48" s="63"/>
    </row>
    <row r="49" spans="1:2" ht="15.75" x14ac:dyDescent="0.25">
      <c r="A49" s="62" t="s">
        <v>10</v>
      </c>
      <c r="B49" s="62" t="s">
        <v>11</v>
      </c>
    </row>
    <row r="50" spans="1:2" s="66" customFormat="1" ht="15.75" x14ac:dyDescent="0.25">
      <c r="A50" s="63" t="s">
        <v>14</v>
      </c>
      <c r="B50" s="63">
        <v>621</v>
      </c>
    </row>
    <row r="51" spans="1:2" s="66" customFormat="1" ht="15.75" x14ac:dyDescent="0.25">
      <c r="A51" s="63" t="s">
        <v>13</v>
      </c>
      <c r="B51" s="63">
        <v>584</v>
      </c>
    </row>
    <row r="52" spans="1:2" s="66" customFormat="1" ht="15.75" x14ac:dyDescent="0.25">
      <c r="A52" s="63" t="s">
        <v>145</v>
      </c>
      <c r="B52" s="63">
        <v>583</v>
      </c>
    </row>
    <row r="53" spans="1:2" s="66" customFormat="1" ht="15.75" x14ac:dyDescent="0.25">
      <c r="A53" s="63" t="s">
        <v>15</v>
      </c>
      <c r="B53" s="63">
        <v>574</v>
      </c>
    </row>
    <row r="54" spans="1:2" s="66" customFormat="1" ht="15.75" x14ac:dyDescent="0.25">
      <c r="A54" s="63" t="s">
        <v>16</v>
      </c>
      <c r="B54" s="63">
        <v>563</v>
      </c>
    </row>
    <row r="55" spans="1:2" s="66" customFormat="1" ht="15.75" x14ac:dyDescent="0.25">
      <c r="A55" s="63" t="s">
        <v>17</v>
      </c>
      <c r="B55" s="63">
        <v>545</v>
      </c>
    </row>
    <row r="56" spans="1:2" s="66" customFormat="1" ht="15.75" x14ac:dyDescent="0.25">
      <c r="A56" s="63" t="s">
        <v>6</v>
      </c>
      <c r="B56" s="63">
        <v>545</v>
      </c>
    </row>
    <row r="57" spans="1:2" s="66" customFormat="1" ht="15.75" x14ac:dyDescent="0.25">
      <c r="A57" s="63" t="s">
        <v>12</v>
      </c>
      <c r="B57" s="63">
        <v>541</v>
      </c>
    </row>
    <row r="58" spans="1:2" s="66" customFormat="1" ht="15.75" x14ac:dyDescent="0.25">
      <c r="A58" s="63" t="s">
        <v>19</v>
      </c>
      <c r="B58" s="63">
        <v>530</v>
      </c>
    </row>
    <row r="59" spans="1:2" s="66" customFormat="1" ht="15.75" x14ac:dyDescent="0.25">
      <c r="A59" s="63" t="s">
        <v>18</v>
      </c>
      <c r="B59" s="63">
        <v>528</v>
      </c>
    </row>
    <row r="60" spans="1:2" ht="15.75" x14ac:dyDescent="0.25">
      <c r="A60" s="65">
        <v>2015</v>
      </c>
      <c r="B60" s="17"/>
    </row>
    <row r="61" spans="1:2" ht="15.75" x14ac:dyDescent="0.25">
      <c r="A61" s="62" t="s">
        <v>10</v>
      </c>
      <c r="B61" s="62" t="s">
        <v>11</v>
      </c>
    </row>
    <row r="62" spans="1:2" ht="15.75" x14ac:dyDescent="0.25">
      <c r="A62" s="63" t="s">
        <v>14</v>
      </c>
      <c r="B62" s="63">
        <v>616</v>
      </c>
    </row>
    <row r="63" spans="1:2" ht="15.75" x14ac:dyDescent="0.25">
      <c r="A63" s="63" t="s">
        <v>145</v>
      </c>
      <c r="B63" s="63">
        <v>585</v>
      </c>
    </row>
    <row r="64" spans="1:2" ht="15.75" x14ac:dyDescent="0.25">
      <c r="A64" s="63" t="s">
        <v>13</v>
      </c>
      <c r="B64" s="63">
        <v>584</v>
      </c>
    </row>
    <row r="65" spans="1:2" ht="15.75" x14ac:dyDescent="0.25">
      <c r="A65" s="63" t="s">
        <v>15</v>
      </c>
      <c r="B65" s="63">
        <v>575</v>
      </c>
    </row>
    <row r="66" spans="1:2" ht="15.75" x14ac:dyDescent="0.25">
      <c r="A66" s="63" t="s">
        <v>16</v>
      </c>
      <c r="B66" s="63">
        <v>559</v>
      </c>
    </row>
    <row r="67" spans="1:2" ht="15.75" x14ac:dyDescent="0.25">
      <c r="A67" s="63" t="s">
        <v>17</v>
      </c>
      <c r="B67" s="63">
        <v>549</v>
      </c>
    </row>
    <row r="68" spans="1:2" ht="15.75" x14ac:dyDescent="0.25">
      <c r="A68" s="63" t="s">
        <v>6</v>
      </c>
      <c r="B68" s="63">
        <v>545</v>
      </c>
    </row>
    <row r="69" spans="1:2" ht="15.75" x14ac:dyDescent="0.25">
      <c r="A69" s="63" t="s">
        <v>12</v>
      </c>
      <c r="B69" s="63">
        <v>543</v>
      </c>
    </row>
    <row r="70" spans="1:2" ht="15.75" x14ac:dyDescent="0.25">
      <c r="A70" s="63" t="s">
        <v>18</v>
      </c>
      <c r="B70" s="63">
        <v>530</v>
      </c>
    </row>
    <row r="71" spans="1:2" ht="15.75" x14ac:dyDescent="0.25">
      <c r="A71" s="63" t="s">
        <v>19</v>
      </c>
      <c r="B71" s="63">
        <v>530</v>
      </c>
    </row>
    <row r="72" spans="1:2" ht="15.75" x14ac:dyDescent="0.25">
      <c r="A72" s="70">
        <v>2014</v>
      </c>
      <c r="B72" s="17"/>
    </row>
    <row r="73" spans="1:2" ht="15.75" x14ac:dyDescent="0.25">
      <c r="A73" s="62" t="s">
        <v>10</v>
      </c>
      <c r="B73" s="62" t="s">
        <v>11</v>
      </c>
    </row>
    <row r="74" spans="1:2" ht="15.75" x14ac:dyDescent="0.25">
      <c r="A74" s="63" t="s">
        <v>60</v>
      </c>
      <c r="B74" s="63">
        <v>604</v>
      </c>
    </row>
    <row r="75" spans="1:2" ht="15.75" x14ac:dyDescent="0.25">
      <c r="A75" s="63" t="s">
        <v>146</v>
      </c>
      <c r="B75" s="63">
        <v>594</v>
      </c>
    </row>
    <row r="76" spans="1:2" ht="15.75" x14ac:dyDescent="0.25">
      <c r="A76" s="63" t="s">
        <v>3</v>
      </c>
      <c r="B76" s="63">
        <v>582</v>
      </c>
    </row>
    <row r="77" spans="1:2" ht="15.75" x14ac:dyDescent="0.25">
      <c r="A77" s="63" t="s">
        <v>1</v>
      </c>
      <c r="B77" s="63">
        <v>580</v>
      </c>
    </row>
    <row r="78" spans="1:2" ht="15.75" x14ac:dyDescent="0.25">
      <c r="A78" s="63" t="s">
        <v>6</v>
      </c>
      <c r="B78" s="63">
        <v>553</v>
      </c>
    </row>
    <row r="79" spans="1:2" ht="15.75" x14ac:dyDescent="0.25">
      <c r="A79" s="63" t="s">
        <v>61</v>
      </c>
      <c r="B79" s="63">
        <v>552</v>
      </c>
    </row>
    <row r="80" spans="1:2" ht="15.75" x14ac:dyDescent="0.25">
      <c r="A80" s="63" t="s">
        <v>62</v>
      </c>
      <c r="B80" s="63">
        <v>547</v>
      </c>
    </row>
    <row r="81" spans="1:2" ht="15.75" x14ac:dyDescent="0.25">
      <c r="A81" s="63" t="s">
        <v>63</v>
      </c>
      <c r="B81" s="63">
        <v>547</v>
      </c>
    </row>
    <row r="82" spans="1:2" ht="15.75" x14ac:dyDescent="0.25">
      <c r="A82" s="63" t="s">
        <v>64</v>
      </c>
      <c r="B82" s="63">
        <v>539</v>
      </c>
    </row>
    <row r="83" spans="1:2" ht="15.75" x14ac:dyDescent="0.25">
      <c r="A83" s="63" t="s">
        <v>65</v>
      </c>
      <c r="B83" s="63">
        <v>530</v>
      </c>
    </row>
  </sheetData>
  <sortState ref="A4:B13">
    <sortCondition descending="1" ref="B13"/>
  </sortState>
  <mergeCells count="4">
    <mergeCell ref="A15:F15"/>
    <mergeCell ref="A16:F16"/>
    <mergeCell ref="A17:F17"/>
    <mergeCell ref="A19:E19"/>
  </mergeCells>
  <pageMargins left="0.7" right="0.7" top="0.75" bottom="0.75" header="0.3" footer="0.3"/>
  <pageSetup orientation="portrait" horizontalDpi="0" verticalDpi="0" r:id="rId1"/>
  <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D1" workbookViewId="0">
      <selection activeCell="E23" sqref="E23"/>
    </sheetView>
  </sheetViews>
  <sheetFormatPr defaultColWidth="8.85546875" defaultRowHeight="15" x14ac:dyDescent="0.25"/>
  <cols>
    <col min="1" max="1" width="49.7109375" customWidth="1"/>
    <col min="2" max="2" width="33.28515625" customWidth="1"/>
    <col min="3" max="3" width="10.28515625" customWidth="1"/>
    <col min="4" max="4" width="53.7109375" customWidth="1"/>
    <col min="5" max="5" width="30.7109375" customWidth="1"/>
  </cols>
  <sheetData>
    <row r="1" spans="1:6" s="6" customFormat="1" ht="15.75" x14ac:dyDescent="0.25">
      <c r="B1" s="12" t="s">
        <v>147</v>
      </c>
      <c r="C1" s="13"/>
      <c r="D1" s="14"/>
    </row>
    <row r="2" spans="1:6" s="6" customFormat="1" ht="15.75" x14ac:dyDescent="0.25">
      <c r="B2" s="12"/>
      <c r="C2" s="13"/>
      <c r="D2" s="14"/>
    </row>
    <row r="3" spans="1:6" ht="15.75" x14ac:dyDescent="0.25">
      <c r="A3" s="62" t="s">
        <v>194</v>
      </c>
      <c r="B3" s="62" t="s">
        <v>193</v>
      </c>
      <c r="C3" s="19" t="s">
        <v>51</v>
      </c>
      <c r="D3" s="62" t="s">
        <v>195</v>
      </c>
      <c r="E3" s="62" t="s">
        <v>196</v>
      </c>
    </row>
    <row r="4" spans="1:6" ht="15.75" x14ac:dyDescent="0.25">
      <c r="A4" s="63" t="s">
        <v>14</v>
      </c>
      <c r="B4" s="63">
        <v>600</v>
      </c>
      <c r="C4" s="17"/>
      <c r="D4" s="63" t="s">
        <v>14</v>
      </c>
      <c r="E4" s="17">
        <v>629</v>
      </c>
    </row>
    <row r="5" spans="1:6" ht="15.75" x14ac:dyDescent="0.25">
      <c r="A5" s="63" t="s">
        <v>15</v>
      </c>
      <c r="B5" s="63">
        <v>591</v>
      </c>
      <c r="C5" s="17"/>
      <c r="D5" s="63" t="s">
        <v>145</v>
      </c>
      <c r="E5" s="17">
        <v>601</v>
      </c>
    </row>
    <row r="6" spans="1:6" ht="15.75" x14ac:dyDescent="0.25">
      <c r="A6" s="63" t="s">
        <v>145</v>
      </c>
      <c r="B6" s="63">
        <v>574</v>
      </c>
      <c r="C6" s="17"/>
      <c r="D6" s="63" t="s">
        <v>13</v>
      </c>
      <c r="E6" s="17">
        <v>601</v>
      </c>
    </row>
    <row r="7" spans="1:6" ht="15.75" x14ac:dyDescent="0.25">
      <c r="A7" s="63" t="s">
        <v>13</v>
      </c>
      <c r="B7" s="63">
        <v>557</v>
      </c>
      <c r="C7" s="17"/>
      <c r="D7" s="63" t="s">
        <v>6</v>
      </c>
      <c r="E7" s="17">
        <v>574</v>
      </c>
    </row>
    <row r="8" spans="1:6" ht="15.75" x14ac:dyDescent="0.25">
      <c r="A8" s="63" t="s">
        <v>16</v>
      </c>
      <c r="B8" s="63">
        <v>551</v>
      </c>
      <c r="C8" s="17"/>
      <c r="D8" s="63" t="s">
        <v>15</v>
      </c>
      <c r="E8" s="17">
        <v>572</v>
      </c>
    </row>
    <row r="9" spans="1:6" ht="15.75" x14ac:dyDescent="0.25">
      <c r="A9" s="63" t="s">
        <v>20</v>
      </c>
      <c r="B9" s="63">
        <v>537</v>
      </c>
      <c r="C9" s="17"/>
      <c r="D9" s="63" t="s">
        <v>21</v>
      </c>
      <c r="E9" s="17">
        <v>571</v>
      </c>
    </row>
    <row r="10" spans="1:6" ht="15.75" x14ac:dyDescent="0.25">
      <c r="A10" s="63" t="s">
        <v>21</v>
      </c>
      <c r="B10" s="63">
        <v>536</v>
      </c>
      <c r="C10" s="17"/>
      <c r="D10" s="63" t="s">
        <v>16</v>
      </c>
      <c r="E10" s="17">
        <v>560</v>
      </c>
    </row>
    <row r="11" spans="1:6" ht="15.75" x14ac:dyDescent="0.25">
      <c r="A11" s="63" t="s">
        <v>22</v>
      </c>
      <c r="B11" s="63">
        <v>535</v>
      </c>
      <c r="C11" s="17"/>
      <c r="D11" s="63" t="s">
        <v>12</v>
      </c>
      <c r="E11" s="17">
        <v>552</v>
      </c>
    </row>
    <row r="12" spans="1:6" ht="15.75" x14ac:dyDescent="0.25">
      <c r="A12" s="63" t="s">
        <v>12</v>
      </c>
      <c r="B12" s="63">
        <v>535</v>
      </c>
      <c r="C12" s="17"/>
      <c r="D12" s="63" t="s">
        <v>18</v>
      </c>
      <c r="E12" s="17">
        <v>546</v>
      </c>
    </row>
    <row r="13" spans="1:6" ht="15.75" x14ac:dyDescent="0.25">
      <c r="A13" s="63" t="s">
        <v>6</v>
      </c>
      <c r="B13" s="63">
        <v>526</v>
      </c>
      <c r="C13" s="17"/>
      <c r="D13" s="63" t="s">
        <v>19</v>
      </c>
      <c r="E13" s="17">
        <v>539</v>
      </c>
    </row>
    <row r="14" spans="1:6" ht="15.75" x14ac:dyDescent="0.25">
      <c r="A14" s="63" t="s">
        <v>19</v>
      </c>
      <c r="B14" s="63">
        <v>526</v>
      </c>
      <c r="C14" s="17"/>
      <c r="D14" s="63"/>
      <c r="E14" s="17"/>
    </row>
    <row r="15" spans="1:6" x14ac:dyDescent="0.25">
      <c r="A15" s="4"/>
      <c r="B15" s="4"/>
      <c r="D15" s="4"/>
    </row>
    <row r="16" spans="1:6" s="3" customFormat="1" ht="20.100000000000001" customHeight="1" x14ac:dyDescent="0.25">
      <c r="A16" s="95" t="s">
        <v>52</v>
      </c>
      <c r="B16" s="96"/>
      <c r="C16" s="96"/>
      <c r="D16" s="96"/>
      <c r="E16" s="96"/>
      <c r="F16" s="97"/>
    </row>
    <row r="17" spans="1:6" s="1" customFormat="1" ht="15.75" x14ac:dyDescent="0.25">
      <c r="A17" s="95" t="s">
        <v>53</v>
      </c>
      <c r="B17" s="96"/>
      <c r="C17" s="96"/>
      <c r="D17" s="96"/>
      <c r="E17" s="96"/>
      <c r="F17" s="97"/>
    </row>
    <row r="18" spans="1:6" s="6" customFormat="1" ht="15.75" x14ac:dyDescent="0.25">
      <c r="A18" s="48"/>
      <c r="B18" s="48"/>
      <c r="C18" s="48"/>
      <c r="D18" s="48"/>
      <c r="E18" s="48"/>
      <c r="F18" s="48"/>
    </row>
    <row r="19" spans="1:6" s="6" customFormat="1" ht="26.85" customHeight="1" x14ac:dyDescent="0.25">
      <c r="A19" s="93" t="s">
        <v>32</v>
      </c>
      <c r="B19" s="93"/>
      <c r="C19" s="93"/>
      <c r="D19" s="93"/>
      <c r="E19" s="93"/>
    </row>
    <row r="20" spans="1:6" s="6" customFormat="1" ht="19.5" customHeight="1" x14ac:dyDescent="0.25">
      <c r="A20" s="98" t="s">
        <v>152</v>
      </c>
      <c r="B20" s="98"/>
      <c r="C20" s="98"/>
      <c r="D20" s="98"/>
      <c r="E20" s="49"/>
    </row>
    <row r="21" spans="1:6" s="6" customFormat="1" x14ac:dyDescent="0.25">
      <c r="B21" s="49"/>
      <c r="C21" s="49"/>
      <c r="D21" s="49"/>
      <c r="E21" s="49"/>
    </row>
    <row r="22" spans="1:6" s="6" customFormat="1" ht="15.75" x14ac:dyDescent="0.25">
      <c r="A22" s="50" t="s">
        <v>58</v>
      </c>
      <c r="B22" s="49"/>
      <c r="C22" s="49"/>
      <c r="D22" s="49"/>
      <c r="E22" s="49"/>
    </row>
  </sheetData>
  <sortState ref="D4:E15">
    <sortCondition descending="1" ref="E15"/>
  </sortState>
  <mergeCells count="4">
    <mergeCell ref="A16:F16"/>
    <mergeCell ref="A17:F17"/>
    <mergeCell ref="A19:E19"/>
    <mergeCell ref="A20:D20"/>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topLeftCell="A19" zoomScaleNormal="100" workbookViewId="0">
      <selection activeCell="B1" sqref="B1"/>
    </sheetView>
  </sheetViews>
  <sheetFormatPr defaultColWidth="8.85546875" defaultRowHeight="15" x14ac:dyDescent="0.25"/>
  <cols>
    <col min="1" max="1" width="10.28515625" customWidth="1"/>
    <col min="2" max="2" width="9.28515625" customWidth="1"/>
    <col min="3" max="3" width="8.7109375" customWidth="1"/>
    <col min="5" max="27" width="8.7109375" customWidth="1"/>
  </cols>
  <sheetData>
    <row r="1" spans="1:4" s="6" customFormat="1" ht="15.75" x14ac:dyDescent="0.25">
      <c r="B1" s="12" t="s">
        <v>148</v>
      </c>
      <c r="C1" s="13"/>
      <c r="D1" s="14"/>
    </row>
    <row r="2" spans="1:4" s="6" customFormat="1" ht="15.75" x14ac:dyDescent="0.25">
      <c r="B2" s="12"/>
      <c r="C2" s="13"/>
      <c r="D2" s="14"/>
    </row>
    <row r="3" spans="1:4" ht="15.75" x14ac:dyDescent="0.25">
      <c r="A3" s="19" t="s">
        <v>50</v>
      </c>
      <c r="B3" s="17" t="s">
        <v>197</v>
      </c>
      <c r="C3" s="17" t="s">
        <v>198</v>
      </c>
    </row>
    <row r="4" spans="1:4" ht="15.75" x14ac:dyDescent="0.25">
      <c r="A4" s="17">
        <v>1987</v>
      </c>
      <c r="B4" s="64">
        <v>0.01</v>
      </c>
      <c r="C4" s="64">
        <v>2.4E-2</v>
      </c>
    </row>
    <row r="5" spans="1:4" ht="15.75" x14ac:dyDescent="0.25">
      <c r="A5" s="17">
        <v>1988</v>
      </c>
      <c r="B5" s="64">
        <v>0.01</v>
      </c>
      <c r="C5" s="64">
        <v>2.1999999999999999E-2</v>
      </c>
    </row>
    <row r="6" spans="1:4" ht="15.75" x14ac:dyDescent="0.25">
      <c r="A6" s="17">
        <v>1989</v>
      </c>
      <c r="B6" s="64">
        <v>0.01</v>
      </c>
      <c r="C6" s="64">
        <v>2.4E-2</v>
      </c>
    </row>
    <row r="7" spans="1:4" ht="15.75" x14ac:dyDescent="0.25">
      <c r="A7" s="17">
        <v>1990</v>
      </c>
      <c r="B7" s="64">
        <v>1.0999999999999999E-2</v>
      </c>
      <c r="C7" s="64">
        <v>2.3E-2</v>
      </c>
    </row>
    <row r="8" spans="1:4" ht="15.75" x14ac:dyDescent="0.25">
      <c r="A8" s="17">
        <v>1991</v>
      </c>
      <c r="B8" s="64">
        <v>1.2E-2</v>
      </c>
      <c r="C8" s="64">
        <v>2.5000000000000001E-2</v>
      </c>
    </row>
    <row r="9" spans="1:4" ht="15.75" x14ac:dyDescent="0.25">
      <c r="A9" s="17">
        <v>1992</v>
      </c>
      <c r="B9" s="64">
        <v>8.9999999999999993E-3</v>
      </c>
      <c r="C9" s="64">
        <v>2.4E-2</v>
      </c>
    </row>
    <row r="10" spans="1:4" ht="15.75" x14ac:dyDescent="0.25">
      <c r="A10" s="17">
        <v>1993</v>
      </c>
      <c r="B10" s="64">
        <v>8.9999999999999993E-3</v>
      </c>
      <c r="C10" s="64">
        <v>2.5999999999999999E-2</v>
      </c>
    </row>
    <row r="11" spans="1:4" ht="15.75" x14ac:dyDescent="0.25">
      <c r="A11" s="17">
        <v>1994</v>
      </c>
      <c r="B11" s="64">
        <v>8.9999999999999993E-3</v>
      </c>
      <c r="C11" s="64">
        <v>3.1E-2</v>
      </c>
    </row>
    <row r="12" spans="1:4" ht="15.75" x14ac:dyDescent="0.25">
      <c r="A12" s="17">
        <v>1995</v>
      </c>
      <c r="B12" s="64">
        <v>0.01</v>
      </c>
      <c r="C12" s="64">
        <v>3.6999999999999998E-2</v>
      </c>
    </row>
    <row r="13" spans="1:4" ht="15.75" x14ac:dyDescent="0.25">
      <c r="A13" s="17">
        <v>1996</v>
      </c>
      <c r="B13" s="64">
        <v>1.2999999999999999E-2</v>
      </c>
      <c r="C13" s="64">
        <v>4.5999999999999999E-2</v>
      </c>
    </row>
    <row r="14" spans="1:4" ht="15.75" x14ac:dyDescent="0.25">
      <c r="A14" s="17">
        <v>1997</v>
      </c>
      <c r="B14" s="64">
        <v>1.2999999999999999E-2</v>
      </c>
      <c r="C14" s="64">
        <v>5.0999999999999997E-2</v>
      </c>
    </row>
    <row r="15" spans="1:4" ht="15.75" x14ac:dyDescent="0.25">
      <c r="A15" s="17">
        <v>1998</v>
      </c>
      <c r="B15" s="64">
        <v>1.4999999999999999E-2</v>
      </c>
      <c r="C15" s="64">
        <v>5.8000000000000003E-2</v>
      </c>
    </row>
    <row r="16" spans="1:4" ht="15.75" x14ac:dyDescent="0.25">
      <c r="A16" s="17">
        <v>1999</v>
      </c>
      <c r="B16" s="64">
        <v>1.4E-2</v>
      </c>
      <c r="C16" s="64">
        <v>6.6000000000000003E-2</v>
      </c>
    </row>
    <row r="17" spans="1:3" ht="15.75" x14ac:dyDescent="0.25">
      <c r="A17" s="17">
        <v>2000</v>
      </c>
      <c r="B17" s="64">
        <v>1.4E-2</v>
      </c>
      <c r="C17" s="64">
        <v>6.5000000000000002E-2</v>
      </c>
    </row>
    <row r="18" spans="1:3" ht="15.75" x14ac:dyDescent="0.25">
      <c r="A18" s="17">
        <v>2001</v>
      </c>
      <c r="B18" s="64">
        <v>1.7000000000000001E-2</v>
      </c>
      <c r="C18" s="64">
        <v>6.0999999999999999E-2</v>
      </c>
    </row>
    <row r="19" spans="1:3" ht="15.75" x14ac:dyDescent="0.25">
      <c r="A19" s="17">
        <v>2002</v>
      </c>
      <c r="B19" s="64">
        <v>7.0000000000000001E-3</v>
      </c>
      <c r="C19" s="64">
        <v>4.2000000000000003E-2</v>
      </c>
    </row>
    <row r="20" spans="1:3" ht="15.75" x14ac:dyDescent="0.25">
      <c r="A20" s="17">
        <v>2003</v>
      </c>
      <c r="B20" s="64">
        <v>4.0000000000000001E-3</v>
      </c>
      <c r="C20" s="64">
        <v>3.3000000000000002E-2</v>
      </c>
    </row>
    <row r="21" spans="1:3" ht="15.75" x14ac:dyDescent="0.25">
      <c r="A21" s="17">
        <v>2004</v>
      </c>
      <c r="B21" s="64">
        <v>3.0000000000000001E-3</v>
      </c>
      <c r="C21" s="64">
        <v>2.8000000000000001E-2</v>
      </c>
    </row>
    <row r="22" spans="1:3" ht="15.75" x14ac:dyDescent="0.25">
      <c r="A22" s="17">
        <v>2005</v>
      </c>
      <c r="B22" s="64">
        <v>3.0000000000000001E-3</v>
      </c>
      <c r="C22" s="64">
        <v>2.1999999999999999E-2</v>
      </c>
    </row>
    <row r="23" spans="1:3" ht="15.75" x14ac:dyDescent="0.25">
      <c r="A23" s="17">
        <v>2006</v>
      </c>
      <c r="B23" s="64">
        <v>3.0000000000000001E-3</v>
      </c>
      <c r="C23" s="64">
        <v>2.1000000000000001E-2</v>
      </c>
    </row>
    <row r="24" spans="1:3" ht="15.75" x14ac:dyDescent="0.25">
      <c r="A24" s="17">
        <v>2007</v>
      </c>
      <c r="B24" s="64">
        <v>3.0000000000000001E-3</v>
      </c>
      <c r="C24" s="64">
        <v>2.1999999999999999E-2</v>
      </c>
    </row>
    <row r="25" spans="1:3" ht="15.75" x14ac:dyDescent="0.25">
      <c r="A25" s="17">
        <v>2008</v>
      </c>
      <c r="B25" s="64">
        <v>3.0000000000000001E-3</v>
      </c>
      <c r="C25" s="64">
        <v>0.02</v>
      </c>
    </row>
    <row r="26" spans="1:3" ht="15.75" x14ac:dyDescent="0.25">
      <c r="A26" s="17">
        <v>2009</v>
      </c>
      <c r="B26" s="64">
        <v>3.0000000000000001E-3</v>
      </c>
      <c r="C26" s="64">
        <v>1.9E-2</v>
      </c>
    </row>
    <row r="27" spans="1:3" ht="15.75" x14ac:dyDescent="0.25">
      <c r="A27" s="17">
        <v>2010</v>
      </c>
      <c r="B27" s="64">
        <v>3.0000000000000001E-3</v>
      </c>
      <c r="C27" s="64">
        <v>1.9E-2</v>
      </c>
    </row>
    <row r="28" spans="1:3" ht="15.75" x14ac:dyDescent="0.25">
      <c r="A28" s="17">
        <v>2011</v>
      </c>
      <c r="B28" s="64">
        <v>3.0000000000000001E-3</v>
      </c>
      <c r="C28" s="64">
        <v>2.1000000000000001E-2</v>
      </c>
    </row>
    <row r="29" spans="1:3" ht="15.75" x14ac:dyDescent="0.25">
      <c r="A29" s="17">
        <v>2012</v>
      </c>
      <c r="B29" s="64">
        <v>5.0000000000000001E-3</v>
      </c>
      <c r="C29" s="64">
        <v>3.6999999999999998E-2</v>
      </c>
    </row>
    <row r="30" spans="1:3" ht="15.75" x14ac:dyDescent="0.25">
      <c r="A30" s="17">
        <v>2013</v>
      </c>
      <c r="B30" s="64">
        <v>8.9999999999999993E-3</v>
      </c>
      <c r="C30" s="64">
        <v>4.3999999999999997E-2</v>
      </c>
    </row>
    <row r="31" spans="1:3" ht="15.75" x14ac:dyDescent="0.25">
      <c r="A31" s="17">
        <v>2014</v>
      </c>
      <c r="B31" s="64">
        <v>1.2999999999999999E-2</v>
      </c>
      <c r="C31" s="64">
        <v>0.06</v>
      </c>
    </row>
    <row r="32" spans="1:3" ht="15.75" x14ac:dyDescent="0.25">
      <c r="A32" s="17">
        <v>2015</v>
      </c>
      <c r="B32" s="64">
        <v>1.7000000000000001E-2</v>
      </c>
      <c r="C32" s="64">
        <v>6.3E-2</v>
      </c>
    </row>
    <row r="33" spans="1:62" ht="15.75" x14ac:dyDescent="0.25">
      <c r="A33" s="17">
        <v>2016</v>
      </c>
      <c r="B33" s="64">
        <v>1.4E-2</v>
      </c>
      <c r="C33" s="64">
        <v>6.6000000000000003E-2</v>
      </c>
    </row>
    <row r="34" spans="1:62" s="66" customFormat="1" ht="15.75" x14ac:dyDescent="0.25">
      <c r="A34" s="17"/>
      <c r="B34" s="64"/>
      <c r="C34" s="64"/>
    </row>
    <row r="35" spans="1:62" s="66" customFormat="1" ht="15.75" x14ac:dyDescent="0.25">
      <c r="A35" s="17"/>
      <c r="B35" s="64"/>
      <c r="C35" s="64"/>
    </row>
    <row r="36" spans="1:62" s="66" customFormat="1" ht="15.75" x14ac:dyDescent="0.25">
      <c r="A36" s="17"/>
      <c r="B36" s="64"/>
      <c r="C36" s="64"/>
    </row>
    <row r="38" spans="1:62" s="3" customFormat="1" ht="28.5" customHeight="1" x14ac:dyDescent="0.25">
      <c r="A38" s="92" t="s">
        <v>177</v>
      </c>
      <c r="B38" s="92"/>
      <c r="C38" s="92"/>
      <c r="D38" s="92"/>
      <c r="E38" s="92"/>
      <c r="F38" s="92"/>
      <c r="G38" s="92"/>
      <c r="H38" s="92"/>
      <c r="I38" s="92"/>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row>
    <row r="39" spans="1:62" s="1" customFormat="1" ht="31.35" customHeight="1" x14ac:dyDescent="0.25">
      <c r="A39" s="92" t="s">
        <v>178</v>
      </c>
      <c r="B39" s="92"/>
      <c r="C39" s="92"/>
      <c r="D39" s="92"/>
      <c r="E39" s="92"/>
      <c r="F39" s="92"/>
      <c r="G39" s="92"/>
      <c r="H39" s="92"/>
      <c r="I39" s="92"/>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row>
    <row r="40" spans="1:62" s="1" customFormat="1" ht="31.35" customHeight="1" x14ac:dyDescent="0.25">
      <c r="A40" s="92" t="s">
        <v>176</v>
      </c>
      <c r="B40" s="92"/>
      <c r="C40" s="92"/>
      <c r="D40" s="92"/>
      <c r="E40" s="92"/>
      <c r="F40" s="92"/>
      <c r="G40" s="92"/>
      <c r="H40" s="92"/>
      <c r="I40" s="92"/>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row>
    <row r="41" spans="1:62" s="6" customFormat="1" ht="15.75" x14ac:dyDescent="0.25">
      <c r="A41" s="48"/>
      <c r="B41" s="48"/>
      <c r="C41" s="48"/>
      <c r="D41" s="48"/>
      <c r="E41" s="48"/>
      <c r="F41" s="48"/>
    </row>
    <row r="42" spans="1:62" s="6" customFormat="1" ht="33" customHeight="1" x14ac:dyDescent="0.25">
      <c r="A42" s="93" t="s">
        <v>55</v>
      </c>
      <c r="B42" s="93"/>
      <c r="C42" s="93"/>
      <c r="D42" s="93"/>
      <c r="E42" s="93"/>
      <c r="F42" s="66"/>
      <c r="G42" s="66"/>
    </row>
    <row r="43" spans="1:62" s="6" customFormat="1" ht="15.75" x14ac:dyDescent="0.25">
      <c r="A43" s="93" t="s">
        <v>162</v>
      </c>
      <c r="B43" s="93"/>
      <c r="C43" s="93"/>
      <c r="D43" s="93"/>
      <c r="E43" s="93"/>
      <c r="F43" s="93"/>
      <c r="G43" s="93"/>
      <c r="H43" s="93"/>
      <c r="I43" s="93"/>
    </row>
    <row r="44" spans="1:62" s="6" customFormat="1" x14ac:dyDescent="0.25">
      <c r="B44" s="49"/>
      <c r="C44" s="49"/>
      <c r="D44" s="49"/>
      <c r="E44" s="49"/>
    </row>
    <row r="45" spans="1:62" x14ac:dyDescent="0.25">
      <c r="A45" s="89" t="s">
        <v>170</v>
      </c>
      <c r="B45" s="49"/>
      <c r="C45" s="49"/>
      <c r="D45" s="49"/>
      <c r="E45" s="49"/>
      <c r="F45" s="6"/>
      <c r="G45" s="6"/>
      <c r="H45" s="6"/>
      <c r="I45" s="6"/>
    </row>
  </sheetData>
  <mergeCells count="5">
    <mergeCell ref="A43:I43"/>
    <mergeCell ref="A42:E42"/>
    <mergeCell ref="A38:I38"/>
    <mergeCell ref="A39:I39"/>
    <mergeCell ref="A40:I40"/>
  </mergeCells>
  <pageMargins left="0.7" right="0.7" top="0.75" bottom="0.75" header="0.3" footer="0.3"/>
  <pageSetup orientation="portrait" horizontalDpi="0"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1"/>
  <sheetViews>
    <sheetView topLeftCell="O1" workbookViewId="0">
      <selection activeCell="A21" sqref="A21"/>
    </sheetView>
  </sheetViews>
  <sheetFormatPr defaultColWidth="8.85546875" defaultRowHeight="15" x14ac:dyDescent="0.25"/>
  <cols>
    <col min="1" max="1" width="38.7109375" customWidth="1"/>
    <col min="2" max="2" width="22.140625" customWidth="1"/>
  </cols>
  <sheetData>
    <row r="1" spans="1:55" s="66" customFormat="1" ht="15.75" x14ac:dyDescent="0.25">
      <c r="A1" s="12" t="s">
        <v>182</v>
      </c>
      <c r="B1" s="13"/>
      <c r="C1" s="14"/>
    </row>
    <row r="3" spans="1:55" ht="30" x14ac:dyDescent="0.25">
      <c r="A3" s="71" t="s">
        <v>137</v>
      </c>
      <c r="B3" s="71" t="s">
        <v>132</v>
      </c>
    </row>
    <row r="4" spans="1:55" x14ac:dyDescent="0.25">
      <c r="A4" t="s">
        <v>133</v>
      </c>
      <c r="B4" s="68">
        <v>0.53</v>
      </c>
    </row>
    <row r="5" spans="1:55" x14ac:dyDescent="0.25">
      <c r="A5" t="s">
        <v>134</v>
      </c>
      <c r="B5" s="68">
        <v>0.5</v>
      </c>
    </row>
    <row r="6" spans="1:55" x14ac:dyDescent="0.25">
      <c r="A6" t="s">
        <v>135</v>
      </c>
      <c r="B6" s="68">
        <v>0.44</v>
      </c>
    </row>
    <row r="7" spans="1:55" x14ac:dyDescent="0.25">
      <c r="A7" t="s">
        <v>136</v>
      </c>
      <c r="B7" s="68">
        <v>0.35</v>
      </c>
    </row>
    <row r="8" spans="1:55" x14ac:dyDescent="0.25">
      <c r="A8" s="67"/>
      <c r="B8" s="87"/>
    </row>
    <row r="16" spans="1:55" s="69" customFormat="1" ht="39.6" customHeight="1" x14ac:dyDescent="0.25">
      <c r="A16" s="92" t="s">
        <v>179</v>
      </c>
      <c r="B16" s="92"/>
      <c r="C16" s="92"/>
      <c r="D16" s="92"/>
      <c r="E16" s="92"/>
      <c r="F16" s="92"/>
      <c r="G16" s="92"/>
      <c r="H16" s="92"/>
      <c r="I16" s="92"/>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row>
    <row r="17" spans="1:9" s="67" customFormat="1" ht="31.35" customHeight="1" x14ac:dyDescent="0.25">
      <c r="A17" s="92" t="s">
        <v>138</v>
      </c>
      <c r="B17" s="92"/>
      <c r="C17" s="92"/>
      <c r="D17" s="92"/>
      <c r="E17" s="92"/>
      <c r="F17" s="92"/>
      <c r="G17" s="92"/>
      <c r="H17" s="92"/>
      <c r="I17" s="92"/>
    </row>
    <row r="19" spans="1:9" s="66" customFormat="1" ht="29.1" customHeight="1" x14ac:dyDescent="0.25">
      <c r="A19" s="93" t="s">
        <v>180</v>
      </c>
      <c r="B19" s="93"/>
      <c r="C19" s="93"/>
      <c r="D19" s="93"/>
      <c r="E19" s="93"/>
    </row>
    <row r="20" spans="1:9" s="66" customFormat="1" x14ac:dyDescent="0.25">
      <c r="B20" s="49"/>
      <c r="C20" s="49"/>
      <c r="D20" s="49"/>
      <c r="E20" s="49"/>
    </row>
    <row r="21" spans="1:9" s="66" customFormat="1" ht="15.75" x14ac:dyDescent="0.25">
      <c r="A21" s="50" t="s">
        <v>183</v>
      </c>
      <c r="B21" s="49"/>
      <c r="C21" s="49"/>
      <c r="D21" s="49"/>
      <c r="E21" s="49"/>
    </row>
  </sheetData>
  <mergeCells count="3">
    <mergeCell ref="A19:E19"/>
    <mergeCell ref="A16:I16"/>
    <mergeCell ref="A17:I17"/>
  </mergeCells>
  <pageMargins left="0.7" right="0.7" top="0.75" bottom="0.75" header="0.3" footer="0.3"/>
  <pageSetup orientation="portrait" horizontalDpi="300" verticalDpi="3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workbookViewId="0">
      <selection activeCell="A21" sqref="A21"/>
    </sheetView>
  </sheetViews>
  <sheetFormatPr defaultColWidth="8.85546875" defaultRowHeight="15" x14ac:dyDescent="0.25"/>
  <cols>
    <col min="1" max="1" width="18" customWidth="1"/>
    <col min="2" max="2" width="32.42578125" customWidth="1"/>
  </cols>
  <sheetData>
    <row r="1" spans="1:31" s="66" customFormat="1" ht="15.75" x14ac:dyDescent="0.25">
      <c r="B1" s="12" t="s">
        <v>182</v>
      </c>
      <c r="C1" s="13"/>
      <c r="D1" s="14"/>
    </row>
    <row r="3" spans="1:31" x14ac:dyDescent="0.25">
      <c r="A3" t="s">
        <v>149</v>
      </c>
      <c r="B3" t="s">
        <v>139</v>
      </c>
    </row>
    <row r="4" spans="1:31" x14ac:dyDescent="0.25">
      <c r="A4" t="s">
        <v>141</v>
      </c>
      <c r="B4" s="68">
        <v>0.57999999999999996</v>
      </c>
    </row>
    <row r="5" spans="1:31" x14ac:dyDescent="0.25">
      <c r="A5" t="s">
        <v>140</v>
      </c>
      <c r="B5" s="68">
        <v>0.44</v>
      </c>
    </row>
    <row r="6" spans="1:31" x14ac:dyDescent="0.25">
      <c r="A6" t="s">
        <v>142</v>
      </c>
      <c r="B6" s="68">
        <v>0.41</v>
      </c>
    </row>
    <row r="7" spans="1:31" x14ac:dyDescent="0.25">
      <c r="A7" t="s">
        <v>143</v>
      </c>
      <c r="B7" s="68">
        <v>0.4</v>
      </c>
    </row>
    <row r="8" spans="1:31" s="66" customFormat="1" x14ac:dyDescent="0.25">
      <c r="A8" s="67"/>
      <c r="B8" s="87"/>
    </row>
    <row r="9" spans="1:31" s="66" customFormat="1" x14ac:dyDescent="0.25">
      <c r="B9" s="68"/>
    </row>
    <row r="10" spans="1:31" s="66" customFormat="1" x14ac:dyDescent="0.25">
      <c r="B10" s="68"/>
    </row>
    <row r="11" spans="1:31" s="66" customFormat="1" x14ac:dyDescent="0.25">
      <c r="B11" s="68"/>
    </row>
    <row r="12" spans="1:31" s="66" customFormat="1" x14ac:dyDescent="0.25">
      <c r="B12" s="68"/>
    </row>
    <row r="13" spans="1:31" s="66" customFormat="1" x14ac:dyDescent="0.25">
      <c r="B13" s="68"/>
    </row>
    <row r="16" spans="1:31" s="69" customFormat="1" ht="15.75" customHeight="1" x14ac:dyDescent="0.25">
      <c r="A16" s="95" t="s">
        <v>150</v>
      </c>
      <c r="B16" s="96"/>
      <c r="C16" s="96"/>
      <c r="D16" s="96"/>
      <c r="E16" s="96"/>
      <c r="F16" s="96"/>
      <c r="G16" s="96"/>
      <c r="H16" s="96"/>
      <c r="I16" s="97"/>
      <c r="J16" s="67"/>
      <c r="K16" s="67"/>
      <c r="L16" s="67"/>
      <c r="M16" s="67"/>
      <c r="N16" s="67"/>
      <c r="O16" s="67"/>
      <c r="P16" s="67"/>
      <c r="Q16" s="67"/>
      <c r="R16" s="67"/>
      <c r="S16" s="67"/>
      <c r="T16" s="67"/>
      <c r="U16" s="67"/>
      <c r="V16" s="67"/>
      <c r="W16" s="67"/>
      <c r="X16" s="67"/>
      <c r="Y16" s="67"/>
      <c r="Z16" s="67"/>
      <c r="AA16" s="67"/>
      <c r="AB16" s="67"/>
      <c r="AC16" s="67"/>
      <c r="AD16" s="67"/>
      <c r="AE16" s="67"/>
    </row>
    <row r="17" spans="1:31" s="67" customFormat="1" ht="18.600000000000001" customHeight="1" x14ac:dyDescent="0.25">
      <c r="A17" s="95" t="s">
        <v>161</v>
      </c>
      <c r="B17" s="96"/>
      <c r="C17" s="96"/>
      <c r="D17" s="96"/>
      <c r="E17" s="96"/>
      <c r="F17" s="96"/>
      <c r="G17" s="96"/>
      <c r="H17" s="96"/>
      <c r="I17" s="97"/>
    </row>
    <row r="18" spans="1:31" s="66" customFormat="1" x14ac:dyDescent="0.25">
      <c r="J18" s="67"/>
      <c r="K18" s="67"/>
      <c r="L18" s="67"/>
      <c r="M18" s="67"/>
      <c r="N18" s="67"/>
      <c r="O18" s="67"/>
      <c r="P18" s="67"/>
      <c r="Q18" s="67"/>
      <c r="R18" s="67"/>
      <c r="S18" s="67"/>
      <c r="T18" s="67"/>
      <c r="U18" s="67"/>
      <c r="V18" s="67"/>
      <c r="W18" s="67"/>
      <c r="X18" s="67"/>
      <c r="Y18" s="67"/>
      <c r="Z18" s="67"/>
      <c r="AA18" s="67"/>
      <c r="AB18" s="67"/>
      <c r="AC18" s="67"/>
      <c r="AD18" s="67"/>
      <c r="AE18" s="67"/>
    </row>
    <row r="19" spans="1:31" s="66" customFormat="1" ht="29.1" customHeight="1" x14ac:dyDescent="0.25">
      <c r="A19" s="93" t="s">
        <v>180</v>
      </c>
      <c r="B19" s="93"/>
      <c r="C19" s="93"/>
      <c r="D19" s="93"/>
      <c r="E19" s="93"/>
    </row>
    <row r="20" spans="1:31" s="66" customFormat="1" x14ac:dyDescent="0.25">
      <c r="B20" s="49"/>
      <c r="C20" s="49"/>
      <c r="D20" s="49"/>
      <c r="E20" s="49"/>
    </row>
    <row r="21" spans="1:31" s="66" customFormat="1" ht="15.75" x14ac:dyDescent="0.25">
      <c r="A21" s="50" t="s">
        <v>183</v>
      </c>
      <c r="B21" s="49"/>
      <c r="C21" s="49"/>
      <c r="D21" s="49"/>
      <c r="E21" s="49"/>
    </row>
  </sheetData>
  <mergeCells count="3">
    <mergeCell ref="A16:I16"/>
    <mergeCell ref="A17:I17"/>
    <mergeCell ref="A19:E19"/>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START HERE</vt:lpstr>
      <vt:lpstr>SATCSCourswk</vt:lpstr>
      <vt:lpstr>APCSbyGender</vt:lpstr>
      <vt:lpstr>IntelScienceFair</vt:lpstr>
      <vt:lpstr>SATMath</vt:lpstr>
      <vt:lpstr>MajorbyMath-Gender 2016</vt:lpstr>
      <vt:lpstr>CSIntentToMjr</vt:lpstr>
      <vt:lpstr>HS CS URM</vt:lpstr>
      <vt:lpstr>HS CS byType</vt:lpstr>
      <vt:lpstr>CS StateStatus</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dc:creator>
  <cp:lastModifiedBy>Wendy Du Bow</cp:lastModifiedBy>
  <dcterms:created xsi:type="dcterms:W3CDTF">2013-06-14T18:17:45Z</dcterms:created>
  <dcterms:modified xsi:type="dcterms:W3CDTF">2020-03-05T19:13:19Z</dcterms:modified>
</cp:coreProperties>
</file>