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24.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15.xml"/>
  <Override ContentType="application/vnd.openxmlformats-officedocument.drawingml.chart+xml" PartName="/xl/charts/chart17.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2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Women STEM+SocSci" sheetId="2" r:id="rId5"/>
    <sheet state="visible" name="CIS Bachelors by Gender" sheetId="3" r:id="rId6"/>
    <sheet state="visible" name="Women% CIS All Levels" sheetId="4" r:id="rId7"/>
    <sheet state="visible" name="Women% CS All Levels" sheetId="5" r:id="rId8"/>
    <sheet state="visible" name="Race-Ethn CIS Assoc" sheetId="6" r:id="rId9"/>
    <sheet state="visible" name="Race-Ethn CIS Bacc" sheetId="7" r:id="rId10"/>
    <sheet state="visible" name="Race-Ethn CIS Masters" sheetId="8" r:id="rId11"/>
    <sheet state="visible" name="Race-Ethn All Assoc " sheetId="9" r:id="rId12"/>
    <sheet state="visible" name="Race-Ethn CIS PhD" sheetId="10" r:id="rId13"/>
    <sheet state="visible" name="RaceGend EnrolledUndergrads" sheetId="11" r:id="rId14"/>
    <sheet state="visible" name="Race-Ethn All Bacc " sheetId="12" r:id="rId15"/>
    <sheet state="visible" name="Race-Ethn All Masters " sheetId="13" r:id="rId16"/>
    <sheet state="visible" name="Race-Ethn All PhD" sheetId="14" r:id="rId17"/>
  </sheets>
  <definedNames/>
  <calcPr/>
  <extLst>
    <ext uri="GoogleSheetsCustomDataVersion1">
      <go:sheetsCustomData xmlns:go="http://customooxmlschemas.google.com/" r:id="rId18" roundtripDataSignature="AMtx7misc+Ob+XJUkTw5TrdQjucowtG/ZA=="/>
    </ext>
  </extLst>
</workbook>
</file>

<file path=xl/sharedStrings.xml><?xml version="1.0" encoding="utf-8"?>
<sst xmlns="http://schemas.openxmlformats.org/spreadsheetml/2006/main" count="1048" uniqueCount="315">
  <si>
    <t>The NCWIT Scorecard: The Status of Women in Computing in Post-Secondary Education</t>
  </si>
  <si>
    <t>This document contains the most updated, reliable data available. NCWIT supplies these data for the computing community free of charge. You will find both raw data and basic charts in this workbook. We hope you will use these data in reports, presentations, proposals, and other research. Please cite NCWIT as suggested below, and let us know how and when you use this information, so we can better report the impact of our services. Send email to evaluation@ncwit.org. Thank you!</t>
  </si>
  <si>
    <r>
      <rPr>
        <rFont val="Times New Roman"/>
        <color rgb="FF4F6128"/>
        <sz val="12.0"/>
      </rPr>
      <t>Suggested citation: DuBow, W., Wu, Z. &amp; Gonzalez, J.J. (2021) </t>
    </r>
    <r>
      <rPr>
        <rFont val="Times New Roman"/>
        <i/>
        <color rgb="FF4F6128"/>
        <sz val="12.0"/>
      </rPr>
      <t>NCWIT Scorecard: The Status of Women in Technology</t>
    </r>
    <r>
      <rPr>
        <rFont val="Times New Roman"/>
        <color rgb="FF4F6128"/>
        <sz val="12.0"/>
      </rPr>
      <t>. Boulder, CO: NCWIT.</t>
    </r>
  </si>
  <si>
    <t>Table of Contents</t>
  </si>
  <si>
    <t>1. Women's Percentage of STEM and Social Science Degrees</t>
  </si>
  <si>
    <t>1995-2020</t>
  </si>
  <si>
    <t>2. Computer and Information Sciences (CIS) Bachelor's Degrees by Gender</t>
  </si>
  <si>
    <t>1984-2020</t>
  </si>
  <si>
    <t>3. Percent of CIS Degrees Earned by Women (all levels)</t>
  </si>
  <si>
    <t>1998-2020</t>
  </si>
  <si>
    <t>4. Percent of Computer Science (CS) Degrees Earned by Women</t>
  </si>
  <si>
    <t>1990-2020</t>
  </si>
  <si>
    <t>5. Racial Ethnic Composition of CIS Associate's Degree Graduates</t>
  </si>
  <si>
    <t>1989-2020</t>
  </si>
  <si>
    <t>6. Racial Ethnic Composition of CIS Bachelor's Degree Graduates</t>
  </si>
  <si>
    <t>7. Racial Ethnic Composition of CIS Master's Degree Graduates</t>
  </si>
  <si>
    <t>8. Racial Ethnic Composition of CIS Doctoral Degree Graduates</t>
  </si>
  <si>
    <t>9. Enrolled Undergraduates by Race and Gender (All Majors)</t>
  </si>
  <si>
    <t>1994-2018</t>
  </si>
  <si>
    <t xml:space="preserve">10. Racial/Ethnic Composition of Associate's Degree Graduates- All Majors </t>
  </si>
  <si>
    <t xml:space="preserve">11. Racial/Ethnic Composition of Bachelor's Degree Graduates- All Majors </t>
  </si>
  <si>
    <t>12. Racial/Ethnic Composition of Master's Degree Graduates- All Majors</t>
  </si>
  <si>
    <t>13. Racial/Ethnic Composition of Doctoral Degrees Graduates- All Majors</t>
  </si>
  <si>
    <t>Updated 12-20-21</t>
  </si>
  <si>
    <t>Women's Percentage of STEM and Social Science Degrees (1995-2020)</t>
  </si>
  <si>
    <t>Computer and Information Science</t>
  </si>
  <si>
    <t>Biological Sciences</t>
  </si>
  <si>
    <t>Engineering</t>
  </si>
  <si>
    <t>Math and Statistics</t>
  </si>
  <si>
    <t>Physical Sciences</t>
  </si>
  <si>
    <t>Social Sciences</t>
  </si>
  <si>
    <t>Associate's</t>
  </si>
  <si>
    <t>Bachelor's</t>
  </si>
  <si>
    <t>Master's</t>
  </si>
  <si>
    <t xml:space="preserve"> PhD</t>
  </si>
  <si>
    <r>
      <rPr>
        <rFont val="Times New Roman"/>
        <i/>
        <color rgb="FF000000"/>
        <sz val="12.0"/>
        <u/>
      </rPr>
      <t>Source:</t>
    </r>
    <r>
      <rPr>
        <rFont val="Times New Roman"/>
        <i/>
        <color rgb="FF000000"/>
        <sz val="12.0"/>
      </rPr>
      <t xml:space="preserve"> National Center for Educational Statistics: Integrated Post-secondary Education System, (CIP 11-Computer &amp; Information Sciences, CIP 14-Engineering, CIP 26-Biological and Biomedical Sciences, CIP 27-Mathematics and Statistics, CIP 40-Physical Sciences, CIP 45-Social Sciences).</t>
    </r>
  </si>
  <si>
    <t>Note: Includes U.S. only, private not-for-profit and public schools</t>
  </si>
  <si>
    <t>Additional Data:</t>
  </si>
  <si>
    <t>Biolological Science</t>
  </si>
  <si>
    <t>Mathematics and Statistics</t>
  </si>
  <si>
    <t xml:space="preserve">Master's </t>
  </si>
  <si>
    <t>PhD</t>
  </si>
  <si>
    <t>Males</t>
  </si>
  <si>
    <t>Females</t>
  </si>
  <si>
    <t>Total</t>
  </si>
  <si>
    <t>Associates</t>
  </si>
  <si>
    <t>Bachelors</t>
  </si>
  <si>
    <t>Masters</t>
  </si>
  <si>
    <t xml:space="preserve">Computer and Information Science			</t>
  </si>
  <si>
    <t>CIS Bachelor's Degrees by Gender (1985-2020)</t>
  </si>
  <si>
    <t>Academic Year</t>
  </si>
  <si>
    <t>Women</t>
  </si>
  <si>
    <t>Men</t>
  </si>
  <si>
    <t>% Female</t>
  </si>
  <si>
    <t>1984-85</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</si>
  <si>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</si>
  <si>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</si>
  <si>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</si>
  <si>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</si>
  <si>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</si>
  <si>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</si>
  <si>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</si>
  <si>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</si>
  <si>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</si>
  <si>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</si>
  <si>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</si>
  <si>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</si>
  <si>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</si>
  <si>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</si>
  <si>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</si>
  <si>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</si>
  <si>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</si>
  <si>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</si>
  <si>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</si>
  <si>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</si>
  <si>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</si>
  <si>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</si>
  <si>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</si>
  <si>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</si>
  <si>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</si>
  <si>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</si>
  <si>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</si>
  <si>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</si>
  <si>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</si>
  <si>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</si>
  <si>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</si>
  <si>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</si>
  <si>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</si>
  <si>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</si>
  <si>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 Compared to 1985, almost twice as many bachelor’s degrees in computing were completed in 2020, but the gap between the number of men and women receiving computing degrees remains large.</t>
  </si>
  <si>
    <t>• The number of women earning computing degrees has almost quadrupled since 2009, and has exceeded its historic peak; however the number of men earning degrees is more than twice historic highs.</t>
  </si>
  <si>
    <r>
      <rPr>
        <rFont val="Times New Roman"/>
        <i/>
        <color rgb="FF000000"/>
        <sz val="12.0"/>
        <u/>
      </rPr>
      <t>Source:</t>
    </r>
    <r>
      <rPr>
        <rFont val="Times New Roman"/>
        <i/>
        <color rgb="FF000000"/>
        <sz val="12.0"/>
      </rPr>
      <t xml:space="preserve"> National Center for Educational Statistics: Integrated Post-secondary Education System, 1985-2020 (CIP 11-Computer &amp; Information Sciences).</t>
    </r>
  </si>
  <si>
    <t>Percent of CIS Degrees Earned by Women (1999-2020)</t>
  </si>
  <si>
    <t>Year</t>
  </si>
  <si>
    <t>Doctorate</t>
  </si>
  <si>
    <t xml:space="preserve">• The percentage of women earning associates degrees in CIS has been gradually decreasing for the past two decades, while the percentage of women earning bachelor’s degrees may be trending up, as are master’s and doctoral degrees. </t>
  </si>
  <si>
    <t>• The proportion of women earning graduate degrees in computing has consistently remained higher than that of women earning undergraduate degrees for over ten years. Although low, the proportions of women earning graduate degrees in CIS is nearing historic highs.</t>
  </si>
  <si>
    <r>
      <rPr>
        <rFont val="Times New Roman"/>
        <i/>
        <color rgb="FF000000"/>
        <sz val="12.0"/>
        <u/>
      </rPr>
      <t>Source:</t>
    </r>
    <r>
      <rPr>
        <rFont val="Times New Roman"/>
        <i/>
        <color rgb="FF000000"/>
        <sz val="12.0"/>
      </rPr>
      <t xml:space="preserve"> National Center for Educational Statistics: Integrated Post-secondary Education System, 1985-2020 (CIP 11-Computer &amp; Information Sciences).</t>
    </r>
  </si>
  <si>
    <t>Updated 12-20-2021</t>
  </si>
  <si>
    <t>Percent of Computer Science Degrees Earned by Women (1990-2020)</t>
  </si>
  <si>
    <t>• At 29%, the proportion of master’s degrees in computer science received by women in 2020 was higher than for associate’s (16%), bachelor’s (21%), or doctoral (19%) degrees  The proportion of women earning graduate degrees in CS has consistently remained higher than that of women earning undergraduate degrees since 2004.</t>
  </si>
  <si>
    <t xml:space="preserve">• The proportion of women earning associate’s degrees in CS has plummeted over the last few decades. CS bachelor’s degrees decreased steadily for many years, but have been trending upward since 2013.  </t>
  </si>
  <si>
    <r>
      <rPr>
        <rFont val="Times New Roman"/>
        <i/>
        <color rgb="FF000000"/>
        <sz val="12.0"/>
        <u/>
      </rPr>
      <t>Source:</t>
    </r>
    <r>
      <rPr>
        <rFont val="Times New Roman"/>
        <i/>
        <color rgb="FF000000"/>
        <sz val="12.0"/>
      </rPr>
      <t xml:space="preserve"> National Center for Educational Statistics: Integrated Post-secondary Education System, 1990-2020 (CIP 11.7-Computer Science).</t>
    </r>
  </si>
  <si>
    <t>Racial/Ethnic Composition of CIS Associate's Degree Graduates (1989-2020)</t>
  </si>
  <si>
    <t>American Indian/Alaskan Native</t>
  </si>
  <si>
    <t>Asian (and Pacific Islander from 1985-2010)</t>
  </si>
  <si>
    <t>African American/Black</t>
  </si>
  <si>
    <t>Hispanic/Latino</t>
  </si>
  <si>
    <t>White</t>
  </si>
  <si>
    <t>Hawaiian/Pacific Islander (2011-Present)</t>
  </si>
  <si>
    <t>Two or More Races (2008-Present)</t>
  </si>
  <si>
    <t>Unknown (1990-Present)</t>
  </si>
  <si>
    <t>Non-Resident</t>
  </si>
  <si>
    <t>Total Women</t>
  </si>
  <si>
    <t>Total Men</t>
  </si>
  <si>
    <t>Total Degrees</t>
  </si>
  <si>
    <t>% AI/AN women of all Assoc degrees</t>
  </si>
  <si>
    <t>% AI/AN men of all Assoc degrees</t>
  </si>
  <si>
    <t xml:space="preserve">% AI/An women of all Assoc women </t>
  </si>
  <si>
    <t>% A/PI women of all AA degrees</t>
  </si>
  <si>
    <t>% A/PI men of all AA degrees</t>
  </si>
  <si>
    <t>% A/PI women of all AA women</t>
  </si>
  <si>
    <t>%  AA/B women of all AA degrees</t>
  </si>
  <si>
    <t>% AA/B men of all AA degrees</t>
  </si>
  <si>
    <t>% AA/B women of all AA women</t>
  </si>
  <si>
    <t>% H/L women of all AA degrees</t>
  </si>
  <si>
    <t>% H/L men of all AA degrees</t>
  </si>
  <si>
    <t>% H/L women of all AA women</t>
  </si>
  <si>
    <t>% W women of all AA degrees</t>
  </si>
  <si>
    <t>% W men of all AA degrees</t>
  </si>
  <si>
    <t>% W women of all AA women</t>
  </si>
  <si>
    <t>% H/PI women of all AA degrees</t>
  </si>
  <si>
    <t>% H/PI men of all AA degrees</t>
  </si>
  <si>
    <t>% H/PI women of all AA women</t>
  </si>
  <si>
    <t>% 2+ women of all AA degrees</t>
  </si>
  <si>
    <t>% 2+ men of all AA degrees</t>
  </si>
  <si>
    <t>% 2+ women of all AA women</t>
  </si>
  <si>
    <t>% U women of all AA degrees</t>
  </si>
  <si>
    <t>% U men of all AA degrees</t>
  </si>
  <si>
    <t>% U women of all AA women</t>
  </si>
  <si>
    <t>% NR women of all AA degrees</t>
  </si>
  <si>
    <t>% NR men of all AA degrees</t>
  </si>
  <si>
    <t>% NR women of all  AA women</t>
  </si>
  <si>
    <t>Racial Composition of Associates Degrees, 2020</t>
  </si>
  <si>
    <t>N</t>
  </si>
  <si>
    <t>American Indian/Alaska Native</t>
  </si>
  <si>
    <t>Asian</t>
  </si>
  <si>
    <t xml:space="preserve">Hawaiian/Pacific Islander </t>
  </si>
  <si>
    <t>Two or More Races</t>
  </si>
  <si>
    <t>Unknown</t>
  </si>
  <si>
    <t>• The data by race and gender are calculated three different ways for each group. The first data point shows the percentage of women of that race/ethnicity out of ALL computing degrees earned at this level. The second data point shows the percentage of men of that race/ethnicity out of ALL computing degrees earned at this level. The third data point shows the percentage of women of that race/ethnicity out of all computing degrees earned BY WOMEN at this level.</t>
  </si>
  <si>
    <t xml:space="preserve">• Overall, the number of individuals earning CIS associate's degrees has increased, though women lag far behind men. The women earning CIS degrees are more diverse  compared to men. </t>
  </si>
  <si>
    <t>• Two racial/ethnic groups saw a decreased  number of associate's degrees from 2018 to 2019 for both genders; these were American Indian/Alaskan Native and Hawaiian/Pacific Islander.</t>
  </si>
  <si>
    <r>
      <rPr>
        <rFont val="Times New Roman"/>
        <i/>
        <color rgb="FF000000"/>
        <sz val="12.0"/>
        <u/>
      </rPr>
      <t>Source:</t>
    </r>
    <r>
      <rPr>
        <rFont val="Times New Roman"/>
        <i/>
        <color rgb="FF000000"/>
        <sz val="12.0"/>
      </rPr>
      <t xml:space="preserve"> National Center for Educational Statistics: Integrated Post-secondary Education System, 1989-2020 (CIP 11-Computer &amp; Information Sciences).</t>
    </r>
  </si>
  <si>
    <t>Racial/Ethnic Composition of CIS Bachelor's Degree Graduates (1989-2020)</t>
  </si>
  <si>
    <t>% AI/AN women of all  BA/BSc degrees</t>
  </si>
  <si>
    <t>% AI/AN men of all BA/BSc degrees</t>
  </si>
  <si>
    <t xml:space="preserve">% AI/An women of all BA/BSc women </t>
  </si>
  <si>
    <t>% A/PI women of all BA/BSc degrees</t>
  </si>
  <si>
    <t>% A/PI men of all BA/BSc degrees</t>
  </si>
  <si>
    <t>% A/PI women of all BA/BSc women</t>
  </si>
  <si>
    <t>%  AA/B women of all BA/BSc degrees</t>
  </si>
  <si>
    <t>% AA/B men of all BA/BSc degrees</t>
  </si>
  <si>
    <t>% AA/B women of all BA/BSc women</t>
  </si>
  <si>
    <t>% H/L women of all BA/BSc degrees</t>
  </si>
  <si>
    <t>% H/L men of all BA/BSc degrees</t>
  </si>
  <si>
    <t>% H/L women of all BA/BSc women</t>
  </si>
  <si>
    <t>% W women of all BA/BSc degrees</t>
  </si>
  <si>
    <t>% W men of all BA/BSc degrees</t>
  </si>
  <si>
    <t>% W women of all BA/BSc women</t>
  </si>
  <si>
    <t>% H/PI women of all BA/BSc degrees</t>
  </si>
  <si>
    <t>% H/PI men of all BA/BSc degrees</t>
  </si>
  <si>
    <t>% H/PI women of all BA/BSc women</t>
  </si>
  <si>
    <t>% 2+ women of all BA/BSc degrees</t>
  </si>
  <si>
    <t>% 2+ men of all BA/BSc degrees</t>
  </si>
  <si>
    <t>% 2+ women of all BA/BSc women</t>
  </si>
  <si>
    <t>% U women of all BA/BSc degrees</t>
  </si>
  <si>
    <t>% U men of all BA/BSc degrees</t>
  </si>
  <si>
    <t>% U women of all BA/BSc women</t>
  </si>
  <si>
    <t>% NR women of all BA/BSc degrees</t>
  </si>
  <si>
    <t>% NR men of all BA/BSc degrees</t>
  </si>
  <si>
    <t>% NR women of all BA/BSc women</t>
  </si>
  <si>
    <t>Racial Composition of Bachelor's Degrees, 2020</t>
  </si>
  <si>
    <t>Racial Composition of Bachelor's Degrees, 2019</t>
  </si>
  <si>
    <r>
      <rPr>
        <rFont val="Times New Roman"/>
        <i/>
        <color rgb="FF000000"/>
        <sz val="12.0"/>
        <u/>
      </rPr>
      <t>Source:</t>
    </r>
    <r>
      <rPr>
        <rFont val="Times New Roman"/>
        <i/>
        <color rgb="FF000000"/>
        <sz val="12.0"/>
      </rPr>
      <t xml:space="preserve"> National Center for Educational Statistics: Integrated Post-secondary Education System, 1989-2020 (CIP 11-Computer &amp; Information Sciences).</t>
    </r>
  </si>
  <si>
    <t>Racial/Ethnic Composition of CIS Master's Degree Graduates (1989-2020)</t>
  </si>
  <si>
    <t>% AI/AN women of all MA/MSc degrees</t>
  </si>
  <si>
    <t>% AI/AN men of all MA/MSc degrees</t>
  </si>
  <si>
    <t xml:space="preserve">% AI/An women of all MA/MSc women </t>
  </si>
  <si>
    <t>% A/PI women of all MA/MSc degrees</t>
  </si>
  <si>
    <t>% A/PI men of all MA/MSc degrees</t>
  </si>
  <si>
    <t>% A/PI women of all MA/MSc women</t>
  </si>
  <si>
    <t>%  AA/B women of all MA/MSc degrees</t>
  </si>
  <si>
    <t>% AA/B men of all MA/MSc degrees</t>
  </si>
  <si>
    <t>% AA/B women of all MA/MSc women</t>
  </si>
  <si>
    <t>% H/L women of all MA/MSc degrees</t>
  </si>
  <si>
    <t>% H/L men of all MA/MSc degrees</t>
  </si>
  <si>
    <t>% H/L women of all MA/MSc women</t>
  </si>
  <si>
    <t>% W women of all MA/MSc degrees</t>
  </si>
  <si>
    <t>% W men of all MA/MSc degrees</t>
  </si>
  <si>
    <t>% W women of all MA/MSc women</t>
  </si>
  <si>
    <t>% H/PI women of all MA/MSc degrees</t>
  </si>
  <si>
    <t>% H/PI men of all MA/MSc degrees</t>
  </si>
  <si>
    <t>% H/PI women of all MA/MSc women</t>
  </si>
  <si>
    <t>% 2+ women of all MA/MSc degrees</t>
  </si>
  <si>
    <t>% 2+ men of all MA/MSc degrees</t>
  </si>
  <si>
    <t>% 2+ women of all MA/MSc women</t>
  </si>
  <si>
    <t>% U women of all MA/MSc degrees</t>
  </si>
  <si>
    <t>% U men of all MA/MSc degrees</t>
  </si>
  <si>
    <t>% U women of all MA/MSc women</t>
  </si>
  <si>
    <t>% NR women of all MA/MSc degrees</t>
  </si>
  <si>
    <t>% NR men of all MA/MSc degrees</t>
  </si>
  <si>
    <t>% NR women of all MA/MSc women</t>
  </si>
  <si>
    <t>Racial Composition of Master's Degrees, 2020</t>
  </si>
  <si>
    <t>• Over half of the CIS Master's degrees earned by men, and over two-quarters of those earned by women, were by non-residents. This proportion has been increasing in recent years, but decreased in 2020, resulting in an overall decrease in master's degrees earned that year.</t>
  </si>
  <si>
    <t xml:space="preserve">• While the overall number of women receiving CIS master's degrees has increased, there has not been a substantial increase in the proportion of those degrees earned by women of color. </t>
  </si>
  <si>
    <r>
      <rPr>
        <rFont val="Times New Roman"/>
        <i/>
        <color rgb="FF000000"/>
        <sz val="12.0"/>
        <u/>
      </rPr>
      <t>Source:</t>
    </r>
    <r>
      <rPr>
        <rFont val="Times New Roman"/>
        <i/>
        <color rgb="FF000000"/>
        <sz val="12.0"/>
      </rPr>
      <t xml:space="preserve"> National Center for Educational Statistics: Integrated Post-secondary Education System, 1989-2020 (CIP 11-Computer &amp; Information Sciences).</t>
    </r>
  </si>
  <si>
    <t>Racial/Ethnic Composition of Associate's Degree Graduates - All Majors (1989-2020)</t>
  </si>
  <si>
    <t>% Women of all  degrees</t>
  </si>
  <si>
    <t>% AI/AN women of all AA degrees</t>
  </si>
  <si>
    <t>% AI/AN men of all AA degrees</t>
  </si>
  <si>
    <t xml:space="preserve">% AI/An women of all AA women </t>
  </si>
  <si>
    <t>\</t>
  </si>
  <si>
    <t xml:space="preserve">• The overall number of associate's degrees conferred has nearly tripled since 1989. </t>
  </si>
  <si>
    <t>• The number of individuals earning associate's degrees has been increasing steadily. Within each racial grouping, women consistently have earned more associate's degrees than men.</t>
  </si>
  <si>
    <t>• Some groups saw decreases in associate's degree earnings from 2019 to 2020. These include  American Indian/Alaskan Native of both genders, African-American/Black men,Hawaiian/Pacific Islander of both genders, and Whites of both genders.</t>
  </si>
  <si>
    <r>
      <rPr>
        <rFont val="Times New Roman"/>
        <i/>
        <color rgb="FF000000"/>
        <sz val="12.0"/>
        <u/>
      </rPr>
      <t>Source:</t>
    </r>
    <r>
      <rPr>
        <rFont val="Times New Roman"/>
        <i/>
        <color rgb="FF000000"/>
        <sz val="12.0"/>
      </rPr>
      <t xml:space="preserve"> National Center for Educational Statistics: Integrated Post-secondary Education System, 1989-2020 (99- All Majors).</t>
    </r>
  </si>
  <si>
    <t xml:space="preserve">Updated 12-20-21        </t>
  </si>
  <si>
    <t>Racial/Ethnic Composition of CIS Doctoral Degrees Graduates (1989-2020)</t>
  </si>
  <si>
    <t>% Women of Total Degrees</t>
  </si>
  <si>
    <t>% AI/AN women of all PhD degrees</t>
  </si>
  <si>
    <t>% AI/AN men of all PhD degrees</t>
  </si>
  <si>
    <t xml:space="preserve">% AI/An women of all PhD women </t>
  </si>
  <si>
    <t>% A/PI women of all PhD degrees</t>
  </si>
  <si>
    <t>% A/PI men of all PhD degrees</t>
  </si>
  <si>
    <t>% A/PI women of all PhD women</t>
  </si>
  <si>
    <t>%  AA/B women of all PhD degrees</t>
  </si>
  <si>
    <t>% AA/B men of all PhD degrees</t>
  </si>
  <si>
    <t>% AA/B women of all PhD women</t>
  </si>
  <si>
    <t>% H/L women of all PhD degrees</t>
  </si>
  <si>
    <t>% H/L men of all PhD degrees</t>
  </si>
  <si>
    <t>% H/L women of all PhD women</t>
  </si>
  <si>
    <t>% W women of all PhD degrees</t>
  </si>
  <si>
    <t>% W men of all PhD degrees</t>
  </si>
  <si>
    <t>% W women of all PhD women</t>
  </si>
  <si>
    <t>% H/PI women of all PhD degrees</t>
  </si>
  <si>
    <t>% H/PI men of all PhD degrees</t>
  </si>
  <si>
    <t>% H/PI women of all PhD women</t>
  </si>
  <si>
    <t>% 2+ women of all PhD degrees</t>
  </si>
  <si>
    <t>% 2+ men of all PhD degrees</t>
  </si>
  <si>
    <t>% 2+ women of all PhD women</t>
  </si>
  <si>
    <t>% U women of all PhD degrees</t>
  </si>
  <si>
    <t>% U men of all PhD degrees</t>
  </si>
  <si>
    <t>% U women of all PhD women</t>
  </si>
  <si>
    <t>% NR women of all PhD degrees</t>
  </si>
  <si>
    <t>% NR men of all PhD degrees</t>
  </si>
  <si>
    <t>% NR women of all PhD women</t>
  </si>
  <si>
    <t>Racial Composition of Doctoral Degrees, 2020</t>
  </si>
  <si>
    <t>• Over half of women  (57%) and two-thirds of men (58%) earning PhDs in computing in 2020 were non-residents. This swaps last years propotions, with more PhD's among women going to non-residents.</t>
  </si>
  <si>
    <t xml:space="preserve">•Though underrepresented at all degree levels, Native American and Pacific Islanders of both genders account for notably few CIS PhD graduates, and these numbers have not improved despite a general trend of increased racial diversity among CIS PhD graduates in recent years. </t>
  </si>
  <si>
    <r>
      <rPr>
        <rFont val="Times New Roman"/>
        <i/>
        <color rgb="FF000000"/>
        <sz val="12.0"/>
        <u/>
      </rPr>
      <t>Source:</t>
    </r>
    <r>
      <rPr>
        <rFont val="Times New Roman"/>
        <i/>
        <color rgb="FF000000"/>
        <sz val="12.0"/>
      </rPr>
      <t xml:space="preserve"> National Center for Educational Statistics: Integrated Post-secondary Education System, 1989-2020 (CIP 11-Computer &amp; Information Sciences).</t>
    </r>
  </si>
  <si>
    <t>Enrolled Undergraduates (All Degrees) by Race and Gender (1994-2020)</t>
  </si>
  <si>
    <t>Total Enrolled Undergraduates</t>
  </si>
  <si>
    <t>% Women of Total enrolment</t>
  </si>
  <si>
    <t>% AI/AN women of all undergraduates</t>
  </si>
  <si>
    <t>% AI/AN men of all undergraduates</t>
  </si>
  <si>
    <t>% AI/An women of all undergraduate women</t>
  </si>
  <si>
    <t>% A/PI women of all undergraduates</t>
  </si>
  <si>
    <t>% A/PI men of all undergraduates</t>
  </si>
  <si>
    <t>% A/PI women of all undergraduate women</t>
  </si>
  <si>
    <t>% AA/B women of all undergraduates degrees</t>
  </si>
  <si>
    <t>% AA/B men of all undergraduates degrees</t>
  </si>
  <si>
    <t>% AA/B women of all undergraduate women</t>
  </si>
  <si>
    <t>% H/L women of all undergraduates</t>
  </si>
  <si>
    <t>% H/L men of all undergraduates</t>
  </si>
  <si>
    <t>% H/L women of all undergraduate women</t>
  </si>
  <si>
    <t>bn</t>
  </si>
  <si>
    <t>% W women of all undergraduates</t>
  </si>
  <si>
    <t>% W men of all undergraduates</t>
  </si>
  <si>
    <t>% W women of all undergraduate women</t>
  </si>
  <si>
    <t>% H/PI women of all undergraduates</t>
  </si>
  <si>
    <t>% H/PI men of all undergraduates</t>
  </si>
  <si>
    <t>% H/PI women of all undergraduate women</t>
  </si>
  <si>
    <t>% 2+ women of all undergraduates</t>
  </si>
  <si>
    <t>% 2+ men of all undergraduates</t>
  </si>
  <si>
    <t>% 2+ women of all undergraduate women</t>
  </si>
  <si>
    <t>% U women of all undergraduates</t>
  </si>
  <si>
    <t>% U men of all undergraduates</t>
  </si>
  <si>
    <t>% U women of all undergraduate women</t>
  </si>
  <si>
    <t>% NR women of all undergraduates</t>
  </si>
  <si>
    <t>% NR men of all undergraduates</t>
  </si>
  <si>
    <t>% NR women of all undergraduate women</t>
  </si>
  <si>
    <t>Within all races, the number of women outnumbers that of men at the undergraduate level. The only exception is among non-residents, where more men non-residents obtain US undergraduate degrees than female non-residents.</t>
  </si>
  <si>
    <t>Among women, Hispanic/Latina and Black/African American undergraduates have seen the greatest increase in numbers in the last two decades.</t>
  </si>
  <si>
    <t xml:space="preserve">Among both men and women, the only group who has made steady increases in enrollment are students who are Hispanic/Latinx or are two-or more races. </t>
  </si>
  <si>
    <r>
      <rPr>
        <rFont val="&quot;Times New Roman&quot;, serif"/>
        <i/>
        <color rgb="FF000000"/>
        <sz val="12.0"/>
        <u/>
      </rPr>
      <t xml:space="preserve">Source: </t>
    </r>
    <r>
      <rPr>
        <rFont val="&quot;Times New Roman&quot;, serif"/>
        <i/>
        <color rgb="FF000000"/>
        <sz val="12.0"/>
        <u/>
      </rPr>
      <t>National Center for Educational Statistics: Integrated Post-secondary Education System, 1990-2020 (Fall undergraduate enrollment).</t>
    </r>
  </si>
  <si>
    <t>Updated -12-21-21</t>
  </si>
  <si>
    <t>Racial/Ethnic Composition of Bachelor's Degree Graduates- All Majors (1989-2020)</t>
  </si>
  <si>
    <t xml:space="preserve">  </t>
  </si>
  <si>
    <t xml:space="preserve">• Women earn more bachelor's degrees than men, and the gap has gradually widened since 1989. </t>
  </si>
  <si>
    <t>• Over the last 20 years, the number of African American/Black women earning bachelor's degrees has more than doubled, but the percentage of African American/Black women out of all bachelor's degree earners has hovered around 5% since the late '90s.  The number of Hispanic/Latina women earning bachelor's degrees is more than 10 times that of 1989, and their percentage of all bachelor's degree earners has slowly risen. The number of American Indian/Alaskan Native people of both genders earning bachelor's degrees has declined somewhat in recent years.</t>
  </si>
  <si>
    <r>
      <rPr>
        <rFont val="Times New Roman"/>
        <i/>
        <color rgb="FF000000"/>
        <sz val="12.0"/>
        <u/>
      </rPr>
      <t>Source:</t>
    </r>
    <r>
      <rPr>
        <rFont val="Times New Roman"/>
        <i/>
        <color rgb="FF000000"/>
        <sz val="12.0"/>
      </rPr>
      <t xml:space="preserve"> National Center for Educational Statistics: Integrated Post-secondary Education System, 1989-2020 (99- All Majors).</t>
    </r>
  </si>
  <si>
    <t>Racial/Ethnic Composition of Master's Degree Graduates - All Majors (1989-2020)</t>
  </si>
  <si>
    <t>% Women of all  master's degrees</t>
  </si>
  <si>
    <t>% Wh women of all MA/MSc degrees</t>
  </si>
  <si>
    <t>% Wh men of all MA/MSc degrees</t>
  </si>
  <si>
    <t>% Wh women of all MA/MSc women</t>
  </si>
  <si>
    <t xml:space="preserve">• No single racial/ethnic group earns the majority of degrees within gender. However, many of the master's degrees earned within a given gender category are earned by White students. In 2020, about 20% of Master's degrees earned by men were earned by White men, and almost one-third of those earned by women were by White women. </t>
  </si>
  <si>
    <t xml:space="preserve">• Women earn more Master's degrees than men, and this gap has widened over time. The number of Master's degrees earned by women of color has increased, but this has not substantially shifted the proportion of degrees being earned by women of color. </t>
  </si>
  <si>
    <r>
      <rPr>
        <rFont val="Times New Roman"/>
        <i/>
        <color rgb="FF000000"/>
        <sz val="12.0"/>
        <u/>
      </rPr>
      <t>Source:</t>
    </r>
    <r>
      <rPr>
        <rFont val="Times New Roman"/>
        <i/>
        <color rgb="FF000000"/>
        <sz val="12.0"/>
      </rPr>
      <t xml:space="preserve"> National Center for Educational Statistics: Integrated Post-secondary Education System, 1989-2019 (99- All Majors).</t>
    </r>
  </si>
  <si>
    <t xml:space="preserve">Updated 12-20-21   </t>
  </si>
  <si>
    <t>Racial/Ethnic Composition of Doctoral Degrees Graduates- All Majors (1989-2020)</t>
  </si>
  <si>
    <t xml:space="preserve">• At the PhD level overall, men and women are nearly at parity. While PhD production has grown since 1989, the number of PhDs awarded has increased at a slower rate than other degree levels. </t>
  </si>
  <si>
    <t xml:space="preserve">• Though underrepresented at all degree levels, American Indian/Alaskan Native and Asian Pacific Islanders of both genders account for notably few PhD graduates, and these numbers have remained consistently low despite a general trend of increased racial diversity among PhD graduates in recent years. </t>
  </si>
  <si>
    <r>
      <rPr>
        <rFont val="Times New Roman"/>
        <i/>
        <color rgb="FF000000"/>
        <sz val="12.0"/>
        <u/>
      </rPr>
      <t>Source:</t>
    </r>
    <r>
      <rPr>
        <rFont val="Times New Roman"/>
        <i/>
        <color rgb="FF000000"/>
        <sz val="12.0"/>
      </rPr>
      <t xml:space="preserve"> National Center for Educational Statistics: Integrated Post-secondary Education System, 1989-2020 (99-All Majors).</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</si>
</sst>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42">
    <font>
      <sz val="11.0"/>
      <color theme="1"/>
      <name val="Arial"/>
    </font>
    <font>
      <b/>
      <sz val="16.0"/>
      <color rgb="FF4F6128"/>
      <name val="Times New Roman"/>
    </font>
    <font>
      <sz val="11.0"/>
      <color rgb="FF4F6128"/>
      <name val="Calibri"/>
    </font>
    <font>
      <sz val="12.0"/>
      <color rgb="FF4F6128"/>
      <name val="Times New Roman"/>
    </font>
    <font>
      <b/>
      <u/>
      <sz val="12.0"/>
      <color theme="1"/>
      <name val="Times New Roman"/>
    </font>
    <font>
      <sz val="12.0"/>
      <color theme="1"/>
      <name val="Times New Roman"/>
    </font>
    <font>
      <sz val="11.0"/>
      <color theme="1"/>
      <name val="Calibri"/>
    </font>
    <font>
      <i/>
      <sz val="12.0"/>
      <color rgb="FFFF0000"/>
      <name val="Times New Roman"/>
    </font>
    <font/>
    <font>
      <sz val="12.0"/>
      <color theme="1"/>
      <name val="Times"/>
    </font>
    <font>
      <sz val="11.0"/>
      <color theme="1"/>
      <name val="Times New Roman"/>
    </font>
    <font>
      <sz val="12.0"/>
      <color rgb="FF000000"/>
      <name val="Times New Roman"/>
    </font>
    <font>
      <i/>
      <sz val="12.0"/>
      <color rgb="FF000000"/>
      <name val="Times New Roman"/>
    </font>
    <font>
      <i/>
      <sz val="12.0"/>
      <color theme="1"/>
      <name val="Times New Roman"/>
    </font>
    <font>
      <i/>
      <sz val="11.0"/>
      <color theme="1"/>
      <name val="Calibri"/>
    </font>
    <font>
      <i/>
      <sz val="10.0"/>
      <color rgb="FFFF0000"/>
      <name val="Times New Roman"/>
    </font>
    <font>
      <i/>
      <sz val="12.0"/>
      <color theme="5"/>
      <name val="Times New Roman"/>
    </font>
    <font>
      <b/>
      <u/>
      <sz val="12.0"/>
      <color theme="1"/>
      <name val="Times New Roman"/>
    </font>
    <font>
      <b/>
      <sz val="12.0"/>
      <color theme="1"/>
      <name val="Times New Roman"/>
    </font>
    <font>
      <b/>
      <sz val="11.0"/>
      <color theme="1"/>
      <name val="Calibri"/>
    </font>
    <font>
      <color theme="1"/>
      <name val="Calibri"/>
    </font>
    <font>
      <b/>
      <sz val="12.0"/>
      <color theme="0"/>
      <name val="Times New Roman"/>
    </font>
    <font>
      <b/>
      <u/>
      <sz val="12.0"/>
      <color theme="1"/>
      <name val="Times New Roman"/>
    </font>
    <font>
      <sz val="11.0"/>
      <color rgb="FFFF0000"/>
      <name val="Calibri"/>
    </font>
    <font>
      <b/>
      <u/>
      <sz val="12.0"/>
      <color theme="1"/>
      <name val="Times New Roman"/>
    </font>
    <font>
      <b/>
      <u/>
      <sz val="12.0"/>
      <color theme="1"/>
      <name val="Times New Roman"/>
    </font>
    <font>
      <b/>
      <u/>
      <sz val="12.0"/>
      <color theme="1"/>
      <name val="Times New Roman"/>
    </font>
    <font>
      <sz val="12.0"/>
      <color theme="0"/>
      <name val="Times New Roman"/>
    </font>
    <font>
      <b/>
      <u/>
      <sz val="12.0"/>
      <color theme="1"/>
      <name val="Times New Roman"/>
    </font>
    <font>
      <b/>
      <u/>
      <sz val="12.0"/>
      <color theme="1"/>
      <name val="&quot;Times New Roman&quot;"/>
    </font>
    <font>
      <b/>
      <u/>
      <sz val="12.0"/>
      <color theme="1"/>
      <name val="&quot;Times New Roman&quot;"/>
    </font>
    <font>
      <sz val="11.0"/>
      <color rgb="FF000000"/>
      <name val="Calibri"/>
    </font>
    <font>
      <sz val="12.0"/>
      <color rgb="FF000000"/>
      <name val="&quot;Times New Roman&quot;"/>
    </font>
    <font>
      <b/>
      <sz val="12.0"/>
      <color rgb="FFFFFFFF"/>
      <name val="&quot;Times New Roman&quot;"/>
    </font>
    <font>
      <sz val="12.0"/>
      <color rgb="FFFFFFFF"/>
      <name val="&quot;Times New Roman&quot;"/>
    </font>
    <font>
      <sz val="12.0"/>
      <color rgb="FF000000"/>
      <name val="&quot;Times Roman&quot;"/>
    </font>
    <font>
      <i/>
      <u/>
      <sz val="12.0"/>
      <color rgb="FF000000"/>
      <name val="&quot;Times New Roman&quot;"/>
    </font>
    <font>
      <i/>
      <sz val="12.0"/>
      <color rgb="FF000000"/>
      <name val="&quot;Times New Roman&quot;"/>
    </font>
    <font>
      <i/>
      <sz val="12.0"/>
      <color rgb="FFFF0000"/>
      <name val="&quot;Times New Roman&quot;"/>
    </font>
    <font>
      <i/>
      <sz val="11.0"/>
      <color rgb="FF000000"/>
      <name val="Calibri"/>
    </font>
    <font>
      <sz val="12.0"/>
      <color rgb="FFFF0000"/>
      <name val="Times New Roman"/>
    </font>
    <font>
      <b/>
      <sz val="12.0"/>
      <color rgb="FFFFFFFF"/>
      <name val="Times New Roman"/>
    </font>
  </fonts>
  <fills count="22">
    <fill>
      <patternFill patternType="none"/>
    </fill>
    <fill>
      <patternFill patternType="lightGray"/>
    </fill>
    <fill>
      <patternFill patternType="solid">
        <fgColor rgb="FFDBE5F1"/>
        <bgColor rgb="FFDBE5F1"/>
      </patternFill>
    </fill>
    <fill>
      <patternFill patternType="solid">
        <fgColor theme="1"/>
        <bgColor theme="1"/>
      </patternFill>
    </fill>
    <fill>
      <patternFill patternType="solid">
        <fgColor rgb="FFFDE9D9"/>
        <bgColor rgb="FFFDE9D9"/>
      </patternFill>
    </fill>
    <fill>
      <patternFill patternType="solid">
        <fgColor rgb="FFDAEEF3"/>
        <bgColor rgb="FFDAEEF3"/>
      </patternFill>
    </fill>
    <fill>
      <patternFill patternType="solid">
        <fgColor rgb="FFE5DFEC"/>
        <bgColor rgb="FFE5DFEC"/>
      </patternFill>
    </fill>
    <fill>
      <patternFill patternType="solid">
        <fgColor rgb="FFEAF1DD"/>
        <bgColor rgb="FFEAF1DD"/>
      </patternFill>
    </fill>
    <fill>
      <patternFill patternType="solid">
        <fgColor rgb="FFF2DBDB"/>
        <bgColor rgb="FFF2DBDB"/>
      </patternFill>
    </fill>
    <fill>
      <patternFill patternType="solid">
        <fgColor theme="0"/>
        <bgColor theme="0"/>
      </patternFill>
    </fill>
    <fill>
      <patternFill patternType="solid">
        <fgColor rgb="FF5182BB"/>
        <bgColor rgb="FF5182BB"/>
      </patternFill>
    </fill>
    <fill>
      <patternFill patternType="solid">
        <fgColor rgb="FFBE5150"/>
        <bgColor rgb="FFBE5150"/>
      </patternFill>
    </fill>
    <fill>
      <patternFill patternType="solid">
        <fgColor rgb="FF5F7434"/>
        <bgColor rgb="FF5F7434"/>
      </patternFill>
    </fill>
    <fill>
      <patternFill patternType="solid">
        <fgColor rgb="FF8066A0"/>
        <bgColor rgb="FF8066A0"/>
      </patternFill>
    </fill>
    <fill>
      <patternFill patternType="solid">
        <fgColor rgb="FF50ACC4"/>
        <bgColor rgb="FF50ACC4"/>
      </patternFill>
    </fill>
    <fill>
      <patternFill patternType="solid">
        <fgColor rgb="FFF5964F"/>
        <bgColor rgb="FFF5964F"/>
      </patternFill>
    </fill>
    <fill>
      <patternFill patternType="solid">
        <fgColor rgb="FF2E4E74"/>
        <bgColor rgb="FF2E4E74"/>
      </patternFill>
    </fill>
    <fill>
      <patternFill patternType="solid">
        <fgColor rgb="FF762D2C"/>
        <bgColor rgb="FF762D2C"/>
      </patternFill>
    </fill>
    <fill>
      <patternFill patternType="solid">
        <fgColor rgb="FF7F7F7F"/>
        <bgColor rgb="FF7F7F7F"/>
      </patternFill>
    </fill>
    <fill>
      <patternFill patternType="solid">
        <fgColor rgb="FFD99594"/>
        <bgColor rgb="FFD99594"/>
      </patternFill>
    </fill>
    <fill>
      <patternFill patternType="solid">
        <fgColor rgb="FF000000"/>
        <bgColor rgb="FF000000"/>
      </patternFill>
    </fill>
    <fill>
      <patternFill patternType="solid">
        <fgColor rgb="FF808080"/>
        <bgColor rgb="FF808080"/>
      </patternFill>
    </fill>
  </fills>
  <borders count="4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right/>
      <top style="thin">
        <color rgb="FF000000"/>
      </top>
      <bottom/>
    </border>
    <border>
      <left/>
      <top style="thin">
        <color rgb="FF000000"/>
      </top>
      <bottom/>
    </border>
    <border>
      <left style="thin">
        <color rgb="FF000000"/>
      </left>
      <right/>
      <top/>
      <bottom/>
    </border>
    <border>
      <left/>
      <right style="thin">
        <color rgb="FF000000"/>
      </right>
      <top/>
      <bottom/>
    </border>
    <border>
      <left style="thin">
        <color rgb="FF000000"/>
      </left>
    </border>
    <border>
      <right style="thin">
        <color rgb="FF000000"/>
      </right>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theme="1"/>
      </bottom>
    </border>
    <border>
      <top style="thin">
        <color theme="1"/>
      </top>
    </border>
    <border>
      <top style="thin">
        <color theme="1"/>
      </top>
      <bottom style="thin">
        <color theme="1"/>
      </bottom>
    </border>
    <border>
      <top style="thin">
        <color rgb="FF000000"/>
      </top>
    </border>
    <border>
      <left style="thin">
        <color rgb="FF000000"/>
      </left>
      <bottom style="thin">
        <color rgb="FF000000"/>
      </bottom>
    </border>
    <border>
      <bottom style="thin">
        <color rgb="FF000000"/>
      </bottom>
    </border>
    <border>
      <right style="thin">
        <color rgb="FF000000"/>
      </right>
      <top style="thin">
        <color rgb="FF000000"/>
      </top>
    </border>
    <border>
      <right style="thin">
        <color rgb="FF000000"/>
      </right>
      <bottom style="thin">
        <color rgb="FF000000"/>
      </bottom>
    </border>
    <border>
      <left style="thin">
        <color theme="1"/>
      </left>
      <right/>
      <top/>
      <bottom/>
    </border>
    <border>
      <left/>
      <right style="thin">
        <color theme="1"/>
      </right>
      <top/>
      <bottom/>
    </border>
    <border>
      <left style="thin">
        <color rgb="FF000000"/>
      </left>
      <right style="thin">
        <color rgb="FF000000"/>
      </right>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bottom style="thin">
        <color rgb="FF000000"/>
      </bottom>
    </border>
    <border>
      <left/>
      <top/>
      <bottom/>
    </border>
    <border>
      <left style="thin">
        <color rgb="FF000000"/>
      </left>
      <right/>
      <top style="thin">
        <color rgb="FF000000"/>
      </top>
    </border>
    <border>
      <left style="thin">
        <color rgb="FF000000"/>
      </left>
      <right style="thin">
        <color rgb="FF000000"/>
      </right>
    </border>
    <border>
      <left style="thin">
        <color rgb="FF000000"/>
      </left>
      <right/>
      <bottom/>
    </border>
  </borders>
  <cellStyleXfs count="1">
    <xf borderId="0" fillId="0" fontId="0" numFmtId="0" applyAlignment="1" applyFont="1"/>
  </cellStyleXfs>
  <cellXfs count="279">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2" numFmtId="0" xfId="0" applyFont="1"/>
    <xf borderId="0" fillId="0" fontId="3" numFmtId="0" xfId="0" applyAlignment="1" applyFont="1">
      <alignment horizontal="left" shrinkToFit="0" wrapText="1"/>
    </xf>
    <xf borderId="0" fillId="0" fontId="3" numFmtId="0" xfId="0" applyFont="1"/>
    <xf borderId="0" fillId="0" fontId="3" numFmtId="0" xfId="0" applyAlignment="1" applyFont="1">
      <alignment horizontal="left" readingOrder="0" shrinkToFit="0" wrapText="1"/>
    </xf>
    <xf borderId="0" fillId="0" fontId="4" numFmtId="0" xfId="0" applyFont="1"/>
    <xf borderId="0" fillId="0" fontId="5" numFmtId="0" xfId="0" applyFont="1"/>
    <xf borderId="0" fillId="0" fontId="5" numFmtId="0" xfId="0" applyAlignment="1" applyFont="1">
      <alignment readingOrder="0"/>
    </xf>
    <xf borderId="0" fillId="0" fontId="6" numFmtId="0" xfId="0" applyFont="1"/>
    <xf borderId="0" fillId="0" fontId="7" numFmtId="0" xfId="0" applyAlignment="1" applyFont="1">
      <alignment horizontal="left" readingOrder="0"/>
    </xf>
    <xf borderId="1" fillId="0" fontId="5" numFmtId="0" xfId="0" applyBorder="1" applyFont="1"/>
    <xf borderId="2" fillId="2" fontId="5" numFmtId="0" xfId="0" applyAlignment="1" applyBorder="1" applyFill="1" applyFont="1">
      <alignment horizontal="center"/>
    </xf>
    <xf borderId="3" fillId="0" fontId="8" numFmtId="0" xfId="0" applyBorder="1" applyFont="1"/>
    <xf borderId="4" fillId="0" fontId="8" numFmtId="0" xfId="0" applyBorder="1" applyFont="1"/>
    <xf borderId="1" fillId="3" fontId="5" numFmtId="0" xfId="0" applyAlignment="1" applyBorder="1" applyFill="1" applyFont="1">
      <alignment horizontal="center"/>
    </xf>
    <xf borderId="2" fillId="4" fontId="5" numFmtId="0" xfId="0" applyAlignment="1" applyBorder="1" applyFill="1" applyFont="1">
      <alignment horizontal="center"/>
    </xf>
    <xf borderId="1" fillId="3" fontId="5" numFmtId="0" xfId="0" applyBorder="1" applyFont="1"/>
    <xf borderId="2" fillId="5" fontId="5" numFmtId="0" xfId="0" applyAlignment="1" applyBorder="1" applyFill="1" applyFont="1">
      <alignment horizontal="center"/>
    </xf>
    <xf borderId="2" fillId="6" fontId="5" numFmtId="0" xfId="0" applyAlignment="1" applyBorder="1" applyFill="1" applyFont="1">
      <alignment horizontal="center"/>
    </xf>
    <xf borderId="2" fillId="7" fontId="5" numFmtId="0" xfId="0" applyAlignment="1" applyBorder="1" applyFill="1" applyFont="1">
      <alignment horizontal="center"/>
    </xf>
    <xf borderId="2" fillId="8" fontId="5" numFmtId="0" xfId="0" applyAlignment="1" applyBorder="1" applyFill="1" applyFont="1">
      <alignment horizontal="center"/>
    </xf>
    <xf borderId="5" fillId="3" fontId="5" numFmtId="0" xfId="0" applyBorder="1" applyFont="1"/>
    <xf borderId="1" fillId="0" fontId="5" numFmtId="0" xfId="0" applyAlignment="1" applyBorder="1" applyFont="1">
      <alignment horizontal="center"/>
    </xf>
    <xf borderId="6" fillId="2" fontId="5" numFmtId="0" xfId="0" applyAlignment="1" applyBorder="1" applyFont="1">
      <alignment horizontal="center"/>
    </xf>
    <xf borderId="1" fillId="4" fontId="5" numFmtId="0" xfId="0" applyAlignment="1" applyBorder="1" applyFont="1">
      <alignment horizontal="center"/>
    </xf>
    <xf borderId="1" fillId="5" fontId="5" numFmtId="0" xfId="0" applyAlignment="1" applyBorder="1" applyFont="1">
      <alignment horizontal="center"/>
    </xf>
    <xf borderId="1" fillId="6" fontId="5" numFmtId="0" xfId="0" applyAlignment="1" applyBorder="1" applyFont="1">
      <alignment horizontal="center"/>
    </xf>
    <xf borderId="1" fillId="7" fontId="5" numFmtId="0" xfId="0" applyAlignment="1" applyBorder="1" applyFont="1">
      <alignment horizontal="center"/>
    </xf>
    <xf borderId="1" fillId="8" fontId="5" numFmtId="0" xfId="0" applyAlignment="1" applyBorder="1" applyFont="1">
      <alignment horizontal="center"/>
    </xf>
    <xf borderId="5" fillId="3" fontId="5" numFmtId="0" xfId="0" applyAlignment="1" applyBorder="1" applyFont="1">
      <alignment horizontal="center"/>
    </xf>
    <xf borderId="0" fillId="0" fontId="6" numFmtId="0" xfId="0" applyAlignment="1" applyFont="1">
      <alignment horizontal="center"/>
    </xf>
    <xf borderId="1" fillId="0" fontId="5" numFmtId="9" xfId="0" applyBorder="1" applyFont="1" applyNumberFormat="1"/>
    <xf borderId="1" fillId="3" fontId="5" numFmtId="9" xfId="0" applyBorder="1" applyFont="1" applyNumberFormat="1"/>
    <xf borderId="1" fillId="0" fontId="9" numFmtId="9" xfId="0" applyBorder="1" applyFont="1" applyNumberFormat="1"/>
    <xf borderId="1" fillId="3" fontId="9" numFmtId="9" xfId="0" applyBorder="1" applyFont="1" applyNumberFormat="1"/>
    <xf borderId="0" fillId="0" fontId="5" numFmtId="9" xfId="0" applyFont="1" applyNumberFormat="1"/>
    <xf borderId="0" fillId="0" fontId="10" numFmtId="0" xfId="0" applyFont="1"/>
    <xf borderId="0" fillId="0" fontId="11" numFmtId="0" xfId="0" applyAlignment="1" applyFont="1">
      <alignment horizontal="left" readingOrder="1" shrinkToFit="0" vertical="center" wrapText="1"/>
    </xf>
    <xf borderId="0" fillId="0" fontId="12" numFmtId="0" xfId="0" applyAlignment="1" applyFont="1">
      <alignment horizontal="left" shrinkToFit="0" wrapText="1"/>
    </xf>
    <xf borderId="0" fillId="0" fontId="13" numFmtId="0" xfId="0" applyFont="1"/>
    <xf borderId="0" fillId="0" fontId="14" numFmtId="0" xfId="0" applyFont="1"/>
    <xf borderId="0" fillId="0" fontId="15" numFmtId="0" xfId="0" applyAlignment="1" applyFont="1">
      <alignment horizontal="left" readingOrder="0"/>
    </xf>
    <xf borderId="0" fillId="0" fontId="16" numFmtId="0" xfId="0" applyFont="1"/>
    <xf borderId="0" fillId="0" fontId="17" numFmtId="0" xfId="0" applyAlignment="1" applyFont="1">
      <alignment horizontal="center"/>
    </xf>
    <xf borderId="5" fillId="4" fontId="18" numFmtId="0" xfId="0" applyAlignment="1" applyBorder="1" applyFont="1">
      <alignment horizontal="center"/>
    </xf>
    <xf borderId="7" fillId="5" fontId="18" numFmtId="0" xfId="0" applyAlignment="1" applyBorder="1" applyFont="1">
      <alignment horizontal="center"/>
    </xf>
    <xf borderId="8" fillId="0" fontId="8" numFmtId="0" xfId="0" applyBorder="1" applyFont="1"/>
    <xf borderId="9" fillId="0" fontId="8" numFmtId="0" xfId="0" applyBorder="1" applyFont="1"/>
    <xf borderId="7" fillId="6" fontId="18" numFmtId="0" xfId="0" applyAlignment="1" applyBorder="1" applyFont="1">
      <alignment horizontal="center"/>
    </xf>
    <xf borderId="7" fillId="7" fontId="18" numFmtId="0" xfId="0" applyAlignment="1" applyBorder="1" applyFont="1">
      <alignment horizontal="center"/>
    </xf>
    <xf borderId="7" fillId="8" fontId="18" numFmtId="0" xfId="0" applyAlignment="1" applyBorder="1" applyFont="1">
      <alignment horizontal="center"/>
    </xf>
    <xf borderId="0" fillId="0" fontId="19" numFmtId="0" xfId="0" applyFont="1"/>
    <xf borderId="10" fillId="4" fontId="5" numFmtId="0" xfId="0" applyAlignment="1" applyBorder="1" applyFont="1">
      <alignment horizontal="center"/>
    </xf>
    <xf borderId="11" fillId="0" fontId="8" numFmtId="0" xfId="0" applyBorder="1" applyFont="1"/>
    <xf borderId="12" fillId="0" fontId="8" numFmtId="0" xfId="0" applyBorder="1" applyFont="1"/>
    <xf borderId="13" fillId="4" fontId="5" numFmtId="0" xfId="0" applyAlignment="1" applyBorder="1" applyFont="1">
      <alignment horizontal="center"/>
    </xf>
    <xf borderId="14" fillId="4" fontId="5" numFmtId="0" xfId="0" applyAlignment="1" applyBorder="1" applyFont="1">
      <alignment horizontal="center"/>
    </xf>
    <xf borderId="15" fillId="4" fontId="5" numFmtId="0" xfId="0" applyAlignment="1" applyBorder="1" applyFont="1">
      <alignment horizontal="center"/>
    </xf>
    <xf borderId="5" fillId="3" fontId="18" numFmtId="0" xfId="0" applyBorder="1" applyFont="1"/>
    <xf borderId="10" fillId="5" fontId="5" numFmtId="0" xfId="0" applyAlignment="1" applyBorder="1" applyFont="1">
      <alignment horizontal="center"/>
    </xf>
    <xf borderId="10" fillId="6" fontId="5" numFmtId="0" xfId="0" applyAlignment="1" applyBorder="1" applyFont="1">
      <alignment horizontal="center"/>
    </xf>
    <xf borderId="10" fillId="7" fontId="5" numFmtId="0" xfId="0" applyAlignment="1" applyBorder="1" applyFont="1">
      <alignment horizontal="center"/>
    </xf>
    <xf borderId="16" fillId="0" fontId="8" numFmtId="0" xfId="0" applyBorder="1" applyFont="1"/>
    <xf borderId="17" fillId="7" fontId="5" numFmtId="0" xfId="0" applyAlignment="1" applyBorder="1" applyFont="1">
      <alignment horizontal="center"/>
    </xf>
    <xf borderId="10" fillId="8" fontId="5" numFmtId="0" xfId="0" applyAlignment="1" applyBorder="1" applyFont="1">
      <alignment horizontal="center"/>
    </xf>
    <xf borderId="18" fillId="4" fontId="5" numFmtId="0" xfId="0" applyAlignment="1" applyBorder="1" applyFont="1">
      <alignment horizontal="center"/>
    </xf>
    <xf borderId="5" fillId="4" fontId="5" numFmtId="0" xfId="0" applyAlignment="1" applyBorder="1" applyFont="1">
      <alignment horizontal="center"/>
    </xf>
    <xf borderId="19" fillId="4" fontId="5" numFmtId="0" xfId="0" applyAlignment="1" applyBorder="1" applyFont="1">
      <alignment horizontal="center"/>
    </xf>
    <xf borderId="18" fillId="5" fontId="5" numFmtId="0" xfId="0" applyAlignment="1" applyBorder="1" applyFont="1">
      <alignment horizontal="center"/>
    </xf>
    <xf borderId="5" fillId="5" fontId="5" numFmtId="0" xfId="0" applyAlignment="1" applyBorder="1" applyFont="1">
      <alignment horizontal="center"/>
    </xf>
    <xf borderId="19" fillId="5" fontId="5" numFmtId="0" xfId="0" applyAlignment="1" applyBorder="1" applyFont="1">
      <alignment horizontal="center"/>
    </xf>
    <xf borderId="18" fillId="6" fontId="5" numFmtId="0" xfId="0" applyAlignment="1" applyBorder="1" applyFont="1">
      <alignment horizontal="center"/>
    </xf>
    <xf borderId="5" fillId="6" fontId="5" numFmtId="0" xfId="0" applyAlignment="1" applyBorder="1" applyFont="1">
      <alignment horizontal="center"/>
    </xf>
    <xf borderId="19" fillId="6" fontId="5" numFmtId="0" xfId="0" applyAlignment="1" applyBorder="1" applyFont="1">
      <alignment horizontal="center"/>
    </xf>
    <xf borderId="18" fillId="7" fontId="5" numFmtId="0" xfId="0" applyAlignment="1" applyBorder="1" applyFont="1">
      <alignment horizontal="center"/>
    </xf>
    <xf borderId="5" fillId="7" fontId="5" numFmtId="0" xfId="0" applyAlignment="1" applyBorder="1" applyFont="1">
      <alignment horizontal="center"/>
    </xf>
    <xf borderId="19" fillId="7" fontId="5" numFmtId="0" xfId="0" applyAlignment="1" applyBorder="1" applyFont="1">
      <alignment horizontal="center"/>
    </xf>
    <xf borderId="18" fillId="8" fontId="5" numFmtId="0" xfId="0" applyAlignment="1" applyBorder="1" applyFont="1">
      <alignment horizontal="center"/>
    </xf>
    <xf borderId="5" fillId="8" fontId="5" numFmtId="0" xfId="0" applyAlignment="1" applyBorder="1" applyFont="1">
      <alignment horizontal="center"/>
    </xf>
    <xf borderId="19" fillId="8" fontId="5" numFmtId="0" xfId="0" applyAlignment="1" applyBorder="1" applyFont="1">
      <alignment horizontal="center"/>
    </xf>
    <xf borderId="2" fillId="0" fontId="5" numFmtId="0" xfId="0" applyBorder="1" applyFont="1"/>
    <xf borderId="20" fillId="0" fontId="5" numFmtId="0" xfId="0" applyBorder="1" applyFont="1"/>
    <xf borderId="21" fillId="0" fontId="5" numFmtId="0" xfId="0" applyBorder="1" applyFont="1"/>
    <xf borderId="22" fillId="0" fontId="5" numFmtId="0" xfId="0" applyBorder="1" applyFont="1"/>
    <xf borderId="1" fillId="0" fontId="5" numFmtId="3" xfId="0" applyBorder="1" applyFont="1" applyNumberFormat="1"/>
    <xf borderId="1" fillId="0" fontId="20" numFmtId="3" xfId="0" applyBorder="1" applyFont="1" applyNumberFormat="1"/>
    <xf borderId="0" fillId="0" fontId="20" numFmtId="0" xfId="0" applyFont="1"/>
    <xf borderId="23" fillId="2" fontId="5" numFmtId="0" xfId="0" applyAlignment="1" applyBorder="1" applyFont="1">
      <alignment horizontal="center"/>
    </xf>
    <xf borderId="24" fillId="2" fontId="5" numFmtId="0" xfId="0" applyAlignment="1" applyBorder="1" applyFont="1">
      <alignment horizontal="center"/>
    </xf>
    <xf borderId="25" fillId="0" fontId="5" numFmtId="9" xfId="0" applyBorder="1" applyFont="1" applyNumberFormat="1"/>
    <xf borderId="26" fillId="0" fontId="5" numFmtId="9" xfId="0" applyBorder="1" applyFont="1" applyNumberFormat="1"/>
    <xf borderId="19" fillId="3" fontId="21" numFmtId="164" xfId="0" applyBorder="1" applyFont="1" applyNumberFormat="1"/>
    <xf borderId="5" fillId="3" fontId="21" numFmtId="164" xfId="0" applyBorder="1" applyFont="1" applyNumberFormat="1"/>
    <xf borderId="18" fillId="3" fontId="21" numFmtId="164" xfId="0" applyBorder="1" applyFont="1" applyNumberFormat="1"/>
    <xf borderId="19" fillId="9" fontId="18" numFmtId="164" xfId="0" applyBorder="1" applyFill="1" applyFont="1" applyNumberFormat="1"/>
    <xf borderId="0" fillId="0" fontId="5" numFmtId="164" xfId="0" applyFont="1" applyNumberFormat="1"/>
    <xf borderId="20" fillId="0" fontId="5" numFmtId="9" xfId="0" applyBorder="1" applyFont="1" applyNumberFormat="1"/>
    <xf borderId="0" fillId="0" fontId="5" numFmtId="0" xfId="0" applyAlignment="1" applyFont="1">
      <alignment shrinkToFit="0" wrapText="1"/>
    </xf>
    <xf borderId="0" fillId="0" fontId="5" numFmtId="3" xfId="0" applyFont="1" applyNumberFormat="1"/>
    <xf borderId="0" fillId="0" fontId="6" numFmtId="0" xfId="0" applyAlignment="1" applyFont="1">
      <alignment shrinkToFit="0" wrapText="1"/>
    </xf>
    <xf borderId="0" fillId="0" fontId="18" numFmtId="0" xfId="0" applyFont="1"/>
    <xf borderId="0" fillId="0" fontId="5" numFmtId="0" xfId="0" applyFont="1"/>
    <xf borderId="20" fillId="0" fontId="5" numFmtId="0" xfId="0" applyBorder="1" applyFont="1"/>
    <xf borderId="22" fillId="0" fontId="11" numFmtId="0" xfId="0" applyAlignment="1" applyBorder="1" applyFont="1">
      <alignment horizontal="left" readingOrder="1" vertical="center"/>
    </xf>
    <xf borderId="27" fillId="0" fontId="11" numFmtId="0" xfId="0" applyAlignment="1" applyBorder="1" applyFont="1">
      <alignment horizontal="left" readingOrder="1" shrinkToFit="0" vertical="center" wrapText="1"/>
    </xf>
    <xf borderId="28" fillId="0" fontId="11" numFmtId="0" xfId="0" applyAlignment="1" applyBorder="1" applyFont="1">
      <alignment horizontal="left" readingOrder="1" vertical="center"/>
    </xf>
    <xf borderId="29" fillId="0" fontId="11" numFmtId="0" xfId="0" applyAlignment="1" applyBorder="1" applyFont="1">
      <alignment horizontal="left" readingOrder="1" shrinkToFit="0" vertical="center" wrapText="1"/>
    </xf>
    <xf borderId="30" fillId="0" fontId="11" numFmtId="0" xfId="0" applyAlignment="1" applyBorder="1" applyFont="1">
      <alignment horizontal="left" readingOrder="1" shrinkToFit="0" vertical="center" wrapText="1"/>
    </xf>
    <xf borderId="31" fillId="0" fontId="11" numFmtId="0" xfId="0" applyAlignment="1" applyBorder="1" applyFont="1">
      <alignment horizontal="left" readingOrder="1" shrinkToFit="0" vertical="center" wrapText="1"/>
    </xf>
    <xf borderId="0" fillId="0" fontId="13" numFmtId="0" xfId="0" applyAlignment="1" applyFont="1">
      <alignment horizontal="left"/>
    </xf>
    <xf borderId="5" fillId="3" fontId="21" numFmtId="164" xfId="0" applyAlignment="1" applyBorder="1" applyFont="1" applyNumberFormat="1">
      <alignment horizontal="center"/>
    </xf>
    <xf borderId="0" fillId="0" fontId="5" numFmtId="9" xfId="0" applyFont="1" applyNumberFormat="1"/>
    <xf borderId="0" fillId="0" fontId="6" numFmtId="9" xfId="0" applyFont="1" applyNumberFormat="1"/>
    <xf borderId="2" fillId="0" fontId="11" numFmtId="0" xfId="0" applyAlignment="1" applyBorder="1" applyFont="1">
      <alignment horizontal="left" readingOrder="1" shrinkToFit="0" vertical="center" wrapText="1"/>
    </xf>
    <xf borderId="32" fillId="3" fontId="21" numFmtId="164" xfId="0" applyAlignment="1" applyBorder="1" applyFont="1" applyNumberFormat="1">
      <alignment horizontal="center"/>
    </xf>
    <xf borderId="33" fillId="3" fontId="21" numFmtId="164" xfId="0" applyAlignment="1" applyBorder="1" applyFont="1" applyNumberFormat="1">
      <alignment horizontal="center"/>
    </xf>
    <xf borderId="0" fillId="0" fontId="22" numFmtId="0" xfId="0" applyAlignment="1" applyFont="1">
      <alignment horizontal="center" readingOrder="0"/>
    </xf>
    <xf borderId="2" fillId="10" fontId="21" numFmtId="0" xfId="0" applyAlignment="1" applyBorder="1" applyFill="1" applyFont="1">
      <alignment horizontal="center" vertical="center"/>
    </xf>
    <xf borderId="5" fillId="3" fontId="21" numFmtId="0" xfId="0" applyAlignment="1" applyBorder="1" applyFont="1">
      <alignment vertical="center"/>
    </xf>
    <xf borderId="2" fillId="11" fontId="21" numFmtId="0" xfId="0" applyAlignment="1" applyBorder="1" applyFill="1" applyFont="1">
      <alignment horizontal="center" vertical="center"/>
    </xf>
    <xf borderId="2" fillId="12" fontId="21" numFmtId="0" xfId="0" applyAlignment="1" applyBorder="1" applyFill="1" applyFont="1">
      <alignment horizontal="center" vertical="center"/>
    </xf>
    <xf borderId="2" fillId="13" fontId="21" numFmtId="0" xfId="0" applyAlignment="1" applyBorder="1" applyFill="1" applyFont="1">
      <alignment horizontal="center" vertical="center"/>
    </xf>
    <xf borderId="2" fillId="14" fontId="21" numFmtId="0" xfId="0" applyAlignment="1" applyBorder="1" applyFill="1" applyFont="1">
      <alignment horizontal="center" vertical="center"/>
    </xf>
    <xf borderId="2" fillId="15" fontId="21" numFmtId="0" xfId="0" applyAlignment="1" applyBorder="1" applyFill="1" applyFont="1">
      <alignment horizontal="center" vertical="center"/>
    </xf>
    <xf borderId="2" fillId="16" fontId="21" numFmtId="0" xfId="0" applyAlignment="1" applyBorder="1" applyFill="1" applyFont="1">
      <alignment horizontal="center" vertical="center"/>
    </xf>
    <xf borderId="2" fillId="17" fontId="21" numFmtId="0" xfId="0" applyAlignment="1" applyBorder="1" applyFill="1" applyFont="1">
      <alignment horizontal="center" vertical="center"/>
    </xf>
    <xf borderId="23" fillId="18" fontId="21" numFmtId="0" xfId="0" applyAlignment="1" applyBorder="1" applyFill="1" applyFont="1">
      <alignment horizontal="center" shrinkToFit="0" vertical="center" wrapText="1"/>
    </xf>
    <xf borderId="1" fillId="0" fontId="5" numFmtId="0" xfId="0" applyAlignment="1" applyBorder="1" applyFont="1">
      <alignment shrinkToFit="0" wrapText="1"/>
    </xf>
    <xf borderId="15" fillId="10" fontId="21" numFmtId="0" xfId="0" applyAlignment="1" applyBorder="1" applyFont="1">
      <alignment shrinkToFit="0" vertical="center" wrapText="1"/>
    </xf>
    <xf borderId="6" fillId="10" fontId="21" numFmtId="0" xfId="0" applyAlignment="1" applyBorder="1" applyFont="1">
      <alignment shrinkToFit="0" vertical="center" wrapText="1"/>
    </xf>
    <xf borderId="5" fillId="3" fontId="21" numFmtId="0" xfId="0" applyAlignment="1" applyBorder="1" applyFont="1">
      <alignment shrinkToFit="0" vertical="center" wrapText="1"/>
    </xf>
    <xf borderId="6" fillId="11" fontId="21" numFmtId="0" xfId="0" applyAlignment="1" applyBorder="1" applyFont="1">
      <alignment shrinkToFit="0" vertical="center" wrapText="1"/>
    </xf>
    <xf borderId="6" fillId="12" fontId="21" numFmtId="0" xfId="0" applyAlignment="1" applyBorder="1" applyFont="1">
      <alignment shrinkToFit="0" vertical="center" wrapText="1"/>
    </xf>
    <xf borderId="6" fillId="13" fontId="21" numFmtId="0" xfId="0" applyAlignment="1" applyBorder="1" applyFont="1">
      <alignment shrinkToFit="0" vertical="center" wrapText="1"/>
    </xf>
    <xf borderId="6" fillId="14" fontId="21" numFmtId="0" xfId="0" applyAlignment="1" applyBorder="1" applyFont="1">
      <alignment shrinkToFit="0" vertical="center" wrapText="1"/>
    </xf>
    <xf borderId="6" fillId="15" fontId="21" numFmtId="0" xfId="0" applyAlignment="1" applyBorder="1" applyFont="1">
      <alignment shrinkToFit="0" vertical="center" wrapText="1"/>
    </xf>
    <xf borderId="6" fillId="16" fontId="21" numFmtId="0" xfId="0" applyAlignment="1" applyBorder="1" applyFont="1">
      <alignment shrinkToFit="0" vertical="center" wrapText="1"/>
    </xf>
    <xf borderId="6" fillId="17" fontId="21" numFmtId="0" xfId="0" applyAlignment="1" applyBorder="1" applyFont="1">
      <alignment shrinkToFit="0" vertical="center" wrapText="1"/>
    </xf>
    <xf borderId="34" fillId="0" fontId="8" numFmtId="0" xfId="0" applyBorder="1" applyFont="1"/>
    <xf borderId="1" fillId="0" fontId="5" numFmtId="10" xfId="0" applyBorder="1" applyFont="1" applyNumberFormat="1"/>
    <xf borderId="35" fillId="3" fontId="5" numFmtId="0" xfId="0" applyBorder="1" applyFont="1"/>
    <xf borderId="36" fillId="3" fontId="5" numFmtId="0" xfId="0" applyBorder="1" applyFont="1"/>
    <xf borderId="0" fillId="0" fontId="5" numFmtId="10" xfId="0" applyFont="1" applyNumberFormat="1"/>
    <xf borderId="27" fillId="0" fontId="8" numFmtId="0" xfId="0" applyBorder="1" applyFont="1"/>
    <xf borderId="0" fillId="0" fontId="23" numFmtId="0" xfId="0" applyFont="1"/>
    <xf borderId="0" fillId="0" fontId="24" numFmtId="0" xfId="0" applyAlignment="1" applyFont="1">
      <alignment horizontal="left"/>
    </xf>
    <xf borderId="0" fillId="0" fontId="6" numFmtId="0" xfId="0" applyAlignment="1" applyFont="1">
      <alignment horizontal="left"/>
    </xf>
    <xf borderId="23" fillId="0" fontId="5" numFmtId="0" xfId="0" applyBorder="1" applyFont="1"/>
    <xf borderId="23" fillId="0" fontId="5" numFmtId="10" xfId="0" applyBorder="1" applyFont="1" applyNumberFormat="1"/>
    <xf borderId="6" fillId="3" fontId="5" numFmtId="0" xfId="0" applyBorder="1" applyFont="1"/>
    <xf borderId="0" fillId="0" fontId="5" numFmtId="0" xfId="0" applyAlignment="1" applyFont="1">
      <alignment horizontal="center"/>
    </xf>
    <xf borderId="0" fillId="0" fontId="11" numFmtId="10" xfId="0" applyFont="1" applyNumberFormat="1"/>
    <xf borderId="0" fillId="0" fontId="6" numFmtId="3" xfId="0" applyFont="1" applyNumberFormat="1"/>
    <xf borderId="0" fillId="0" fontId="5" numFmtId="3" xfId="0" applyFont="1" applyNumberFormat="1"/>
    <xf borderId="0" fillId="0" fontId="25" numFmtId="0" xfId="0" applyAlignment="1" applyFont="1">
      <alignment readingOrder="0"/>
    </xf>
    <xf borderId="0" fillId="0" fontId="26" numFmtId="3" xfId="0" applyFont="1" applyNumberFormat="1"/>
    <xf borderId="23" fillId="18" fontId="5" numFmtId="3" xfId="0" applyAlignment="1" applyBorder="1" applyFont="1" applyNumberFormat="1">
      <alignment horizontal="center" shrinkToFit="0" wrapText="1"/>
    </xf>
    <xf borderId="23" fillId="18" fontId="5" numFmtId="0" xfId="0" applyAlignment="1" applyBorder="1" applyFont="1">
      <alignment horizontal="center" shrinkToFit="0" wrapText="1"/>
    </xf>
    <xf borderId="15" fillId="10" fontId="27" numFmtId="3" xfId="0" applyAlignment="1" applyBorder="1" applyFont="1" applyNumberFormat="1">
      <alignment shrinkToFit="0" wrapText="1"/>
    </xf>
    <xf borderId="6" fillId="10" fontId="27" numFmtId="3" xfId="0" applyAlignment="1" applyBorder="1" applyFont="1" applyNumberFormat="1">
      <alignment shrinkToFit="0" wrapText="1"/>
    </xf>
    <xf borderId="6" fillId="10" fontId="27" numFmtId="0" xfId="0" applyAlignment="1" applyBorder="1" applyFont="1">
      <alignment shrinkToFit="0" wrapText="1"/>
    </xf>
    <xf borderId="5" fillId="3" fontId="27" numFmtId="0" xfId="0" applyAlignment="1" applyBorder="1" applyFont="1">
      <alignment shrinkToFit="0" wrapText="1"/>
    </xf>
    <xf borderId="6" fillId="11" fontId="27" numFmtId="3" xfId="0" applyAlignment="1" applyBorder="1" applyFont="1" applyNumberFormat="1">
      <alignment shrinkToFit="0" wrapText="1"/>
    </xf>
    <xf borderId="6" fillId="11" fontId="27" numFmtId="0" xfId="0" applyAlignment="1" applyBorder="1" applyFont="1">
      <alignment shrinkToFit="0" wrapText="1"/>
    </xf>
    <xf borderId="6" fillId="12" fontId="27" numFmtId="3" xfId="0" applyAlignment="1" applyBorder="1" applyFont="1" applyNumberFormat="1">
      <alignment shrinkToFit="0" wrapText="1"/>
    </xf>
    <xf borderId="6" fillId="12" fontId="27" numFmtId="0" xfId="0" applyAlignment="1" applyBorder="1" applyFont="1">
      <alignment shrinkToFit="0" wrapText="1"/>
    </xf>
    <xf borderId="6" fillId="13" fontId="27" numFmtId="3" xfId="0" applyAlignment="1" applyBorder="1" applyFont="1" applyNumberFormat="1">
      <alignment shrinkToFit="0" wrapText="1"/>
    </xf>
    <xf borderId="6" fillId="13" fontId="27" numFmtId="0" xfId="0" applyAlignment="1" applyBorder="1" applyFont="1">
      <alignment shrinkToFit="0" wrapText="1"/>
    </xf>
    <xf borderId="6" fillId="14" fontId="27" numFmtId="3" xfId="0" applyAlignment="1" applyBorder="1" applyFont="1" applyNumberFormat="1">
      <alignment shrinkToFit="0" wrapText="1"/>
    </xf>
    <xf borderId="6" fillId="14" fontId="27" numFmtId="0" xfId="0" applyAlignment="1" applyBorder="1" applyFont="1">
      <alignment shrinkToFit="0" wrapText="1"/>
    </xf>
    <xf borderId="6" fillId="15" fontId="27" numFmtId="3" xfId="0" applyAlignment="1" applyBorder="1" applyFont="1" applyNumberFormat="1">
      <alignment shrinkToFit="0" wrapText="1"/>
    </xf>
    <xf borderId="6" fillId="15" fontId="27" numFmtId="0" xfId="0" applyAlignment="1" applyBorder="1" applyFont="1">
      <alignment shrinkToFit="0" wrapText="1"/>
    </xf>
    <xf borderId="6" fillId="16" fontId="27" numFmtId="3" xfId="0" applyAlignment="1" applyBorder="1" applyFont="1" applyNumberFormat="1">
      <alignment shrinkToFit="0" wrapText="1"/>
    </xf>
    <xf borderId="6" fillId="16" fontId="27" numFmtId="0" xfId="0" applyAlignment="1" applyBorder="1" applyFont="1">
      <alignment shrinkToFit="0" wrapText="1"/>
    </xf>
    <xf borderId="6" fillId="17" fontId="27" numFmtId="3" xfId="0" applyAlignment="1" applyBorder="1" applyFont="1" applyNumberFormat="1">
      <alignment shrinkToFit="0" wrapText="1"/>
    </xf>
    <xf borderId="6" fillId="17" fontId="27" numFmtId="0" xfId="0" applyAlignment="1" applyBorder="1" applyFont="1">
      <alignment shrinkToFit="0" wrapText="1"/>
    </xf>
    <xf borderId="37" fillId="0" fontId="8" numFmtId="0" xfId="0" applyBorder="1" applyFont="1"/>
    <xf borderId="5" fillId="3" fontId="6" numFmtId="0" xfId="0" applyBorder="1" applyFont="1"/>
    <xf borderId="38" fillId="3" fontId="6" numFmtId="0" xfId="0" applyBorder="1" applyFont="1"/>
    <xf borderId="38" fillId="3" fontId="5" numFmtId="0" xfId="0" applyBorder="1" applyFont="1"/>
    <xf borderId="0" fillId="0" fontId="13" numFmtId="3" xfId="0" applyAlignment="1" applyFont="1" applyNumberFormat="1">
      <alignment horizontal="left"/>
    </xf>
    <xf borderId="0" fillId="0" fontId="14" numFmtId="3" xfId="0" applyFont="1" applyNumberFormat="1"/>
    <xf borderId="0" fillId="0" fontId="28" numFmtId="3" xfId="0" applyAlignment="1" applyFont="1" applyNumberFormat="1">
      <alignment horizontal="center"/>
    </xf>
    <xf borderId="23" fillId="19" fontId="5" numFmtId="0" xfId="0" applyAlignment="1" applyBorder="1" applyFill="1" applyFont="1">
      <alignment horizontal="center" shrinkToFit="0" wrapText="1"/>
    </xf>
    <xf borderId="0" fillId="0" fontId="29" numFmtId="0" xfId="0" applyAlignment="1" applyFont="1">
      <alignment shrinkToFit="0" vertical="bottom" wrapText="0"/>
    </xf>
    <xf borderId="0" fillId="0" fontId="30" numFmtId="0" xfId="0" applyAlignment="1" applyFont="1">
      <alignment horizontal="left" readingOrder="0" shrinkToFit="0" vertical="bottom" wrapText="0"/>
    </xf>
    <xf borderId="0" fillId="0" fontId="31" numFmtId="0" xfId="0" applyAlignment="1" applyFont="1">
      <alignment shrinkToFit="0" vertical="bottom" wrapText="0"/>
    </xf>
    <xf borderId="0" fillId="0" fontId="31" numFmtId="3" xfId="0" applyAlignment="1" applyFont="1" applyNumberFormat="1">
      <alignment shrinkToFit="0" vertical="bottom" wrapText="0"/>
    </xf>
    <xf borderId="0" fillId="0" fontId="31" numFmtId="0" xfId="0" applyAlignment="1" applyFont="1">
      <alignment shrinkToFit="0" vertical="bottom" wrapText="0"/>
    </xf>
    <xf borderId="0" fillId="0" fontId="32" numFmtId="0" xfId="0" applyAlignment="1" applyFont="1">
      <alignment shrinkToFit="0" vertical="bottom" wrapText="0"/>
    </xf>
    <xf borderId="2" fillId="10" fontId="33" numFmtId="0" xfId="0" applyAlignment="1" applyBorder="1" applyFont="1">
      <alignment horizontal="center" readingOrder="0" shrinkToFit="0" wrapText="0"/>
    </xf>
    <xf borderId="0" fillId="20" fontId="33" numFmtId="0" xfId="0" applyAlignment="1" applyFill="1" applyFont="1">
      <alignment shrinkToFit="0" wrapText="0"/>
    </xf>
    <xf borderId="2" fillId="11" fontId="33" numFmtId="0" xfId="0" applyAlignment="1" applyBorder="1" applyFont="1">
      <alignment horizontal="center" readingOrder="0" shrinkToFit="0" wrapText="0"/>
    </xf>
    <xf borderId="2" fillId="12" fontId="33" numFmtId="0" xfId="0" applyAlignment="1" applyBorder="1" applyFont="1">
      <alignment horizontal="center" readingOrder="0" shrinkToFit="0" wrapText="0"/>
    </xf>
    <xf borderId="2" fillId="13" fontId="33" numFmtId="0" xfId="0" applyAlignment="1" applyBorder="1" applyFont="1">
      <alignment horizontal="center" readingOrder="0" shrinkToFit="0" wrapText="0"/>
    </xf>
    <xf borderId="2" fillId="14" fontId="33" numFmtId="0" xfId="0" applyAlignment="1" applyBorder="1" applyFont="1">
      <alignment horizontal="center" readingOrder="0" shrinkToFit="0" wrapText="0"/>
    </xf>
    <xf borderId="2" fillId="15" fontId="33" numFmtId="0" xfId="0" applyAlignment="1" applyBorder="1" applyFont="1">
      <alignment horizontal="center" readingOrder="0" shrinkToFit="0" wrapText="0"/>
    </xf>
    <xf borderId="2" fillId="16" fontId="33" numFmtId="0" xfId="0" applyAlignment="1" applyBorder="1" applyFont="1">
      <alignment horizontal="center" readingOrder="0" shrinkToFit="0" wrapText="0"/>
    </xf>
    <xf borderId="2" fillId="17" fontId="33" numFmtId="0" xfId="0" applyAlignment="1" applyBorder="1" applyFont="1">
      <alignment horizontal="center" readingOrder="0" shrinkToFit="0" wrapText="0"/>
    </xf>
    <xf borderId="23" fillId="21" fontId="32" numFmtId="3" xfId="0" applyAlignment="1" applyBorder="1" applyFill="1" applyFont="1" applyNumberFormat="1">
      <alignment horizontal="center" readingOrder="0" vertical="bottom"/>
    </xf>
    <xf borderId="39" fillId="21" fontId="32" numFmtId="0" xfId="0" applyAlignment="1" applyBorder="1" applyFont="1">
      <alignment horizontal="center" readingOrder="0" vertical="bottom"/>
    </xf>
    <xf borderId="1" fillId="0" fontId="32" numFmtId="0" xfId="0" applyAlignment="1" applyBorder="1" applyFont="1">
      <alignment horizontal="left" readingOrder="0" vertical="bottom"/>
    </xf>
    <xf borderId="30" fillId="10" fontId="34" numFmtId="3" xfId="0" applyAlignment="1" applyBorder="1" applyFont="1" applyNumberFormat="1">
      <alignment horizontal="left" readingOrder="0" vertical="bottom"/>
    </xf>
    <xf borderId="40" fillId="10" fontId="34" numFmtId="3" xfId="0" applyAlignment="1" applyBorder="1" applyFont="1" applyNumberFormat="1">
      <alignment horizontal="left" readingOrder="0" vertical="bottom"/>
    </xf>
    <xf borderId="21" fillId="10" fontId="34" numFmtId="0" xfId="0" applyAlignment="1" applyBorder="1" applyFont="1">
      <alignment horizontal="left" readingOrder="0" vertical="bottom"/>
    </xf>
    <xf borderId="0" fillId="20" fontId="34" numFmtId="0" xfId="0" applyAlignment="1" applyFont="1">
      <alignment vertical="bottom"/>
    </xf>
    <xf borderId="40" fillId="11" fontId="34" numFmtId="3" xfId="0" applyAlignment="1" applyBorder="1" applyFont="1" applyNumberFormat="1">
      <alignment horizontal="left" readingOrder="0" vertical="bottom"/>
    </xf>
    <xf borderId="21" fillId="11" fontId="34" numFmtId="3" xfId="0" applyAlignment="1" applyBorder="1" applyFont="1" applyNumberFormat="1">
      <alignment horizontal="left" readingOrder="0" vertical="bottom"/>
    </xf>
    <xf borderId="21" fillId="11" fontId="34" numFmtId="0" xfId="0" applyAlignment="1" applyBorder="1" applyFont="1">
      <alignment horizontal="left" readingOrder="0" vertical="bottom"/>
    </xf>
    <xf borderId="40" fillId="12" fontId="34" numFmtId="3" xfId="0" applyAlignment="1" applyBorder="1" applyFont="1" applyNumberFormat="1">
      <alignment horizontal="left" readingOrder="0" vertical="bottom"/>
    </xf>
    <xf borderId="21" fillId="12" fontId="34" numFmtId="3" xfId="0" applyAlignment="1" applyBorder="1" applyFont="1" applyNumberFormat="1">
      <alignment horizontal="left" readingOrder="0" vertical="bottom"/>
    </xf>
    <xf borderId="21" fillId="12" fontId="34" numFmtId="0" xfId="0" applyAlignment="1" applyBorder="1" applyFont="1">
      <alignment horizontal="left" readingOrder="0" vertical="bottom"/>
    </xf>
    <xf borderId="40" fillId="13" fontId="34" numFmtId="3" xfId="0" applyAlignment="1" applyBorder="1" applyFont="1" applyNumberFormat="1">
      <alignment horizontal="left" readingOrder="0" vertical="bottom"/>
    </xf>
    <xf borderId="21" fillId="13" fontId="34" numFmtId="3" xfId="0" applyAlignment="1" applyBorder="1" applyFont="1" applyNumberFormat="1">
      <alignment horizontal="left" readingOrder="0" vertical="bottom"/>
    </xf>
    <xf borderId="21" fillId="13" fontId="34" numFmtId="0" xfId="0" applyAlignment="1" applyBorder="1" applyFont="1">
      <alignment horizontal="left" readingOrder="0" vertical="bottom"/>
    </xf>
    <xf borderId="40" fillId="14" fontId="34" numFmtId="3" xfId="0" applyAlignment="1" applyBorder="1" applyFont="1" applyNumberFormat="1">
      <alignment horizontal="left" readingOrder="0" vertical="bottom"/>
    </xf>
    <xf borderId="21" fillId="14" fontId="34" numFmtId="3" xfId="0" applyAlignment="1" applyBorder="1" applyFont="1" applyNumberFormat="1">
      <alignment horizontal="left" readingOrder="0" vertical="bottom"/>
    </xf>
    <xf borderId="21" fillId="14" fontId="34" numFmtId="0" xfId="0" applyAlignment="1" applyBorder="1" applyFont="1">
      <alignment horizontal="left" readingOrder="0" vertical="bottom"/>
    </xf>
    <xf borderId="40" fillId="15" fontId="34" numFmtId="3" xfId="0" applyAlignment="1" applyBorder="1" applyFont="1" applyNumberFormat="1">
      <alignment horizontal="left" readingOrder="0" vertical="bottom"/>
    </xf>
    <xf borderId="21" fillId="15" fontId="34" numFmtId="3" xfId="0" applyAlignment="1" applyBorder="1" applyFont="1" applyNumberFormat="1">
      <alignment horizontal="left" readingOrder="0" vertical="bottom"/>
    </xf>
    <xf borderId="21" fillId="15" fontId="34" numFmtId="0" xfId="0" applyAlignment="1" applyBorder="1" applyFont="1">
      <alignment horizontal="left" readingOrder="0" vertical="bottom"/>
    </xf>
    <xf borderId="40" fillId="16" fontId="34" numFmtId="3" xfId="0" applyAlignment="1" applyBorder="1" applyFont="1" applyNumberFormat="1">
      <alignment horizontal="left" readingOrder="0" vertical="bottom"/>
    </xf>
    <xf borderId="21" fillId="16" fontId="34" numFmtId="3" xfId="0" applyAlignment="1" applyBorder="1" applyFont="1" applyNumberFormat="1">
      <alignment horizontal="left" readingOrder="0" vertical="bottom"/>
    </xf>
    <xf borderId="21" fillId="16" fontId="34" numFmtId="0" xfId="0" applyAlignment="1" applyBorder="1" applyFont="1">
      <alignment horizontal="left" readingOrder="0" vertical="bottom"/>
    </xf>
    <xf borderId="40" fillId="17" fontId="34" numFmtId="3" xfId="0" applyAlignment="1" applyBorder="1" applyFont="1" applyNumberFormat="1">
      <alignment horizontal="left" readingOrder="0" vertical="bottom"/>
    </xf>
    <xf borderId="21" fillId="17" fontId="34" numFmtId="3" xfId="0" applyAlignment="1" applyBorder="1" applyFont="1" applyNumberFormat="1">
      <alignment horizontal="left" readingOrder="0" vertical="bottom"/>
    </xf>
    <xf borderId="21" fillId="17" fontId="34" numFmtId="0" xfId="0" applyAlignment="1" applyBorder="1" applyFont="1">
      <alignment horizontal="left" readingOrder="0" vertical="bottom"/>
    </xf>
    <xf borderId="41" fillId="0" fontId="8" numFmtId="0" xfId="0" applyBorder="1" applyFont="1"/>
    <xf borderId="0" fillId="0" fontId="34" numFmtId="0" xfId="0" applyAlignment="1" applyFont="1">
      <alignment vertical="bottom"/>
    </xf>
    <xf borderId="37" fillId="0" fontId="32" numFmtId="0" xfId="0" applyAlignment="1" applyBorder="1" applyFont="1">
      <alignment horizontal="right" readingOrder="0" shrinkToFit="0" vertical="bottom" wrapText="0"/>
    </xf>
    <xf borderId="4" fillId="0" fontId="32" numFmtId="3" xfId="0" applyAlignment="1" applyBorder="1" applyFont="1" applyNumberFormat="1">
      <alignment horizontal="right" readingOrder="0" shrinkToFit="0" vertical="bottom" wrapText="0"/>
    </xf>
    <xf borderId="4" fillId="0" fontId="32" numFmtId="10" xfId="0" applyAlignment="1" applyBorder="1" applyFont="1" applyNumberFormat="1">
      <alignment horizontal="right" readingOrder="0" shrinkToFit="0" vertical="bottom" wrapText="0"/>
    </xf>
    <xf borderId="4" fillId="20" fontId="32" numFmtId="0" xfId="0" applyAlignment="1" applyBorder="1" applyFont="1">
      <alignment shrinkToFit="0" vertical="bottom" wrapText="0"/>
    </xf>
    <xf borderId="4" fillId="0" fontId="32" numFmtId="3" xfId="0" applyAlignment="1" applyBorder="1" applyFont="1" applyNumberFormat="1">
      <alignment shrinkToFit="0" vertical="bottom" wrapText="0"/>
    </xf>
    <xf borderId="4" fillId="0" fontId="32" numFmtId="0" xfId="0" applyAlignment="1" applyBorder="1" applyFont="1">
      <alignment shrinkToFit="0" vertical="bottom" wrapText="0"/>
    </xf>
    <xf borderId="0" fillId="0" fontId="32" numFmtId="9" xfId="0" applyAlignment="1" applyFont="1" applyNumberFormat="1">
      <alignment horizontal="right" readingOrder="0" shrinkToFit="0" vertical="bottom" wrapText="0"/>
    </xf>
    <xf borderId="31" fillId="0" fontId="32" numFmtId="3" xfId="0" applyAlignment="1" applyBorder="1" applyFont="1" applyNumberFormat="1">
      <alignment horizontal="right" readingOrder="0" shrinkToFit="0" vertical="bottom" wrapText="0"/>
    </xf>
    <xf borderId="31" fillId="0" fontId="32" numFmtId="10" xfId="0" applyAlignment="1" applyBorder="1" applyFont="1" applyNumberFormat="1">
      <alignment horizontal="right" readingOrder="0" shrinkToFit="0" vertical="bottom" wrapText="0"/>
    </xf>
    <xf borderId="31" fillId="20" fontId="32" numFmtId="0" xfId="0" applyAlignment="1" applyBorder="1" applyFont="1">
      <alignment shrinkToFit="0" vertical="bottom" wrapText="0"/>
    </xf>
    <xf borderId="31" fillId="0" fontId="32" numFmtId="3" xfId="0" applyAlignment="1" applyBorder="1" applyFont="1" applyNumberFormat="1">
      <alignment shrinkToFit="0" vertical="bottom" wrapText="0"/>
    </xf>
    <xf borderId="31" fillId="0" fontId="32" numFmtId="0" xfId="0" applyAlignment="1" applyBorder="1" applyFont="1">
      <alignment shrinkToFit="0" vertical="bottom" wrapText="0"/>
    </xf>
    <xf borderId="31" fillId="0" fontId="32" numFmtId="10" xfId="0" applyAlignment="1" applyBorder="1" applyFont="1" applyNumberFormat="1">
      <alignment shrinkToFit="0" vertical="bottom" wrapText="0"/>
    </xf>
    <xf borderId="40" fillId="0" fontId="32" numFmtId="0" xfId="0" applyAlignment="1" applyBorder="1" applyFont="1">
      <alignment horizontal="right" readingOrder="0" shrinkToFit="0" vertical="bottom" wrapText="0"/>
    </xf>
    <xf borderId="21" fillId="0" fontId="32" numFmtId="3" xfId="0" applyAlignment="1" applyBorder="1" applyFont="1" applyNumberFormat="1">
      <alignment horizontal="right" readingOrder="0" shrinkToFit="0" vertical="bottom" wrapText="0"/>
    </xf>
    <xf borderId="21" fillId="0" fontId="32" numFmtId="10" xfId="0" applyAlignment="1" applyBorder="1" applyFont="1" applyNumberFormat="1">
      <alignment horizontal="right" readingOrder="0" shrinkToFit="0" vertical="bottom" wrapText="0"/>
    </xf>
    <xf borderId="21" fillId="20" fontId="32" numFmtId="0" xfId="0" applyAlignment="1" applyBorder="1" applyFont="1">
      <alignment shrinkToFit="0" vertical="bottom" wrapText="0"/>
    </xf>
    <xf borderId="1" fillId="0" fontId="32" numFmtId="0" xfId="0" applyAlignment="1" applyBorder="1" applyFont="1">
      <alignment horizontal="right" readingOrder="0" shrinkToFit="0" vertical="bottom" wrapText="0"/>
    </xf>
    <xf borderId="3" fillId="0" fontId="32" numFmtId="9" xfId="0" applyAlignment="1" applyBorder="1" applyFont="1" applyNumberFormat="1">
      <alignment horizontal="right" readingOrder="0" shrinkToFit="0" vertical="bottom" wrapText="0"/>
    </xf>
    <xf borderId="29" fillId="0" fontId="32" numFmtId="9" xfId="0" applyAlignment="1" applyBorder="1" applyFont="1" applyNumberFormat="1">
      <alignment horizontal="right" readingOrder="0" shrinkToFit="0" vertical="bottom" wrapText="0"/>
    </xf>
    <xf borderId="31" fillId="20" fontId="32" numFmtId="3" xfId="0" applyAlignment="1" applyBorder="1" applyFont="1" applyNumberFormat="1">
      <alignment shrinkToFit="0" vertical="bottom" wrapText="0"/>
    </xf>
    <xf borderId="0" fillId="0" fontId="31" numFmtId="0" xfId="0" applyAlignment="1" applyFont="1">
      <alignment horizontal="left" shrinkToFit="0" vertical="bottom" wrapText="0"/>
    </xf>
    <xf borderId="0" fillId="0" fontId="35" numFmtId="3" xfId="0" applyAlignment="1" applyFont="1" applyNumberFormat="1">
      <alignment shrinkToFit="0" vertical="bottom" wrapText="0"/>
    </xf>
    <xf borderId="0" fillId="0" fontId="35" numFmtId="0" xfId="0" applyAlignment="1" applyFont="1">
      <alignment shrinkToFit="0" vertical="bottom" wrapText="0"/>
    </xf>
    <xf borderId="0" fillId="20" fontId="35" numFmtId="0" xfId="0" applyAlignment="1" applyFont="1">
      <alignment shrinkToFit="0" vertical="bottom" wrapText="0"/>
    </xf>
    <xf borderId="0" fillId="0" fontId="35" numFmtId="10" xfId="0" applyAlignment="1" applyFont="1" applyNumberFormat="1">
      <alignment shrinkToFit="0" vertical="bottom" wrapText="0"/>
    </xf>
    <xf borderId="0" fillId="0" fontId="32" numFmtId="0" xfId="0" applyAlignment="1" applyFont="1">
      <alignment shrinkToFit="0" vertical="bottom" wrapText="0"/>
    </xf>
    <xf borderId="0" fillId="0" fontId="32" numFmtId="10" xfId="0" applyAlignment="1" applyFont="1" applyNumberFormat="1">
      <alignment shrinkToFit="0" vertical="bottom" wrapText="0"/>
    </xf>
    <xf borderId="0" fillId="0" fontId="31" numFmtId="3" xfId="0" applyAlignment="1" applyFont="1" applyNumberFormat="1">
      <alignment horizontal="left" shrinkToFit="0" vertical="bottom" wrapText="0"/>
    </xf>
    <xf borderId="0" fillId="0" fontId="32" numFmtId="0" xfId="0" applyFont="1"/>
    <xf borderId="0" fillId="0" fontId="31" numFmtId="0" xfId="0" applyAlignment="1" applyFont="1">
      <alignment shrinkToFit="0" vertical="bottom" wrapText="0"/>
    </xf>
    <xf borderId="0" fillId="0" fontId="32" numFmtId="3" xfId="0" applyFont="1" applyNumberFormat="1"/>
    <xf borderId="0" fillId="0" fontId="32" numFmtId="0" xfId="0" applyFont="1"/>
    <xf borderId="2" fillId="0" fontId="32" numFmtId="0" xfId="0" applyAlignment="1" applyBorder="1" applyFont="1">
      <alignment horizontal="left" readingOrder="0" shrinkToFit="0" wrapText="1"/>
    </xf>
    <xf borderId="0" fillId="0" fontId="32" numFmtId="0" xfId="0" applyFont="1"/>
    <xf borderId="0" fillId="0" fontId="32" numFmtId="0" xfId="0" applyAlignment="1" applyFont="1">
      <alignment horizontal="left"/>
    </xf>
    <xf borderId="0" fillId="0" fontId="36" numFmtId="0" xfId="0" applyAlignment="1" applyFont="1">
      <alignment horizontal="left" readingOrder="0" shrinkToFit="0" vertical="bottom" wrapText="1"/>
    </xf>
    <xf borderId="0" fillId="0" fontId="37" numFmtId="0" xfId="0" applyAlignment="1" applyFont="1">
      <alignment horizontal="left" readingOrder="0" shrinkToFit="0" vertical="bottom" wrapText="0"/>
    </xf>
    <xf borderId="0" fillId="0" fontId="37" numFmtId="0" xfId="0" applyAlignment="1" applyFont="1">
      <alignment horizontal="left" shrinkToFit="0" vertical="bottom" wrapText="0"/>
    </xf>
    <xf borderId="0" fillId="0" fontId="37" numFmtId="3" xfId="0" applyAlignment="1" applyFont="1" applyNumberFormat="1">
      <alignment horizontal="left" shrinkToFit="0" vertical="bottom" wrapText="0"/>
    </xf>
    <xf borderId="0" fillId="0" fontId="38" numFmtId="3" xfId="0" applyAlignment="1" applyFont="1" applyNumberFormat="1">
      <alignment horizontal="left" readingOrder="0" shrinkToFit="0" vertical="bottom" wrapText="0"/>
    </xf>
    <xf borderId="0" fillId="0" fontId="39" numFmtId="3" xfId="0" applyAlignment="1" applyFont="1" applyNumberFormat="1">
      <alignment shrinkToFit="0" vertical="bottom" wrapText="0"/>
    </xf>
    <xf borderId="0" fillId="0" fontId="39" numFmtId="0" xfId="0" applyAlignment="1" applyFont="1">
      <alignment shrinkToFit="0" vertical="bottom" wrapText="0"/>
    </xf>
    <xf borderId="2" fillId="0" fontId="11" numFmtId="0" xfId="0" applyAlignment="1" applyBorder="1" applyFont="1">
      <alignment horizontal="left" readingOrder="1" shrinkToFit="0" vertical="center" wrapText="1"/>
    </xf>
    <xf borderId="0" fillId="0" fontId="13" numFmtId="3" xfId="0" applyFont="1" applyNumberFormat="1"/>
    <xf borderId="0" fillId="0" fontId="40" numFmtId="0" xfId="0" applyFont="1"/>
    <xf borderId="1" fillId="3" fontId="6" numFmtId="0" xfId="0" applyBorder="1" applyFont="1"/>
    <xf borderId="2" fillId="0" fontId="5" numFmtId="0" xfId="0" applyAlignment="1" applyBorder="1" applyFont="1">
      <alignment horizontal="left" readingOrder="1" shrinkToFit="0" vertical="center" wrapText="1"/>
    </xf>
    <xf borderId="2" fillId="10" fontId="41" numFmtId="0" xfId="0" applyAlignment="1" applyBorder="1" applyFont="1">
      <alignment horizontal="center" readingOrder="0" vertical="center"/>
    </xf>
  </cellXfs>
  <cellStyles count="1">
    <cellStyle xfId="0" name="Normal" builtinId="0"/>
  </cellStyles>
  <dxfs count="4">
    <dxf>
      <font/>
      <fill>
        <patternFill patternType="none"/>
      </fill>
      <border/>
    </dxf>
    <dxf>
      <font/>
      <fill>
        <patternFill patternType="solid">
          <fgColor theme="1"/>
          <bgColor theme="1"/>
        </patternFill>
      </fill>
      <border/>
    </dxf>
    <dxf>
      <font/>
      <fill>
        <patternFill patternType="solid">
          <fgColor rgb="FFB8CCE4"/>
          <bgColor rgb="FFB8CCE4"/>
        </patternFill>
      </fill>
      <border/>
    </dxf>
    <dxf>
      <font/>
      <fill>
        <patternFill patternType="solid">
          <fgColor rgb="FFDBE5F1"/>
          <bgColor rgb="FFDBE5F1"/>
        </patternFill>
      </fill>
      <border/>
    </dxf>
  </dxfs>
  <tableStyles count="3">
    <tableStyle count="3" pivot="0" name="CIS Bachelors by Gender-style">
      <tableStyleElement dxfId="1" type="headerRow"/>
      <tableStyleElement dxfId="2" type="firstRowStripe"/>
      <tableStyleElement dxfId="3" type="secondRowStripe"/>
    </tableStyle>
    <tableStyle count="3" pivot="0" name="Women% CIS All Levels-style">
      <tableStyleElement dxfId="1" type="headerRow"/>
      <tableStyleElement dxfId="2" type="firstRowStripe"/>
      <tableStyleElement dxfId="3" type="secondRowStripe"/>
    </tableStyle>
    <tableStyle count="3" pivot="0" name="Women% CS All Level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Women's Percentage of STEM and Social Science PhD Degrees</a:t>
            </a:r>
          </a:p>
        </c:rich>
      </c:tx>
      <c:overlay val="0"/>
    </c:title>
    <c:plotArea>
      <c:layout/>
      <c:lineChart>
        <c:ser>
          <c:idx val="0"/>
          <c:order val="0"/>
          <c:tx>
            <c:v>Computer and Information Science			</c:v>
          </c:tx>
          <c:spPr>
            <a:ln cmpd="sng" w="28575">
              <a:solidFill>
                <a:schemeClr val="accent1"/>
              </a:solidFill>
            </a:ln>
          </c:spPr>
          <c:marker>
            <c:symbol val="none"/>
          </c:marker>
          <c:cat>
            <c:strRef>
              <c:f>'Women STEM+SocSci'!$Y$89:$Y$98</c:f>
            </c:strRef>
          </c:cat>
          <c:val>
            <c:numRef>
              <c:f>'Women STEM+SocSci'!$Z$89:$Z$98</c:f>
              <c:numCache/>
            </c:numRef>
          </c:val>
          <c:smooth val="0"/>
        </c:ser>
        <c:ser>
          <c:idx val="1"/>
          <c:order val="1"/>
          <c:tx>
            <c:v>Biological Sciences</c:v>
          </c:tx>
          <c:spPr>
            <a:ln cmpd="sng" w="28575">
              <a:solidFill>
                <a:schemeClr val="accent2"/>
              </a:solidFill>
            </a:ln>
          </c:spPr>
          <c:marker>
            <c:symbol val="none"/>
          </c:marker>
          <c:cat>
            <c:strRef>
              <c:f>'Women STEM+SocSci'!$Y$89:$Y$98</c:f>
            </c:strRef>
          </c:cat>
          <c:val>
            <c:numRef>
              <c:f>'Women STEM+SocSci'!$AA$89:$AA$98</c:f>
              <c:numCache/>
            </c:numRef>
          </c:val>
          <c:smooth val="0"/>
        </c:ser>
        <c:ser>
          <c:idx val="2"/>
          <c:order val="2"/>
          <c:tx>
            <c:v>Engineering</c:v>
          </c:tx>
          <c:spPr>
            <a:ln cmpd="sng" w="28575">
              <a:solidFill>
                <a:schemeClr val="accent3"/>
              </a:solidFill>
            </a:ln>
          </c:spPr>
          <c:marker>
            <c:symbol val="none"/>
          </c:marker>
          <c:cat>
            <c:strRef>
              <c:f>'Women STEM+SocSci'!$Y$89:$Y$98</c:f>
            </c:strRef>
          </c:cat>
          <c:val>
            <c:numRef>
              <c:f>'Women STEM+SocSci'!$AB$89:$AB$98</c:f>
              <c:numCache/>
            </c:numRef>
          </c:val>
          <c:smooth val="0"/>
        </c:ser>
        <c:ser>
          <c:idx val="3"/>
          <c:order val="3"/>
          <c:tx>
            <c:v>Math and Statistics</c:v>
          </c:tx>
          <c:spPr>
            <a:ln cmpd="sng" w="28575">
              <a:solidFill>
                <a:schemeClr val="accent4"/>
              </a:solidFill>
            </a:ln>
          </c:spPr>
          <c:marker>
            <c:symbol val="none"/>
          </c:marker>
          <c:cat>
            <c:strRef>
              <c:f>'Women STEM+SocSci'!$Y$89:$Y$98</c:f>
            </c:strRef>
          </c:cat>
          <c:val>
            <c:numRef>
              <c:f>'Women STEM+SocSci'!$AC$89:$AC$98</c:f>
              <c:numCache/>
            </c:numRef>
          </c:val>
          <c:smooth val="0"/>
        </c:ser>
        <c:ser>
          <c:idx val="4"/>
          <c:order val="4"/>
          <c:tx>
            <c:v>Physical Sciences</c:v>
          </c:tx>
          <c:spPr>
            <a:ln cmpd="sng" w="28575">
              <a:solidFill>
                <a:schemeClr val="accent5"/>
              </a:solidFill>
            </a:ln>
          </c:spPr>
          <c:marker>
            <c:symbol val="none"/>
          </c:marker>
          <c:cat>
            <c:strRef>
              <c:f>'Women STEM+SocSci'!$Y$89:$Y$98</c:f>
            </c:strRef>
          </c:cat>
          <c:val>
            <c:numRef>
              <c:f>'Women STEM+SocSci'!$AD$89:$AD$98</c:f>
              <c:numCache/>
            </c:numRef>
          </c:val>
          <c:smooth val="0"/>
        </c:ser>
        <c:ser>
          <c:idx val="5"/>
          <c:order val="5"/>
          <c:tx>
            <c:v>Social Sciences</c:v>
          </c:tx>
          <c:spPr>
            <a:ln cmpd="sng" w="28575">
              <a:solidFill>
                <a:schemeClr val="accent6"/>
              </a:solidFill>
            </a:ln>
          </c:spPr>
          <c:marker>
            <c:symbol val="none"/>
          </c:marker>
          <c:cat>
            <c:strRef>
              <c:f>'Women STEM+SocSci'!$Y$89:$Y$98</c:f>
            </c:strRef>
          </c:cat>
          <c:val>
            <c:numRef>
              <c:f>'Women STEM+SocSci'!$AE$89:$AE$98</c:f>
              <c:numCache/>
            </c:numRef>
          </c:val>
          <c:smooth val="0"/>
        </c:ser>
        <c:axId val="732995762"/>
        <c:axId val="1926603103"/>
      </c:lineChart>
      <c:catAx>
        <c:axId val="73299576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926603103"/>
      </c:catAx>
      <c:valAx>
        <c:axId val="19266031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32995762"/>
      </c:valAx>
    </c:plotArea>
    <c:legend>
      <c:legendPos val="b"/>
      <c:overlay val="0"/>
      <c:txPr>
        <a:bodyPr/>
        <a:lstStyle/>
        <a:p>
          <a:pPr lvl="0">
            <a:defRPr b="0" i="0" sz="900">
              <a:solidFill>
                <a:srgbClr val="1A1A1A"/>
              </a:solidFill>
              <a:latin typeface="+mn-lt"/>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CIS Bachelor's Degrees 2020</a:t>
            </a:r>
          </a:p>
        </c:rich>
      </c:tx>
      <c:layout>
        <c:manualLayout>
          <c:xMode val="edge"/>
          <c:yMode val="edge"/>
          <c:x val="0.1131775164020507"/>
          <c:y val="0.0280097012077989"/>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Bacc'!$C$39:$K$39</c:f>
            </c:strRef>
          </c:cat>
          <c:val>
            <c:numRef>
              <c:f>'Race-Ethn CIS Bacc'!$C$40:$K$40</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CIS Bachelor's Degrees 2020</a:t>
            </a:r>
          </a:p>
        </c:rich>
      </c:tx>
      <c:layout>
        <c:manualLayout>
          <c:xMode val="edge"/>
          <c:yMode val="edge"/>
          <c:x val="0.14742124719106248"/>
          <c:y val="0.0"/>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Bacc'!$C$41:$K$41</c:f>
            </c:strRef>
          </c:cat>
          <c:val>
            <c:numRef>
              <c:f>'Race-Ethn CIS Bacc'!$C$42:$K$42</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CIS Master's Degrees 2020</a:t>
            </a:r>
          </a:p>
        </c:rich>
      </c:tx>
      <c:layout>
        <c:manualLayout>
          <c:xMode val="edge"/>
          <c:yMode val="edge"/>
          <c:x val="0.1131775164020507"/>
          <c:y val="0.0280097012077989"/>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Masters'!$C$38:$K$38</c:f>
            </c:strRef>
          </c:cat>
          <c:val>
            <c:numRef>
              <c:f>'Race-Ethn CIS Masters'!$C$39:$K$39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CIS Master's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Masters'!$C$40:$K$40</c:f>
            </c:strRef>
          </c:cat>
          <c:val>
            <c:numRef>
              <c:f>'Race-Ethn CIS Masters'!$C$41:$K$41</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Associate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All Assoc '!$C$39:$K$39</c:f>
            </c:strRef>
          </c:cat>
          <c:val>
            <c:numRef>
              <c:f>'Race-Ethn All Assoc '!$C$40:$K$40</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Associate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All Assoc '!$C$41:$K$41</c:f>
            </c:strRef>
          </c:cat>
          <c:val>
            <c:numRef>
              <c:f>'Race-Ethn All Assoc '!$C$42:$K$42</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CIS PhD Degrees 2020</a:t>
            </a:r>
          </a:p>
        </c:rich>
      </c:tx>
      <c:layout>
        <c:manualLayout>
          <c:xMode val="edge"/>
          <c:yMode val="edge"/>
          <c:x val="0.1131775164020507"/>
          <c:y val="0.0280097012077989"/>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PhD'!$C$38:$K$38</c:f>
            </c:strRef>
          </c:cat>
          <c:val>
            <c:numRef>
              <c:f>'Race-Ethn CIS PhD'!$C$39:$K$39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CIS PhD
 Degrees 2020</a:t>
            </a:r>
          </a:p>
        </c:rich>
      </c:tx>
      <c:layout>
        <c:manualLayout>
          <c:xMode val="edge"/>
          <c:yMode val="edge"/>
          <c:x val="0.2739029467204979"/>
          <c:y val="0.008679736846781458"/>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PhD'!$C$40:$K$40</c:f>
            </c:strRef>
          </c:cat>
          <c:val>
            <c:numRef>
              <c:f>'Race-Ethn CIS PhD'!$C$41:$K$41</c:f>
              <c:numCache/>
            </c:numRef>
          </c:val>
        </c:ser>
        <c:dLbls>
          <c:showLegendKey val="0"/>
          <c:showVal val="0"/>
          <c:showCatName val="0"/>
          <c:showSerName val="0"/>
          <c:showPercent val="0"/>
          <c:showBubbleSize val="0"/>
        </c:dLbls>
        <c:firstSliceAng val="0"/>
      </c:pieChart>
    </c:plotArea>
    <c:legend>
      <c:legendPos val="l"/>
      <c:layout>
        <c:manualLayout>
          <c:xMode val="edge"/>
          <c:yMode val="edge"/>
          <c:x val="0.010858962765557216"/>
          <c:y val="0.2965908479825271"/>
        </c:manualLayout>
      </c:layout>
      <c:overlay val="0"/>
      <c:txPr>
        <a:bodyPr/>
        <a:lstStyle/>
        <a:p>
          <a:pPr lvl="0">
            <a:defRPr b="0" i="0" sz="900">
              <a:solidFill>
                <a:srgbClr val="1A1A1A"/>
              </a:solidFill>
              <a:latin typeface="+mn-lt"/>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Enrollment trends for women over time by race</a:t>
            </a:r>
          </a:p>
        </c:rich>
      </c:tx>
      <c:layout>
        <c:manualLayout>
          <c:xMode val="edge"/>
          <c:yMode val="edge"/>
          <c:x val="0.3453130177353176"/>
          <c:y val="0.01707131967215539"/>
        </c:manualLayout>
      </c:layout>
      <c:overlay val="0"/>
    </c:title>
    <c:plotArea>
      <c:layout/>
      <c:lineChart>
        <c:ser>
          <c:idx val="0"/>
          <c:order val="0"/>
          <c:tx>
            <c:v>American Indian Women</c:v>
          </c:tx>
          <c:spPr>
            <a:ln cmpd="sng">
              <a:solidFill>
                <a:srgbClr val="4F81BD"/>
              </a:solidFill>
            </a:ln>
          </c:spPr>
          <c:marker>
            <c:symbol val="none"/>
          </c:marker>
          <c:cat>
            <c:strRef>
              <c:f>'RaceGend EnrolledUndergrads'!$A$6:$A$31</c:f>
            </c:strRef>
          </c:cat>
          <c:val>
            <c:numRef>
              <c:f>'RaceGend EnrolledUndergrads'!$B$6:$B$31</c:f>
              <c:numCache/>
            </c:numRef>
          </c:val>
          <c:smooth val="0"/>
        </c:ser>
        <c:ser>
          <c:idx val="1"/>
          <c:order val="1"/>
          <c:tx>
            <c:v>Asian Women</c:v>
          </c:tx>
          <c:spPr>
            <a:ln cmpd="sng">
              <a:solidFill>
                <a:srgbClr val="C0504D"/>
              </a:solidFill>
            </a:ln>
          </c:spPr>
          <c:marker>
            <c:symbol val="none"/>
          </c:marker>
          <c:cat>
            <c:strRef>
              <c:f>'RaceGend EnrolledUndergrads'!$A$6:$A$31</c:f>
            </c:strRef>
          </c:cat>
          <c:val>
            <c:numRef>
              <c:f>'RaceGend EnrolledUndergrads'!$H$6:$H$31</c:f>
              <c:numCache/>
            </c:numRef>
          </c:val>
          <c:smooth val="0"/>
        </c:ser>
        <c:ser>
          <c:idx val="2"/>
          <c:order val="2"/>
          <c:tx>
            <c:v>Black Women</c:v>
          </c:tx>
          <c:spPr>
            <a:ln cmpd="sng">
              <a:solidFill>
                <a:srgbClr val="9BBB59"/>
              </a:solidFill>
            </a:ln>
          </c:spPr>
          <c:marker>
            <c:symbol val="none"/>
          </c:marker>
          <c:cat>
            <c:strRef>
              <c:f>'RaceGend EnrolledUndergrads'!$A$6:$A$31</c:f>
            </c:strRef>
          </c:cat>
          <c:val>
            <c:numRef>
              <c:f>'RaceGend EnrolledUndergrads'!$N$6:$N$31</c:f>
              <c:numCache/>
            </c:numRef>
          </c:val>
          <c:smooth val="0"/>
        </c:ser>
        <c:ser>
          <c:idx val="3"/>
          <c:order val="3"/>
          <c:tx>
            <c:v>Hispanic Women</c:v>
          </c:tx>
          <c:spPr>
            <a:ln cmpd="sng">
              <a:solidFill>
                <a:srgbClr val="8064A2"/>
              </a:solidFill>
            </a:ln>
          </c:spPr>
          <c:marker>
            <c:symbol val="none"/>
          </c:marker>
          <c:cat>
            <c:strRef>
              <c:f>'RaceGend EnrolledUndergrads'!$A$6:$A$31</c:f>
            </c:strRef>
          </c:cat>
          <c:val>
            <c:numRef>
              <c:f>'RaceGend EnrolledUndergrads'!$T$6:$T$31</c:f>
              <c:numCache/>
            </c:numRef>
          </c:val>
          <c:smooth val="0"/>
        </c:ser>
        <c:ser>
          <c:idx val="4"/>
          <c:order val="4"/>
          <c:tx>
            <c:v>Hawaiian Women</c:v>
          </c:tx>
          <c:spPr>
            <a:ln cmpd="sng">
              <a:solidFill>
                <a:srgbClr val="4BACC6"/>
              </a:solidFill>
            </a:ln>
          </c:spPr>
          <c:marker>
            <c:symbol val="none"/>
          </c:marker>
          <c:cat>
            <c:strRef>
              <c:f>'RaceGend EnrolledUndergrads'!$A$6:$A$31</c:f>
            </c:strRef>
          </c:cat>
          <c:val>
            <c:numRef>
              <c:f>'RaceGend EnrolledUndergrads'!$AF$6:$AF$31</c:f>
              <c:numCache/>
            </c:numRef>
          </c:val>
          <c:smooth val="0"/>
        </c:ser>
        <c:ser>
          <c:idx val="5"/>
          <c:order val="5"/>
          <c:tx>
            <c:v>Two or More Races</c:v>
          </c:tx>
          <c:spPr>
            <a:ln cmpd="sng">
              <a:solidFill>
                <a:srgbClr val="F79646"/>
              </a:solidFill>
            </a:ln>
          </c:spPr>
          <c:marker>
            <c:symbol val="none"/>
          </c:marker>
          <c:cat>
            <c:strRef>
              <c:f>'RaceGend EnrolledUndergrads'!$A$6:$A$31</c:f>
            </c:strRef>
          </c:cat>
          <c:val>
            <c:numRef>
              <c:f>'RaceGend EnrolledUndergrads'!$AL$6:$AL$31</c:f>
              <c:numCache/>
            </c:numRef>
          </c:val>
          <c:smooth val="0"/>
        </c:ser>
        <c:ser>
          <c:idx val="6"/>
          <c:order val="6"/>
          <c:tx>
            <c:v>Unknown Race/ Ethnicity</c:v>
          </c:tx>
          <c:spPr>
            <a:ln cmpd="sng">
              <a:solidFill>
                <a:srgbClr val="84A7D1"/>
              </a:solidFill>
            </a:ln>
          </c:spPr>
          <c:marker>
            <c:symbol val="none"/>
          </c:marker>
          <c:cat>
            <c:strRef>
              <c:f>'RaceGend EnrolledUndergrads'!$A$6:$A$31</c:f>
            </c:strRef>
          </c:cat>
          <c:val>
            <c:numRef>
              <c:f>'RaceGend EnrolledUndergrads'!$AR$6:$AR$31</c:f>
              <c:numCache/>
            </c:numRef>
          </c:val>
          <c:smooth val="0"/>
        </c:ser>
        <c:ser>
          <c:idx val="7"/>
          <c:order val="7"/>
          <c:tx>
            <c:v>Non-Resident</c:v>
          </c:tx>
          <c:spPr>
            <a:ln cmpd="sng">
              <a:solidFill>
                <a:srgbClr val="D38582"/>
              </a:solidFill>
            </a:ln>
          </c:spPr>
          <c:marker>
            <c:symbol val="none"/>
          </c:marker>
          <c:cat>
            <c:strRef>
              <c:f>'RaceGend EnrolledUndergrads'!$A$6:$A$31</c:f>
            </c:strRef>
          </c:cat>
          <c:val>
            <c:numRef>
              <c:f>'RaceGend EnrolledUndergrads'!$AX$6:$AX$31</c:f>
              <c:numCache/>
            </c:numRef>
          </c:val>
          <c:smooth val="0"/>
        </c:ser>
        <c:ser>
          <c:idx val="8"/>
          <c:order val="8"/>
          <c:tx>
            <c:v>White Women</c:v>
          </c:tx>
          <c:spPr>
            <a:ln cmpd="sng">
              <a:solidFill>
                <a:srgbClr val="B9CF8B"/>
              </a:solidFill>
            </a:ln>
          </c:spPr>
          <c:marker>
            <c:symbol val="none"/>
          </c:marker>
          <c:cat>
            <c:strRef>
              <c:f>'RaceGend EnrolledUndergrads'!$A$6:$A$31</c:f>
            </c:strRef>
          </c:cat>
          <c:val>
            <c:numRef>
              <c:f>'RaceGend EnrolledUndergrads'!$Z$6:$Z$31</c:f>
              <c:numCache/>
            </c:numRef>
          </c:val>
          <c:smooth val="0"/>
        </c:ser>
        <c:axId val="1843759456"/>
        <c:axId val="547367056"/>
      </c:lineChart>
      <c:catAx>
        <c:axId val="184375945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547367056"/>
      </c:catAx>
      <c:valAx>
        <c:axId val="5473670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843759456"/>
      </c:valAx>
    </c:plotArea>
    <c:legend>
      <c:legendPos val="b"/>
      <c:overlay val="0"/>
      <c:txPr>
        <a:bodyPr/>
        <a:lstStyle/>
        <a:p>
          <a:pPr lvl="0">
            <a:defRPr b="0" i="0" sz="900">
              <a:solidFill>
                <a:srgbClr val="1A1A1A"/>
              </a:solidFill>
              <a:latin typeface="+mn-lt"/>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Bachelor's Degrees 2020</a:t>
            </a:r>
          </a:p>
        </c:rich>
      </c:tx>
      <c:layout>
        <c:manualLayout>
          <c:xMode val="edge"/>
          <c:yMode val="edge"/>
          <c:x val="0.11371794871794871"/>
          <c:y val="0.05148324482695477"/>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Assoc'!$C$38:$K$38</c:f>
            </c:strRef>
          </c:cat>
          <c:val>
            <c:numRef>
              <c:f>'Race-Ethn CIS Assoc'!$C$39:$K$39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Women's Percentage of STEM and Social Science Associates's Degrees</a:t>
            </a:r>
          </a:p>
        </c:rich>
      </c:tx>
      <c:overlay val="0"/>
    </c:title>
    <c:plotArea>
      <c:layout/>
      <c:lineChart>
        <c:ser>
          <c:idx val="0"/>
          <c:order val="0"/>
          <c:tx>
            <c:v>Computer and Information Science			</c:v>
          </c:tx>
          <c:spPr>
            <a:ln cmpd="sng" w="28575">
              <a:solidFill>
                <a:schemeClr val="accent1"/>
              </a:solidFill>
            </a:ln>
          </c:spPr>
          <c:marker>
            <c:symbol val="none"/>
          </c:marker>
          <c:cat>
            <c:strRef>
              <c:f>'Women STEM+SocSci'!$A$89:$A$98</c:f>
            </c:strRef>
          </c:cat>
          <c:val>
            <c:numRef>
              <c:f>'Women STEM+SocSci'!$B$89:$B$98</c:f>
              <c:numCache/>
            </c:numRef>
          </c:val>
          <c:smooth val="0"/>
        </c:ser>
        <c:ser>
          <c:idx val="1"/>
          <c:order val="1"/>
          <c:tx>
            <c:v>Biological Sciences</c:v>
          </c:tx>
          <c:spPr>
            <a:ln cmpd="sng" w="28575">
              <a:solidFill>
                <a:schemeClr val="accent2"/>
              </a:solidFill>
            </a:ln>
          </c:spPr>
          <c:marker>
            <c:symbol val="none"/>
          </c:marker>
          <c:cat>
            <c:strRef>
              <c:f>'Women STEM+SocSci'!$A$89:$A$98</c:f>
            </c:strRef>
          </c:cat>
          <c:val>
            <c:numRef>
              <c:f>'Women STEM+SocSci'!$C$89:$C$98</c:f>
              <c:numCache/>
            </c:numRef>
          </c:val>
          <c:smooth val="0"/>
        </c:ser>
        <c:ser>
          <c:idx val="2"/>
          <c:order val="2"/>
          <c:tx>
            <c:v>Engineering</c:v>
          </c:tx>
          <c:spPr>
            <a:ln cmpd="sng" w="28575">
              <a:solidFill>
                <a:schemeClr val="accent3"/>
              </a:solidFill>
            </a:ln>
          </c:spPr>
          <c:marker>
            <c:symbol val="none"/>
          </c:marker>
          <c:cat>
            <c:strRef>
              <c:f>'Women STEM+SocSci'!$A$89:$A$98</c:f>
            </c:strRef>
          </c:cat>
          <c:val>
            <c:numRef>
              <c:f>'Women STEM+SocSci'!$D$89:$D$98</c:f>
              <c:numCache/>
            </c:numRef>
          </c:val>
          <c:smooth val="0"/>
        </c:ser>
        <c:ser>
          <c:idx val="3"/>
          <c:order val="3"/>
          <c:tx>
            <c:v>Math and Statistics</c:v>
          </c:tx>
          <c:spPr>
            <a:ln cmpd="sng" w="28575">
              <a:solidFill>
                <a:schemeClr val="accent4"/>
              </a:solidFill>
            </a:ln>
          </c:spPr>
          <c:marker>
            <c:symbol val="none"/>
          </c:marker>
          <c:cat>
            <c:strRef>
              <c:f>'Women STEM+SocSci'!$A$89:$A$98</c:f>
            </c:strRef>
          </c:cat>
          <c:val>
            <c:numRef>
              <c:f>'Women STEM+SocSci'!$E$89:$E$98</c:f>
              <c:numCache/>
            </c:numRef>
          </c:val>
          <c:smooth val="0"/>
        </c:ser>
        <c:ser>
          <c:idx val="4"/>
          <c:order val="4"/>
          <c:tx>
            <c:v>Physical Sciences</c:v>
          </c:tx>
          <c:spPr>
            <a:ln cmpd="sng" w="28575">
              <a:solidFill>
                <a:schemeClr val="accent5"/>
              </a:solidFill>
            </a:ln>
          </c:spPr>
          <c:marker>
            <c:symbol val="none"/>
          </c:marker>
          <c:cat>
            <c:strRef>
              <c:f>'Women STEM+SocSci'!$A$89:$A$98</c:f>
            </c:strRef>
          </c:cat>
          <c:val>
            <c:numRef>
              <c:f>'Women STEM+SocSci'!$F$89:$F$98</c:f>
              <c:numCache/>
            </c:numRef>
          </c:val>
          <c:smooth val="0"/>
        </c:ser>
        <c:ser>
          <c:idx val="5"/>
          <c:order val="5"/>
          <c:tx>
            <c:v>Social Sciences</c:v>
          </c:tx>
          <c:spPr>
            <a:ln cmpd="sng" w="28575">
              <a:solidFill>
                <a:schemeClr val="accent6"/>
              </a:solidFill>
            </a:ln>
          </c:spPr>
          <c:marker>
            <c:symbol val="none"/>
          </c:marker>
          <c:cat>
            <c:strRef>
              <c:f>'Women STEM+SocSci'!$A$89:$A$98</c:f>
            </c:strRef>
          </c:cat>
          <c:val>
            <c:numRef>
              <c:f>'Women STEM+SocSci'!$G$89:$G$98</c:f>
              <c:numCache/>
            </c:numRef>
          </c:val>
          <c:smooth val="0"/>
        </c:ser>
        <c:axId val="1145738674"/>
        <c:axId val="1331845432"/>
      </c:lineChart>
      <c:catAx>
        <c:axId val="114573867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331845432"/>
      </c:catAx>
      <c:valAx>
        <c:axId val="133184543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145738674"/>
      </c:valAx>
    </c:plotArea>
    <c:legend>
      <c:legendPos val="b"/>
      <c:overlay val="0"/>
      <c:txPr>
        <a:bodyPr/>
        <a:lstStyle/>
        <a:p>
          <a:pPr lvl="0">
            <a:defRPr b="0" i="0" sz="900">
              <a:solidFill>
                <a:srgbClr val="1A1A1A"/>
              </a:solidFill>
              <a:latin typeface="+mn-lt"/>
            </a:defRPr>
          </a:pPr>
        </a:p>
      </c:txPr>
    </c:legend>
    <c:plotVisOnly val="1"/>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Bachelor's Degrees 2020</a:t>
            </a:r>
          </a:p>
        </c:rich>
      </c:tx>
      <c:layout>
        <c:manualLayout>
          <c:xMode val="edge"/>
          <c:yMode val="edge"/>
          <c:x val="0.1558542234651782"/>
          <c:y val="0.02652627929247938"/>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Assoc'!$C$40:$K$40</c:f>
            </c:strRef>
          </c:cat>
          <c:val>
            <c:numRef>
              <c:f>'Race-Ethn CIS Assoc'!$C$41:$K$41</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Master's Degrees 2020</a:t>
            </a:r>
          </a:p>
        </c:rich>
      </c:tx>
      <c:layout>
        <c:manualLayout>
          <c:xMode val="edge"/>
          <c:yMode val="edge"/>
          <c:x val="0.1131775164020507"/>
          <c:y val="0.0280097012077989"/>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Assoc'!$C$38:$K$38</c:f>
            </c:strRef>
          </c:cat>
          <c:val>
            <c:numRef>
              <c:f>'Race-Ethn CIS Assoc'!$C$39:$K$39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Master's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Assoc'!$C$40:$K$40</c:f>
            </c:strRef>
          </c:cat>
          <c:val>
            <c:numRef>
              <c:f>'Race-Ethn CIS Assoc'!$C$41:$K$41</c:f>
              <c:numCache/>
            </c:numRef>
          </c:val>
        </c:ser>
        <c:dLbls>
          <c:showLegendKey val="0"/>
          <c:showVal val="0"/>
          <c:showCatName val="0"/>
          <c:showSerName val="0"/>
          <c:showPercent val="0"/>
          <c:showBubbleSize val="0"/>
        </c:dLbls>
        <c:firstSliceAng val="0"/>
      </c:pieChart>
    </c:plotArea>
    <c:legend>
      <c:legendPos val="l"/>
      <c:layout>
        <c:manualLayout>
          <c:xMode val="edge"/>
          <c:yMode val="edge"/>
          <c:x val="0.022321476521731998"/>
          <c:y val="0.3639195412991699"/>
        </c:manualLayout>
      </c:layout>
      <c:overlay val="0"/>
      <c:txPr>
        <a:bodyPr/>
        <a:lstStyle/>
        <a:p>
          <a:pPr lvl="0">
            <a:defRPr b="0" i="0" sz="900">
              <a:solidFill>
                <a:srgbClr val="1A1A1A"/>
              </a:solidFill>
              <a:latin typeface="+mn-lt"/>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PhD Degrees 2020</a:t>
            </a:r>
          </a:p>
        </c:rich>
      </c:tx>
      <c:layout>
        <c:manualLayout>
          <c:xMode val="edge"/>
          <c:yMode val="edge"/>
          <c:x val="0.1131775164020507"/>
          <c:y val="0.0280097012077989"/>
        </c:manualLayout>
      </c:layout>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Assoc'!$C$38:$K$38</c:f>
            </c:strRef>
          </c:cat>
          <c:val>
            <c:numRef>
              <c:f>'Race-Ethn CIS Assoc'!$C$39:$K$39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PhD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Assoc'!$C$40:$K$40</c:f>
            </c:strRef>
          </c:cat>
          <c:val>
            <c:numRef>
              <c:f>'Race-Ethn CIS Assoc'!$C$41:$K$41</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Women's Percentage of STEM and Social Science Bachelor's Degrees</a:t>
            </a:r>
          </a:p>
        </c:rich>
      </c:tx>
      <c:layout>
        <c:manualLayout>
          <c:xMode val="edge"/>
          <c:yMode val="edge"/>
          <c:x val="0.18398853849809843"/>
          <c:y val="0.0"/>
        </c:manualLayout>
      </c:layout>
      <c:overlay val="0"/>
    </c:title>
    <c:plotArea>
      <c:layout/>
      <c:lineChart>
        <c:ser>
          <c:idx val="0"/>
          <c:order val="0"/>
          <c:tx>
            <c:v>Computer and Information Science			</c:v>
          </c:tx>
          <c:spPr>
            <a:ln cmpd="sng" w="28575">
              <a:solidFill>
                <a:schemeClr val="accent1"/>
              </a:solidFill>
            </a:ln>
          </c:spPr>
          <c:marker>
            <c:symbol val="none"/>
          </c:marker>
          <c:cat>
            <c:strRef>
              <c:f>'Women STEM+SocSci'!$I$89:$I$98</c:f>
            </c:strRef>
          </c:cat>
          <c:val>
            <c:numRef>
              <c:f>'Women STEM+SocSci'!$J$89:$J$98</c:f>
              <c:numCache/>
            </c:numRef>
          </c:val>
          <c:smooth val="0"/>
        </c:ser>
        <c:ser>
          <c:idx val="1"/>
          <c:order val="1"/>
          <c:tx>
            <c:v>Biological Sciences</c:v>
          </c:tx>
          <c:spPr>
            <a:ln cmpd="sng" w="28575">
              <a:solidFill>
                <a:schemeClr val="accent2"/>
              </a:solidFill>
            </a:ln>
          </c:spPr>
          <c:marker>
            <c:symbol val="none"/>
          </c:marker>
          <c:cat>
            <c:strRef>
              <c:f>'Women STEM+SocSci'!$I$89:$I$98</c:f>
            </c:strRef>
          </c:cat>
          <c:val>
            <c:numRef>
              <c:f>'Women STEM+SocSci'!$K$89:$K$98</c:f>
              <c:numCache/>
            </c:numRef>
          </c:val>
          <c:smooth val="0"/>
        </c:ser>
        <c:ser>
          <c:idx val="2"/>
          <c:order val="2"/>
          <c:tx>
            <c:v>Engineering</c:v>
          </c:tx>
          <c:spPr>
            <a:ln cmpd="sng" w="28575">
              <a:solidFill>
                <a:schemeClr val="accent3"/>
              </a:solidFill>
            </a:ln>
          </c:spPr>
          <c:marker>
            <c:symbol val="none"/>
          </c:marker>
          <c:cat>
            <c:strRef>
              <c:f>'Women STEM+SocSci'!$I$89:$I$98</c:f>
            </c:strRef>
          </c:cat>
          <c:val>
            <c:numRef>
              <c:f>'Women STEM+SocSci'!$L$89:$L$98</c:f>
              <c:numCache/>
            </c:numRef>
          </c:val>
          <c:smooth val="0"/>
        </c:ser>
        <c:ser>
          <c:idx val="3"/>
          <c:order val="3"/>
          <c:tx>
            <c:v>Math and Statistics</c:v>
          </c:tx>
          <c:spPr>
            <a:ln cmpd="sng" w="28575">
              <a:solidFill>
                <a:schemeClr val="accent4"/>
              </a:solidFill>
            </a:ln>
          </c:spPr>
          <c:marker>
            <c:symbol val="none"/>
          </c:marker>
          <c:cat>
            <c:strRef>
              <c:f>'Women STEM+SocSci'!$I$89:$I$98</c:f>
            </c:strRef>
          </c:cat>
          <c:val>
            <c:numRef>
              <c:f>'Women STEM+SocSci'!$M$89:$M$98</c:f>
              <c:numCache/>
            </c:numRef>
          </c:val>
          <c:smooth val="0"/>
        </c:ser>
        <c:ser>
          <c:idx val="4"/>
          <c:order val="4"/>
          <c:tx>
            <c:v>Physical Sciences</c:v>
          </c:tx>
          <c:spPr>
            <a:ln cmpd="sng" w="28575">
              <a:solidFill>
                <a:schemeClr val="accent5"/>
              </a:solidFill>
            </a:ln>
          </c:spPr>
          <c:marker>
            <c:symbol val="none"/>
          </c:marker>
          <c:cat>
            <c:strRef>
              <c:f>'Women STEM+SocSci'!$I$89:$I$98</c:f>
            </c:strRef>
          </c:cat>
          <c:val>
            <c:numRef>
              <c:f>'Women STEM+SocSci'!$N$89:$N$98</c:f>
              <c:numCache/>
            </c:numRef>
          </c:val>
          <c:smooth val="0"/>
        </c:ser>
        <c:ser>
          <c:idx val="5"/>
          <c:order val="5"/>
          <c:tx>
            <c:v>Social Sciences</c:v>
          </c:tx>
          <c:spPr>
            <a:ln cmpd="sng" w="28575">
              <a:solidFill>
                <a:schemeClr val="accent6"/>
              </a:solidFill>
            </a:ln>
          </c:spPr>
          <c:marker>
            <c:symbol val="none"/>
          </c:marker>
          <c:cat>
            <c:strRef>
              <c:f>'Women STEM+SocSci'!$I$89:$I$98</c:f>
            </c:strRef>
          </c:cat>
          <c:val>
            <c:numRef>
              <c:f>'Women STEM+SocSci'!$O$89:$O$98</c:f>
              <c:numCache/>
            </c:numRef>
          </c:val>
          <c:smooth val="0"/>
        </c:ser>
        <c:axId val="367704197"/>
        <c:axId val="605427206"/>
      </c:lineChart>
      <c:catAx>
        <c:axId val="36770419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605427206"/>
      </c:catAx>
      <c:valAx>
        <c:axId val="60542720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367704197"/>
      </c:valAx>
    </c:plotArea>
    <c:legend>
      <c:legendPos val="b"/>
      <c:overlay val="0"/>
      <c:txPr>
        <a:bodyPr/>
        <a:lstStyle/>
        <a:p>
          <a:pPr lvl="0">
            <a:defRPr b="0" i="0" sz="9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Women's Percentage of STEM and Social Science Masters' Degrees</a:t>
            </a:r>
          </a:p>
        </c:rich>
      </c:tx>
      <c:overlay val="0"/>
    </c:title>
    <c:plotArea>
      <c:layout/>
      <c:lineChart>
        <c:ser>
          <c:idx val="0"/>
          <c:order val="0"/>
          <c:tx>
            <c:v>Computer and Information Science			</c:v>
          </c:tx>
          <c:spPr>
            <a:ln cmpd="sng" w="28575">
              <a:solidFill>
                <a:schemeClr val="accent1"/>
              </a:solidFill>
            </a:ln>
          </c:spPr>
          <c:marker>
            <c:symbol val="none"/>
          </c:marker>
          <c:cat>
            <c:strRef>
              <c:f>'Women STEM+SocSci'!$Q$89:$Q$98</c:f>
            </c:strRef>
          </c:cat>
          <c:val>
            <c:numRef>
              <c:f>'Women STEM+SocSci'!$R$89:$R$98</c:f>
              <c:numCache/>
            </c:numRef>
          </c:val>
          <c:smooth val="0"/>
        </c:ser>
        <c:ser>
          <c:idx val="1"/>
          <c:order val="1"/>
          <c:tx>
            <c:v>Biological Sciences</c:v>
          </c:tx>
          <c:spPr>
            <a:ln cmpd="sng" w="28575">
              <a:solidFill>
                <a:schemeClr val="accent2"/>
              </a:solidFill>
            </a:ln>
          </c:spPr>
          <c:marker>
            <c:symbol val="none"/>
          </c:marker>
          <c:cat>
            <c:strRef>
              <c:f>'Women STEM+SocSci'!$Q$89:$Q$98</c:f>
            </c:strRef>
          </c:cat>
          <c:val>
            <c:numRef>
              <c:f>'Women STEM+SocSci'!$S$89:$S$98</c:f>
              <c:numCache/>
            </c:numRef>
          </c:val>
          <c:smooth val="0"/>
        </c:ser>
        <c:ser>
          <c:idx val="2"/>
          <c:order val="2"/>
          <c:tx>
            <c:v>Engineering</c:v>
          </c:tx>
          <c:spPr>
            <a:ln cmpd="sng" w="28575">
              <a:solidFill>
                <a:schemeClr val="accent3"/>
              </a:solidFill>
            </a:ln>
          </c:spPr>
          <c:marker>
            <c:symbol val="none"/>
          </c:marker>
          <c:cat>
            <c:strRef>
              <c:f>'Women STEM+SocSci'!$Q$89:$Q$98</c:f>
            </c:strRef>
          </c:cat>
          <c:val>
            <c:numRef>
              <c:f>'Women STEM+SocSci'!$T$89:$T$98</c:f>
              <c:numCache/>
            </c:numRef>
          </c:val>
          <c:smooth val="0"/>
        </c:ser>
        <c:ser>
          <c:idx val="3"/>
          <c:order val="3"/>
          <c:tx>
            <c:v>Math and Statistics</c:v>
          </c:tx>
          <c:spPr>
            <a:ln cmpd="sng" w="28575">
              <a:solidFill>
                <a:schemeClr val="accent4"/>
              </a:solidFill>
            </a:ln>
          </c:spPr>
          <c:marker>
            <c:symbol val="none"/>
          </c:marker>
          <c:cat>
            <c:strRef>
              <c:f>'Women STEM+SocSci'!$Q$89:$Q$98</c:f>
            </c:strRef>
          </c:cat>
          <c:val>
            <c:numRef>
              <c:f>'Women STEM+SocSci'!$U$89:$U$98</c:f>
              <c:numCache/>
            </c:numRef>
          </c:val>
          <c:smooth val="0"/>
        </c:ser>
        <c:ser>
          <c:idx val="4"/>
          <c:order val="4"/>
          <c:tx>
            <c:v>Physical Sciences</c:v>
          </c:tx>
          <c:spPr>
            <a:ln cmpd="sng" w="28575">
              <a:solidFill>
                <a:schemeClr val="accent5"/>
              </a:solidFill>
            </a:ln>
          </c:spPr>
          <c:marker>
            <c:symbol val="none"/>
          </c:marker>
          <c:cat>
            <c:strRef>
              <c:f>'Women STEM+SocSci'!$Q$89:$Q$98</c:f>
            </c:strRef>
          </c:cat>
          <c:val>
            <c:numRef>
              <c:f>'Women STEM+SocSci'!$V$89:$V$98</c:f>
              <c:numCache/>
            </c:numRef>
          </c:val>
          <c:smooth val="0"/>
        </c:ser>
        <c:ser>
          <c:idx val="5"/>
          <c:order val="5"/>
          <c:tx>
            <c:v>Social Sciences</c:v>
          </c:tx>
          <c:spPr>
            <a:ln cmpd="sng" w="28575">
              <a:solidFill>
                <a:schemeClr val="accent6"/>
              </a:solidFill>
            </a:ln>
          </c:spPr>
          <c:marker>
            <c:symbol val="none"/>
          </c:marker>
          <c:cat>
            <c:strRef>
              <c:f>'Women STEM+SocSci'!$Q$89:$Q$98</c:f>
            </c:strRef>
          </c:cat>
          <c:val>
            <c:numRef>
              <c:f>'Women STEM+SocSci'!$W$89:$W$98</c:f>
              <c:numCache/>
            </c:numRef>
          </c:val>
          <c:smooth val="0"/>
        </c:ser>
        <c:axId val="14362271"/>
        <c:axId val="1997818928"/>
      </c:lineChart>
      <c:catAx>
        <c:axId val="1436227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997818928"/>
      </c:catAx>
      <c:valAx>
        <c:axId val="199781892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4362271"/>
      </c:valAx>
    </c:plotArea>
    <c:legend>
      <c:legendPos val="b"/>
      <c:overlay val="0"/>
      <c:txPr>
        <a:bodyPr/>
        <a:lstStyle/>
        <a:p>
          <a:pPr lvl="0">
            <a:defRPr b="0" i="0" sz="90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Number of CIS Bachelor's Degrees by Gender, 1985-2020</a:t>
            </a:r>
          </a:p>
        </c:rich>
      </c:tx>
      <c:overlay val="0"/>
    </c:title>
    <c:plotArea>
      <c:layout/>
      <c:lineChart>
        <c:ser>
          <c:idx val="0"/>
          <c:order val="0"/>
          <c:tx>
            <c:v> Women </c:v>
          </c:tx>
          <c:spPr>
            <a:ln cmpd="sng" w="28575">
              <a:solidFill>
                <a:schemeClr val="accent1"/>
              </a:solidFill>
            </a:ln>
          </c:spPr>
          <c:marker>
            <c:symbol val="none"/>
          </c:marker>
          <c:cat>
            <c:strRef>
              <c:f>'CIS Bachelors by Gender'!$A$4:$A$38</c:f>
            </c:strRef>
          </c:cat>
          <c:val>
            <c:numRef>
              <c:f>'CIS Bachelors by Gender'!$B$4:$B$38</c:f>
              <c:numCache/>
            </c:numRef>
          </c:val>
          <c:smooth val="0"/>
        </c:ser>
        <c:ser>
          <c:idx val="1"/>
          <c:order val="1"/>
          <c:tx>
            <c:v> Men </c:v>
          </c:tx>
          <c:spPr>
            <a:ln cmpd="sng" w="28575">
              <a:solidFill>
                <a:schemeClr val="accent2"/>
              </a:solidFill>
            </a:ln>
          </c:spPr>
          <c:marker>
            <c:symbol val="none"/>
          </c:marker>
          <c:cat>
            <c:strRef>
              <c:f>'CIS Bachelors by Gender'!$A$4:$A$38</c:f>
            </c:strRef>
          </c:cat>
          <c:val>
            <c:numRef>
              <c:f>'CIS Bachelors by Gender'!$C$4:$C$38</c:f>
              <c:numCache/>
            </c:numRef>
          </c:val>
          <c:smooth val="0"/>
        </c:ser>
        <c:axId val="1558686213"/>
        <c:axId val="778949402"/>
      </c:lineChart>
      <c:catAx>
        <c:axId val="15586862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778949402"/>
      </c:catAx>
      <c:valAx>
        <c:axId val="77894940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558686213"/>
      </c:valAx>
    </c:plotArea>
    <c:legend>
      <c:legendPos val="r"/>
      <c:overlay val="0"/>
      <c:txPr>
        <a:bodyPr/>
        <a:lstStyle/>
        <a:p>
          <a:pPr lvl="0">
            <a:defRPr b="0" i="0" sz="90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Percent of CIS Degrees Earned By Women     1999-2020</a:t>
            </a:r>
          </a:p>
        </c:rich>
      </c:tx>
      <c:overlay val="0"/>
    </c:title>
    <c:plotArea>
      <c:layout/>
      <c:lineChart>
        <c:ser>
          <c:idx val="0"/>
          <c:order val="0"/>
          <c:tx>
            <c:v> Associate's </c:v>
          </c:tx>
          <c:spPr>
            <a:ln cmpd="sng" w="28575">
              <a:solidFill>
                <a:schemeClr val="accent3"/>
              </a:solidFill>
            </a:ln>
          </c:spPr>
          <c:marker>
            <c:symbol val="circle"/>
            <c:size val="5"/>
            <c:spPr>
              <a:solidFill>
                <a:schemeClr val="accent3"/>
              </a:solidFill>
              <a:ln cmpd="sng">
                <a:solidFill>
                  <a:schemeClr val="accent3"/>
                </a:solidFill>
              </a:ln>
            </c:spPr>
          </c:marker>
          <c:cat>
            <c:strRef>
              <c:f>'Women% CIS All Levels'!$A$4:$A$25</c:f>
            </c:strRef>
          </c:cat>
          <c:val>
            <c:numRef>
              <c:f>'Women% CIS All Levels'!$B$4:$B$25</c:f>
              <c:numCache/>
            </c:numRef>
          </c:val>
          <c:smooth val="0"/>
        </c:ser>
        <c:ser>
          <c:idx val="1"/>
          <c:order val="1"/>
          <c:tx>
            <c:v> Bachelor's </c:v>
          </c:tx>
          <c:spPr>
            <a:ln cmpd="sng" w="28575">
              <a:solidFill>
                <a:schemeClr val="accent3"/>
              </a:solidFill>
            </a:ln>
          </c:spPr>
          <c:marker>
            <c:symbol val="circle"/>
            <c:size val="5"/>
            <c:spPr>
              <a:solidFill>
                <a:schemeClr val="accent3"/>
              </a:solidFill>
              <a:ln cmpd="sng">
                <a:solidFill>
                  <a:schemeClr val="accent3"/>
                </a:solidFill>
              </a:ln>
            </c:spPr>
          </c:marker>
          <c:cat>
            <c:strRef>
              <c:f>'Women% CIS All Levels'!$A$4:$A$25</c:f>
            </c:strRef>
          </c:cat>
          <c:val>
            <c:numRef>
              <c:f>'Women% CIS All Levels'!$C$4:$C$25</c:f>
              <c:numCache/>
            </c:numRef>
          </c:val>
          <c:smooth val="0"/>
        </c:ser>
        <c:ser>
          <c:idx val="2"/>
          <c:order val="2"/>
          <c:tx>
            <c:v> Master's </c:v>
          </c:tx>
          <c:spPr>
            <a:ln cmpd="sng" w="28575">
              <a:solidFill>
                <a:schemeClr val="accent3"/>
              </a:solidFill>
            </a:ln>
          </c:spPr>
          <c:marker>
            <c:symbol val="circle"/>
            <c:size val="5"/>
            <c:spPr>
              <a:solidFill>
                <a:schemeClr val="accent3"/>
              </a:solidFill>
              <a:ln cmpd="sng">
                <a:solidFill>
                  <a:schemeClr val="accent3"/>
                </a:solidFill>
              </a:ln>
            </c:spPr>
          </c:marker>
          <c:cat>
            <c:strRef>
              <c:f>'Women% CIS All Levels'!$A$4:$A$25</c:f>
            </c:strRef>
          </c:cat>
          <c:val>
            <c:numRef>
              <c:f>'Women% CIS All Levels'!$D$4:$D$25</c:f>
              <c:numCache/>
            </c:numRef>
          </c:val>
          <c:smooth val="0"/>
        </c:ser>
        <c:ser>
          <c:idx val="3"/>
          <c:order val="3"/>
          <c:tx>
            <c:v> Doctorate </c:v>
          </c:tx>
          <c:spPr>
            <a:ln cmpd="sng" w="28575">
              <a:solidFill>
                <a:schemeClr val="accent3"/>
              </a:solidFill>
            </a:ln>
          </c:spPr>
          <c:marker>
            <c:symbol val="circle"/>
            <c:size val="5"/>
            <c:spPr>
              <a:solidFill>
                <a:schemeClr val="accent3"/>
              </a:solidFill>
              <a:ln cmpd="sng">
                <a:solidFill>
                  <a:schemeClr val="accent3"/>
                </a:solidFill>
              </a:ln>
            </c:spPr>
          </c:marker>
          <c:cat>
            <c:strRef>
              <c:f>'Women% CIS All Levels'!$A$4:$A$25</c:f>
            </c:strRef>
          </c:cat>
          <c:val>
            <c:numRef>
              <c:f>'Women% CIS All Levels'!$E$4:$E$25</c:f>
              <c:numCache/>
            </c:numRef>
          </c:val>
          <c:smooth val="0"/>
        </c:ser>
        <c:axId val="1650492444"/>
        <c:axId val="1147137214"/>
      </c:lineChart>
      <c:catAx>
        <c:axId val="165049244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rot="-5400000"/>
          <a:lstStyle/>
          <a:p>
            <a:pPr lvl="0">
              <a:defRPr b="0" i="0" sz="900">
                <a:solidFill>
                  <a:srgbClr val="000000"/>
                </a:solidFill>
                <a:latin typeface="+mn-lt"/>
              </a:defRPr>
            </a:pPr>
          </a:p>
        </c:txPr>
        <c:crossAx val="1147137214"/>
      </c:catAx>
      <c:valAx>
        <c:axId val="11471372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650492444"/>
        <c:majorUnit val="0.1"/>
        <c:minorUnit val="0.05000000000000001"/>
      </c:valAx>
    </c:plotArea>
    <c:legend>
      <c:legendPos val="b"/>
      <c:overlay val="0"/>
      <c:txPr>
        <a:bodyPr/>
        <a:lstStyle/>
        <a:p>
          <a:pPr lvl="0">
            <a:defRPr b="0" i="0" sz="90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Percent of Computer Science Degrees Earned By Women     1990-2020</a:t>
            </a:r>
          </a:p>
        </c:rich>
      </c:tx>
      <c:overlay val="0"/>
    </c:title>
    <c:plotArea>
      <c:layout/>
      <c:lineChart>
        <c:ser>
          <c:idx val="0"/>
          <c:order val="0"/>
          <c:tx>
            <c:v> Associate's </c:v>
          </c:tx>
          <c:spPr>
            <a:ln cmpd="sng" w="28575">
              <a:solidFill>
                <a:schemeClr val="accent1"/>
              </a:solidFill>
            </a:ln>
          </c:spPr>
          <c:marker>
            <c:symbol val="none"/>
          </c:marker>
          <c:cat>
            <c:strRef>
              <c:f>'Women% CS All Levels'!$A$4:$A$35</c:f>
            </c:strRef>
          </c:cat>
          <c:val>
            <c:numRef>
              <c:f>'Women% CS All Levels'!$B$4:$B$35</c:f>
              <c:numCache/>
            </c:numRef>
          </c:val>
          <c:smooth val="0"/>
        </c:ser>
        <c:ser>
          <c:idx val="1"/>
          <c:order val="1"/>
          <c:tx>
            <c:v> Bachelor's </c:v>
          </c:tx>
          <c:spPr>
            <a:ln cmpd="sng" w="28575">
              <a:solidFill>
                <a:schemeClr val="accent2"/>
              </a:solidFill>
            </a:ln>
          </c:spPr>
          <c:marker>
            <c:symbol val="none"/>
          </c:marker>
          <c:cat>
            <c:strRef>
              <c:f>'Women% CS All Levels'!$A$4:$A$35</c:f>
            </c:strRef>
          </c:cat>
          <c:val>
            <c:numRef>
              <c:f>'Women% CS All Levels'!$C$4:$C$35</c:f>
              <c:numCache/>
            </c:numRef>
          </c:val>
          <c:smooth val="0"/>
        </c:ser>
        <c:ser>
          <c:idx val="2"/>
          <c:order val="2"/>
          <c:tx>
            <c:v> Master's </c:v>
          </c:tx>
          <c:spPr>
            <a:ln cmpd="sng" w="28575">
              <a:solidFill>
                <a:schemeClr val="accent3"/>
              </a:solidFill>
            </a:ln>
          </c:spPr>
          <c:marker>
            <c:symbol val="none"/>
          </c:marker>
          <c:cat>
            <c:strRef>
              <c:f>'Women% CS All Levels'!$A$4:$A$35</c:f>
            </c:strRef>
          </c:cat>
          <c:val>
            <c:numRef>
              <c:f>'Women% CS All Levels'!$D$4:$D$35</c:f>
              <c:numCache/>
            </c:numRef>
          </c:val>
          <c:smooth val="0"/>
        </c:ser>
        <c:ser>
          <c:idx val="3"/>
          <c:order val="3"/>
          <c:tx>
            <c:v> Doctorate </c:v>
          </c:tx>
          <c:spPr>
            <a:ln cmpd="sng" w="28575">
              <a:solidFill>
                <a:schemeClr val="accent4"/>
              </a:solidFill>
            </a:ln>
          </c:spPr>
          <c:marker>
            <c:symbol val="none"/>
          </c:marker>
          <c:cat>
            <c:strRef>
              <c:f>'Women% CS All Levels'!$A$4:$A$35</c:f>
            </c:strRef>
          </c:cat>
          <c:val>
            <c:numRef>
              <c:f>'Women% CS All Levels'!$E$4:$E$35</c:f>
              <c:numCache/>
            </c:numRef>
          </c:val>
          <c:smooth val="0"/>
        </c:ser>
        <c:axId val="7791948"/>
        <c:axId val="1614421617"/>
      </c:lineChart>
      <c:catAx>
        <c:axId val="779194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614421617"/>
      </c:catAx>
      <c:valAx>
        <c:axId val="16144216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791948"/>
      </c:valAx>
    </c:plotArea>
    <c:legend>
      <c:legendPos val="b"/>
      <c:overlay val="0"/>
      <c:txPr>
        <a:bodyPr/>
        <a:lstStyle/>
        <a:p>
          <a:pPr lvl="0">
            <a:defRPr b="0" i="0" sz="90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Racial Composition of Women's CIS Associate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Assoc'!$D$38:$L$38</c:f>
            </c:strRef>
          </c:cat>
          <c:val>
            <c:numRef>
              <c:f>'Race-Ethn CIS Assoc'!$D$39:$L$39</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mn-lt"/>
              </a:defRPr>
            </a:pPr>
            <a:r>
              <a:rPr b="1" i="0" sz="1100">
                <a:solidFill>
                  <a:srgbClr val="757575"/>
                </a:solidFill>
                <a:latin typeface="+mn-lt"/>
              </a:rPr>
              <a:t>Racial Composition of Men's CIS Associate Degrees 2020</a:t>
            </a:r>
          </a:p>
        </c:rich>
      </c:tx>
      <c:overlay val="0"/>
    </c:title>
    <c:plotArea>
      <c:layout/>
      <c:pieChart>
        <c:varyColors val="1"/>
        <c:ser>
          <c:idx val="0"/>
          <c:order val="0"/>
          <c:dPt>
            <c:idx val="0"/>
            <c:spPr>
              <a:solidFill>
                <a:schemeClr val="accent1"/>
              </a:solidFill>
            </c:spPr>
          </c:dPt>
          <c:dLbls>
            <c:showLegendKey val="0"/>
            <c:showVal val="1"/>
            <c:showCatName val="0"/>
            <c:showSerName val="0"/>
            <c:showPercent val="0"/>
            <c:showBubbleSize val="0"/>
            <c:showLeaderLines val="1"/>
          </c:dLbls>
          <c:cat>
            <c:strRef>
              <c:f>'Race-Ethn CIS Assoc'!$C$40:$K$40</c:f>
            </c:strRef>
          </c:cat>
          <c:val>
            <c:numRef>
              <c:f>'Race-Ethn CIS Assoc'!$C$41:$K$41</c:f>
              <c:numCache/>
            </c:numRef>
          </c:val>
        </c:ser>
        <c:dLbls>
          <c:showLegendKey val="0"/>
          <c:showVal val="0"/>
          <c:showCatName val="0"/>
          <c:showSerName val="0"/>
          <c:showPercent val="0"/>
          <c:showBubbleSize val="0"/>
        </c:dLbls>
        <c:firstSliceAng val="0"/>
      </c:pieChart>
    </c:plotArea>
    <c:legend>
      <c:legendPos val="l"/>
      <c:overlay val="0"/>
      <c:txPr>
        <a:bodyPr/>
        <a:lstStyle/>
        <a:p>
          <a:pPr lvl="0">
            <a:defRPr b="0" i="0" sz="900">
              <a:solidFill>
                <a:srgbClr val="1A1A1A"/>
              </a:solidFill>
              <a:latin typeface="+mn-lt"/>
            </a:defRPr>
          </a:pPr>
        </a:p>
      </c:txPr>
    </c:legend>
    <c:plotVisOnly val="1"/>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 Id="rId2"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 Id="rId2"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247650</xdr:colOff>
      <xdr:row>36</xdr:row>
      <xdr:rowOff>142875</xdr:rowOff>
    </xdr:from>
    <xdr:ext cx="5019675" cy="933450"/>
    <xdr:graphicFrame>
      <xdr:nvGraphicFramePr>
        <xdr:cNvPr id="1696469132" name="Chart 1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9525</xdr:colOff>
      <xdr:row>36</xdr:row>
      <xdr:rowOff>142875</xdr:rowOff>
    </xdr:from>
    <xdr:ext cx="4791075" cy="962025"/>
    <xdr:graphicFrame>
      <xdr:nvGraphicFramePr>
        <xdr:cNvPr id="1032664576" name="Chart 17"/>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57150</xdr:colOff>
      <xdr:row>33</xdr:row>
      <xdr:rowOff>104775</xdr:rowOff>
    </xdr:from>
    <xdr:ext cx="10487025" cy="9277350"/>
    <xdr:graphicFrame>
      <xdr:nvGraphicFramePr>
        <xdr:cNvPr id="101395439" name="Chart 18"/>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19050</xdr:colOff>
      <xdr:row>32</xdr:row>
      <xdr:rowOff>19050</xdr:rowOff>
    </xdr:from>
    <xdr:ext cx="6724650" cy="1209675"/>
    <xdr:sp>
      <xdr:nvSpPr>
        <xdr:cNvPr id="12" name="Shape 12"/>
        <xdr:cNvSpPr txBox="1"/>
      </xdr:nvSpPr>
      <xdr:spPr>
        <a:xfrm>
          <a:off x="1988438" y="3175163"/>
          <a:ext cx="6715125" cy="1209675"/>
        </a:xfrm>
        <a:prstGeom prst="rect">
          <a:avLst/>
        </a:prstGeom>
        <a:solidFill>
          <a:schemeClr val="lt1"/>
        </a:solidFill>
        <a:ln cap="flat" cmpd="sng" w="9525">
          <a:solidFill>
            <a:schemeClr val="dk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200">
              <a:solidFill>
                <a:schemeClr val="dk1"/>
              </a:solidFill>
              <a:latin typeface="Times New Roman"/>
              <a:ea typeface="Times New Roman"/>
              <a:cs typeface="Times New Roman"/>
              <a:sym typeface="Times New Roman"/>
            </a:rPr>
            <a:t>• The data by race and gender are calculated three different ways for each group. The first data point shows the percentage of women of that race/ethnicity out of ALL computing degrees earned at this level. The second data point shows the percentage of men of that race/ethnicity out of ALL computing degrees earned at this level. The third data point shows the percentage of women of that race/ethnicity out of all computing degrees earned BY WOMEN at this level.</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38</xdr:row>
      <xdr:rowOff>19050</xdr:rowOff>
    </xdr:from>
    <xdr:ext cx="6067425" cy="1609725"/>
    <xdr:graphicFrame>
      <xdr:nvGraphicFramePr>
        <xdr:cNvPr id="1506743739" name="Chart 19"/>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428625</xdr:colOff>
      <xdr:row>38</xdr:row>
      <xdr:rowOff>9525</xdr:rowOff>
    </xdr:from>
    <xdr:ext cx="5753100" cy="1600200"/>
    <xdr:graphicFrame>
      <xdr:nvGraphicFramePr>
        <xdr:cNvPr id="1576073362" name="Chart 20"/>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51</xdr:row>
      <xdr:rowOff>0</xdr:rowOff>
    </xdr:from>
    <xdr:ext cx="5953125" cy="1123950"/>
    <xdr:sp>
      <xdr:nvSpPr>
        <xdr:cNvPr id="13" name="Shape 13"/>
        <xdr:cNvSpPr txBox="1"/>
      </xdr:nvSpPr>
      <xdr:spPr>
        <a:xfrm>
          <a:off x="2374200" y="3222788"/>
          <a:ext cx="5943600" cy="1114425"/>
        </a:xfrm>
        <a:prstGeom prst="rect">
          <a:avLst/>
        </a:prstGeom>
        <a:solidFill>
          <a:schemeClr val="lt1"/>
        </a:solidFill>
        <a:ln cap="flat" cmpd="sng" w="9525">
          <a:solidFill>
            <a:schemeClr val="dk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200">
              <a:solidFill>
                <a:schemeClr val="dk1"/>
              </a:solidFill>
              <a:latin typeface="Times New Roman"/>
              <a:ea typeface="Times New Roman"/>
              <a:cs typeface="Times New Roman"/>
              <a:sym typeface="Times New Roman"/>
            </a:rPr>
            <a:t>• The data by race and gender are calculated three different ways for each group. The first data point shows the percentage of women of that race/ethnicity out of ALL degrees earned at this level. The second data point shows the percentage of men of that race/ethnicity out of ALL degrees earned at this level. The third data point shows the percentage of women of that race/ethnicity out of all degrees earned BY WOMEN at this level.</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36</xdr:row>
      <xdr:rowOff>76200</xdr:rowOff>
    </xdr:from>
    <xdr:ext cx="5943600" cy="2409825"/>
    <xdr:graphicFrame>
      <xdr:nvGraphicFramePr>
        <xdr:cNvPr id="1319905660" name="Chart 2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561975</xdr:colOff>
      <xdr:row>36</xdr:row>
      <xdr:rowOff>85725</xdr:rowOff>
    </xdr:from>
    <xdr:ext cx="5781675" cy="2438400"/>
    <xdr:graphicFrame>
      <xdr:nvGraphicFramePr>
        <xdr:cNvPr id="1166725575" name="Chart 2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49</xdr:row>
      <xdr:rowOff>171450</xdr:rowOff>
    </xdr:from>
    <xdr:ext cx="5629275" cy="1209675"/>
    <xdr:sp>
      <xdr:nvSpPr>
        <xdr:cNvPr id="14" name="Shape 14"/>
        <xdr:cNvSpPr txBox="1"/>
      </xdr:nvSpPr>
      <xdr:spPr>
        <a:xfrm>
          <a:off x="2536125" y="3179925"/>
          <a:ext cx="5619750" cy="1200150"/>
        </a:xfrm>
        <a:prstGeom prst="rect">
          <a:avLst/>
        </a:prstGeom>
        <a:solidFill>
          <a:schemeClr val="lt1"/>
        </a:solidFill>
        <a:ln cap="flat" cmpd="sng" w="9525">
          <a:solidFill>
            <a:schemeClr val="dk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200">
              <a:solidFill>
                <a:schemeClr val="dk1"/>
              </a:solidFill>
              <a:latin typeface="Times New Roman"/>
              <a:ea typeface="Times New Roman"/>
              <a:cs typeface="Times New Roman"/>
              <a:sym typeface="Times New Roman"/>
            </a:rPr>
            <a:t>• The data by race and gender are calculated three different ways for each group. The first data point shows the percentage of women of that race/ethnicity out of ALL degrees earned at this level. The second data point shows the percentage of men of that race/ethnicity out of ALL degrees earned at this level. The third data point shows the percentage of women of that race/ethnicity out of all degrees earned BY WOMEN at this level.</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36</xdr:row>
      <xdr:rowOff>161925</xdr:rowOff>
    </xdr:from>
    <xdr:ext cx="5467350" cy="2524125"/>
    <xdr:graphicFrame>
      <xdr:nvGraphicFramePr>
        <xdr:cNvPr id="1896147666" name="Chart 23"/>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523875</xdr:colOff>
      <xdr:row>36</xdr:row>
      <xdr:rowOff>161925</xdr:rowOff>
    </xdr:from>
    <xdr:ext cx="5353050" cy="2438400"/>
    <xdr:graphicFrame>
      <xdr:nvGraphicFramePr>
        <xdr:cNvPr id="2101032630" name="Chart 24"/>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49</xdr:row>
      <xdr:rowOff>180975</xdr:rowOff>
    </xdr:from>
    <xdr:ext cx="5181600" cy="1219200"/>
    <xdr:sp>
      <xdr:nvSpPr>
        <xdr:cNvPr id="15" name="Shape 15"/>
        <xdr:cNvSpPr txBox="1"/>
      </xdr:nvSpPr>
      <xdr:spPr>
        <a:xfrm>
          <a:off x="2755200" y="3170400"/>
          <a:ext cx="5181600" cy="1219200"/>
        </a:xfrm>
        <a:prstGeom prst="rect">
          <a:avLst/>
        </a:prstGeom>
        <a:solidFill>
          <a:schemeClr val="lt1"/>
        </a:solidFill>
        <a:ln cap="flat" cmpd="sng" w="9525">
          <a:solidFill>
            <a:schemeClr val="dk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200">
              <a:solidFill>
                <a:schemeClr val="dk1"/>
              </a:solidFill>
              <a:latin typeface="Times New Roman"/>
              <a:ea typeface="Times New Roman"/>
              <a:cs typeface="Times New Roman"/>
              <a:sym typeface="Times New Roman"/>
            </a:rPr>
            <a:t>• The data by race and gender are calculated three different ways for each group. The first data point shows the percentage of women of that race/ethnicity out of ALL degrees earned at this level. The second data point shows the percentage of men of that race/ethnicity out of ALL degrees earned at this level. The third data point shows the percentage of women of that race/ethnicity out of all degrees earned BY WOMEN at this level.</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30</xdr:col>
      <xdr:colOff>342900</xdr:colOff>
      <xdr:row>38</xdr:row>
      <xdr:rowOff>9525</xdr:rowOff>
    </xdr:from>
    <xdr:ext cx="5534025" cy="4543425"/>
    <xdr:graphicFrame>
      <xdr:nvGraphicFramePr>
        <xdr:cNvPr id="1953981877"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409575</xdr:colOff>
      <xdr:row>37</xdr:row>
      <xdr:rowOff>266700</xdr:rowOff>
    </xdr:from>
    <xdr:ext cx="5534025" cy="4638675"/>
    <xdr:graphicFrame>
      <xdr:nvGraphicFramePr>
        <xdr:cNvPr id="1913678196"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276225</xdr:colOff>
      <xdr:row>38</xdr:row>
      <xdr:rowOff>0</xdr:rowOff>
    </xdr:from>
    <xdr:ext cx="5629275" cy="4629150"/>
    <xdr:graphicFrame>
      <xdr:nvGraphicFramePr>
        <xdr:cNvPr id="1014705601"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20</xdr:col>
      <xdr:colOff>219075</xdr:colOff>
      <xdr:row>38</xdr:row>
      <xdr:rowOff>9525</xdr:rowOff>
    </xdr:from>
    <xdr:ext cx="5534025" cy="4619625"/>
    <xdr:graphicFrame>
      <xdr:nvGraphicFramePr>
        <xdr:cNvPr id="1573088906" name="Chart 4"/>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438150</xdr:colOff>
      <xdr:row>40</xdr:row>
      <xdr:rowOff>57150</xdr:rowOff>
    </xdr:from>
    <xdr:ext cx="190500" cy="266700"/>
    <xdr:sp>
      <xdr:nvSpPr>
        <xdr:cNvPr id="3" name="Shape 3"/>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15</xdr:col>
      <xdr:colOff>304800</xdr:colOff>
      <xdr:row>32</xdr:row>
      <xdr:rowOff>180975</xdr:rowOff>
    </xdr:from>
    <xdr:ext cx="2952750" cy="1000125"/>
    <xdr:sp>
      <xdr:nvSpPr>
        <xdr:cNvPr id="4" name="Shape 4"/>
        <xdr:cNvSpPr txBox="1"/>
      </xdr:nvSpPr>
      <xdr:spPr>
        <a:xfrm>
          <a:off x="3874388" y="3284700"/>
          <a:ext cx="2943225" cy="9906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More than 4 in 10 Mathematics bachelor's and master's degrees have been earned by women consistently for decades, while associates and doctoral degrees have remained under one-third for at least a decade.</a:t>
          </a:r>
          <a:endParaRPr sz="1400"/>
        </a:p>
      </xdr:txBody>
    </xdr:sp>
    <xdr:clientData fLocksWithSheet="0"/>
  </xdr:oneCellAnchor>
  <xdr:oneCellAnchor>
    <xdr:from>
      <xdr:col>10</xdr:col>
      <xdr:colOff>295275</xdr:colOff>
      <xdr:row>33</xdr:row>
      <xdr:rowOff>0</xdr:rowOff>
    </xdr:from>
    <xdr:ext cx="2838450" cy="990600"/>
    <xdr:sp>
      <xdr:nvSpPr>
        <xdr:cNvPr id="5" name="Shape 5"/>
        <xdr:cNvSpPr txBox="1"/>
      </xdr:nvSpPr>
      <xdr:spPr>
        <a:xfrm>
          <a:off x="3931538" y="3289463"/>
          <a:ext cx="2828925" cy="9810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Except at the associates level, Engineering degrees are approximately one quarter being earned by women. </a:t>
          </a:r>
          <a:endParaRPr sz="1400"/>
        </a:p>
      </xdr:txBody>
    </xdr:sp>
    <xdr:clientData fLocksWithSheet="0"/>
  </xdr:oneCellAnchor>
  <xdr:oneCellAnchor>
    <xdr:from>
      <xdr:col>5</xdr:col>
      <xdr:colOff>352425</xdr:colOff>
      <xdr:row>33</xdr:row>
      <xdr:rowOff>0</xdr:rowOff>
    </xdr:from>
    <xdr:ext cx="2790825" cy="971550"/>
    <xdr:sp>
      <xdr:nvSpPr>
        <xdr:cNvPr id="6" name="Shape 6"/>
        <xdr:cNvSpPr txBox="1"/>
      </xdr:nvSpPr>
      <xdr:spPr>
        <a:xfrm>
          <a:off x="3955350" y="3294225"/>
          <a:ext cx="2781300" cy="971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Over half of Biology degrees at all levels have been earned by women; this trend has held over decades.</a:t>
          </a:r>
          <a:endParaRPr sz="1400"/>
        </a:p>
      </xdr:txBody>
    </xdr:sp>
    <xdr:clientData fLocksWithSheet="0"/>
  </xdr:oneCellAnchor>
  <xdr:oneCellAnchor>
    <xdr:from>
      <xdr:col>0</xdr:col>
      <xdr:colOff>0</xdr:colOff>
      <xdr:row>31</xdr:row>
      <xdr:rowOff>0</xdr:rowOff>
    </xdr:from>
    <xdr:ext cx="8991600" cy="266700"/>
    <xdr:sp>
      <xdr:nvSpPr>
        <xdr:cNvPr id="7" name="Shape 7"/>
        <xdr:cNvSpPr txBox="1"/>
      </xdr:nvSpPr>
      <xdr:spPr>
        <a:xfrm>
          <a:off x="850200" y="3646650"/>
          <a:ext cx="8991600" cy="2667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These data are presented in 5-year increments for ease of visualization. For the number of degree earners by gender, please see the table below. </a:t>
          </a:r>
          <a:endParaRPr sz="1400"/>
        </a:p>
      </xdr:txBody>
    </xdr:sp>
    <xdr:clientData fLocksWithSheet="0"/>
  </xdr:oneCellAnchor>
  <xdr:oneCellAnchor>
    <xdr:from>
      <xdr:col>0</xdr:col>
      <xdr:colOff>0</xdr:colOff>
      <xdr:row>33</xdr:row>
      <xdr:rowOff>0</xdr:rowOff>
    </xdr:from>
    <xdr:ext cx="3152775" cy="971550"/>
    <xdr:sp>
      <xdr:nvSpPr>
        <xdr:cNvPr id="8" name="Shape 8"/>
        <xdr:cNvSpPr txBox="1"/>
      </xdr:nvSpPr>
      <xdr:spPr>
        <a:xfrm>
          <a:off x="3769613" y="3294225"/>
          <a:ext cx="3152775" cy="971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The percentage of women earning Computer and Information Sciences degrees at all levels as been on a slow increase for the past five years, but remains on par with Engineering, though lower than other STEM fields.  </a:t>
          </a:r>
          <a:endParaRPr sz="1400"/>
        </a:p>
      </xdr:txBody>
    </xdr:sp>
    <xdr:clientData fLocksWithSheet="0"/>
  </xdr:oneCellAnchor>
  <xdr:oneCellAnchor>
    <xdr:from>
      <xdr:col>20</xdr:col>
      <xdr:colOff>504825</xdr:colOff>
      <xdr:row>33</xdr:row>
      <xdr:rowOff>0</xdr:rowOff>
    </xdr:from>
    <xdr:ext cx="2571750" cy="962025"/>
    <xdr:sp>
      <xdr:nvSpPr>
        <xdr:cNvPr id="9" name="Shape 9"/>
        <xdr:cNvSpPr txBox="1"/>
      </xdr:nvSpPr>
      <xdr:spPr>
        <a:xfrm>
          <a:off x="4064888" y="3298988"/>
          <a:ext cx="2562225" cy="9620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More than one-third of Physical Sciences degrees at all levels have been earned by women, a trend that has been largely consistent over time. </a:t>
          </a:r>
          <a:endParaRPr sz="1400"/>
        </a:p>
      </xdr:txBody>
    </xdr:sp>
    <xdr:clientData fLocksWithSheet="0"/>
  </xdr:oneCellAnchor>
  <xdr:oneCellAnchor>
    <xdr:from>
      <xdr:col>25</xdr:col>
      <xdr:colOff>285750</xdr:colOff>
      <xdr:row>33</xdr:row>
      <xdr:rowOff>0</xdr:rowOff>
    </xdr:from>
    <xdr:ext cx="2647950" cy="962025"/>
    <xdr:sp>
      <xdr:nvSpPr>
        <xdr:cNvPr id="10" name="Shape 10"/>
        <xdr:cNvSpPr txBox="1"/>
      </xdr:nvSpPr>
      <xdr:spPr>
        <a:xfrm>
          <a:off x="4022025" y="3298988"/>
          <a:ext cx="2647950" cy="9620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i="0" lang="en-US" sz="1100" u="none" strike="noStrike">
              <a:solidFill>
                <a:schemeClr val="dk1"/>
              </a:solidFill>
              <a:latin typeface="Calibri"/>
              <a:ea typeface="Calibri"/>
              <a:cs typeface="Calibri"/>
              <a:sym typeface="Calibri"/>
            </a:rPr>
            <a:t>With the exception of the doctorate, at least 50% of Social Science degrees have been earned by women for decades.</a:t>
          </a:r>
          <a:r>
            <a:rPr lang="en-US" sz="1100">
              <a:solidFill>
                <a:schemeClr val="dk1"/>
              </a:solidFill>
              <a:latin typeface="Calibri"/>
              <a:ea typeface="Calibri"/>
              <a:cs typeface="Calibri"/>
              <a:sym typeface="Calibri"/>
            </a:rPr>
            <a:t> </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590550</xdr:colOff>
      <xdr:row>2</xdr:row>
      <xdr:rowOff>0</xdr:rowOff>
    </xdr:from>
    <xdr:ext cx="4876800" cy="4733925"/>
    <xdr:graphicFrame>
      <xdr:nvGraphicFramePr>
        <xdr:cNvPr id="2137979988"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9525</xdr:colOff>
      <xdr:row>1</xdr:row>
      <xdr:rowOff>171450</xdr:rowOff>
    </xdr:from>
    <xdr:ext cx="5248275" cy="3771900"/>
    <xdr:graphicFrame>
      <xdr:nvGraphicFramePr>
        <xdr:cNvPr id="1519218393" name="Chart 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266700</xdr:colOff>
      <xdr:row>2</xdr:row>
      <xdr:rowOff>0</xdr:rowOff>
    </xdr:from>
    <xdr:ext cx="5591175" cy="4686300"/>
    <xdr:graphicFrame>
      <xdr:nvGraphicFramePr>
        <xdr:cNvPr id="604397062" name="Chart 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438150</xdr:colOff>
      <xdr:row>42</xdr:row>
      <xdr:rowOff>0</xdr:rowOff>
    </xdr:from>
    <xdr:ext cx="5257800" cy="3381375"/>
    <xdr:graphicFrame>
      <xdr:nvGraphicFramePr>
        <xdr:cNvPr id="636451253" name="Chart 8"/>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381000</xdr:colOff>
      <xdr:row>41</xdr:row>
      <xdr:rowOff>171450</xdr:rowOff>
    </xdr:from>
    <xdr:ext cx="5667375" cy="3409950"/>
    <xdr:graphicFrame>
      <xdr:nvGraphicFramePr>
        <xdr:cNvPr id="1233553150" name="Chart 9"/>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276225</xdr:colOff>
      <xdr:row>44</xdr:row>
      <xdr:rowOff>38100</xdr:rowOff>
    </xdr:from>
    <xdr:ext cx="4562475" cy="2790825"/>
    <xdr:graphicFrame>
      <xdr:nvGraphicFramePr>
        <xdr:cNvPr id="882347928" name="Chart 10"/>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14</xdr:col>
      <xdr:colOff>561975</xdr:colOff>
      <xdr:row>44</xdr:row>
      <xdr:rowOff>9525</xdr:rowOff>
    </xdr:from>
    <xdr:ext cx="4752975" cy="2828925"/>
    <xdr:graphicFrame>
      <xdr:nvGraphicFramePr>
        <xdr:cNvPr id="752085063" name="Chart 11"/>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476250</xdr:colOff>
      <xdr:row>42</xdr:row>
      <xdr:rowOff>104775</xdr:rowOff>
    </xdr:from>
    <xdr:ext cx="4314825" cy="3286125"/>
    <xdr:graphicFrame>
      <xdr:nvGraphicFramePr>
        <xdr:cNvPr id="1872297504" name="Chart 1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13</xdr:col>
      <xdr:colOff>266700</xdr:colOff>
      <xdr:row>42</xdr:row>
      <xdr:rowOff>142875</xdr:rowOff>
    </xdr:from>
    <xdr:ext cx="4781550" cy="3267075"/>
    <xdr:graphicFrame>
      <xdr:nvGraphicFramePr>
        <xdr:cNvPr id="1492452701" name="Chart 13"/>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38</xdr:row>
      <xdr:rowOff>171450</xdr:rowOff>
    </xdr:from>
    <xdr:ext cx="4467225" cy="3295650"/>
    <xdr:graphicFrame>
      <xdr:nvGraphicFramePr>
        <xdr:cNvPr id="49424684" name="Chart 14"/>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381000</xdr:colOff>
      <xdr:row>38</xdr:row>
      <xdr:rowOff>152400</xdr:rowOff>
    </xdr:from>
    <xdr:ext cx="4581525" cy="3286125"/>
    <xdr:graphicFrame>
      <xdr:nvGraphicFramePr>
        <xdr:cNvPr id="731424542" name="Chart 15"/>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58</xdr:row>
      <xdr:rowOff>0</xdr:rowOff>
    </xdr:from>
    <xdr:ext cx="6686550" cy="1133475"/>
    <xdr:sp>
      <xdr:nvSpPr>
        <xdr:cNvPr id="11" name="Shape 11"/>
        <xdr:cNvSpPr txBox="1"/>
      </xdr:nvSpPr>
      <xdr:spPr>
        <a:xfrm>
          <a:off x="2002725" y="3218025"/>
          <a:ext cx="6686550" cy="1123950"/>
        </a:xfrm>
        <a:prstGeom prst="rect">
          <a:avLst/>
        </a:prstGeom>
        <a:solidFill>
          <a:schemeClr val="lt1"/>
        </a:solidFill>
        <a:ln cap="flat" cmpd="sng" w="9525">
          <a:solidFill>
            <a:schemeClr val="dk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200">
              <a:solidFill>
                <a:schemeClr val="dk1"/>
              </a:solidFill>
              <a:latin typeface="Times New Roman"/>
              <a:ea typeface="Times New Roman"/>
              <a:cs typeface="Times New Roman"/>
              <a:sym typeface="Times New Roman"/>
            </a:rPr>
            <a:t>• The data by race and gender are calculated three different ways for each group. The first data point shows the percentage of women of that race/ethnicity out of ALL degrees earned at this level. The second data point shows the percentage of men of that race/ethnicity out of ALL degrees earned at this level. The third data point shows the percentage of women of that race/ethnicity out of all degrees earned BY WOMEN at this level.</a:t>
          </a:r>
          <a:endParaRPr sz="1400"/>
        </a:p>
      </xdr:txBody>
    </xdr:sp>
    <xdr:clientData fLocksWithSheet="0"/>
  </xdr:oneCellAnchor>
</xdr:wsDr>
</file>

<file path=xl/tables/table1.xml><?xml version="1.0" encoding="utf-8"?>
<table xmlns="http://schemas.openxmlformats.org/spreadsheetml/2006/main" ref="A3:E39" displayName="Table_1" id="1">
  <tableColumns count="5">
    <tableColumn name="Academic Year" id="1"/>
    <tableColumn name="Women" id="2"/>
    <tableColumn name="Men" id="3"/>
    <tableColumn name="Total" id="4"/>
    <tableColumn name="% Female" id="5"/>
  </tableColumns>
  <tableStyleInfo name="CIS Bachelors by Gender-style" showColumnStripes="0" showFirstColumn="1" showLastColumn="1" showRowStripes="1"/>
</table>
</file>

<file path=xl/tables/table2.xml><?xml version="1.0" encoding="utf-8"?>
<table xmlns="http://schemas.openxmlformats.org/spreadsheetml/2006/main" ref="A3:E25" displayName="Table_2" id="2">
  <tableColumns count="5">
    <tableColumn name="Year" id="1"/>
    <tableColumn name="Associate's" id="2"/>
    <tableColumn name="Bachelor's" id="3"/>
    <tableColumn name="Master's" id="4"/>
    <tableColumn name="Doctorate" id="5"/>
  </tableColumns>
  <tableStyleInfo name="Women% CIS All Levels-style" showColumnStripes="0" showFirstColumn="1" showLastColumn="1" showRowStripes="1"/>
</table>
</file>

<file path=xl/tables/table3.xml><?xml version="1.0" encoding="utf-8"?>
<table xmlns="http://schemas.openxmlformats.org/spreadsheetml/2006/main" ref="A3:E35" displayName="Table_3" id="3">
  <tableColumns count="5">
    <tableColumn name="Year" id="1"/>
    <tableColumn name="Associate's" id="2"/>
    <tableColumn name="Bachelor's" id="3"/>
    <tableColumn name="Master's" id="4"/>
    <tableColumn name="Doctorate" id="5"/>
  </tableColumns>
  <tableStyleInfo name="Women% CS All Level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1.0"/>
    <col customWidth="1" min="2" max="2" width="8.88"/>
    <col customWidth="1" min="3" max="26" width="8.0"/>
  </cols>
  <sheetData>
    <row r="1">
      <c r="A1" s="1" t="s">
        <v>0</v>
      </c>
      <c r="M1" s="2"/>
      <c r="N1" s="2"/>
      <c r="O1" s="2"/>
      <c r="P1" s="2"/>
      <c r="Q1" s="2"/>
      <c r="R1" s="2"/>
      <c r="S1" s="2"/>
      <c r="T1" s="2"/>
      <c r="U1" s="2"/>
      <c r="V1" s="2"/>
      <c r="W1" s="2"/>
      <c r="X1" s="2"/>
      <c r="Y1" s="2"/>
      <c r="Z1" s="2"/>
    </row>
    <row r="2" ht="58.5" customHeight="1">
      <c r="A2" s="3" t="s">
        <v>1</v>
      </c>
      <c r="M2" s="2"/>
      <c r="N2" s="2"/>
      <c r="O2" s="2"/>
      <c r="P2" s="2"/>
      <c r="Q2" s="2"/>
      <c r="R2" s="2"/>
      <c r="S2" s="2"/>
      <c r="T2" s="2"/>
      <c r="U2" s="2"/>
      <c r="V2" s="2"/>
      <c r="W2" s="2"/>
      <c r="X2" s="2"/>
      <c r="Y2" s="2"/>
      <c r="Z2" s="2"/>
    </row>
    <row r="3">
      <c r="A3" s="4"/>
      <c r="B3" s="4"/>
      <c r="C3" s="4"/>
      <c r="D3" s="4"/>
      <c r="E3" s="4"/>
      <c r="F3" s="4"/>
      <c r="G3" s="4"/>
      <c r="H3" s="4"/>
      <c r="I3" s="4"/>
      <c r="J3" s="4"/>
      <c r="K3" s="4"/>
      <c r="L3" s="4"/>
      <c r="M3" s="2"/>
      <c r="N3" s="2"/>
      <c r="O3" s="2"/>
      <c r="P3" s="2"/>
      <c r="Q3" s="2"/>
      <c r="R3" s="2"/>
      <c r="S3" s="2"/>
      <c r="T3" s="2"/>
      <c r="U3" s="2"/>
      <c r="V3" s="2"/>
      <c r="W3" s="2"/>
      <c r="X3" s="2"/>
      <c r="Y3" s="2"/>
      <c r="Z3" s="2"/>
    </row>
    <row r="4" ht="30.0" customHeight="1">
      <c r="A4" s="5" t="s">
        <v>2</v>
      </c>
      <c r="M4" s="2"/>
      <c r="N4" s="2"/>
      <c r="O4" s="2"/>
      <c r="P4" s="2"/>
      <c r="Q4" s="2"/>
      <c r="R4" s="2"/>
      <c r="S4" s="2"/>
      <c r="T4" s="2"/>
      <c r="U4" s="2"/>
      <c r="V4" s="2"/>
      <c r="W4" s="2"/>
      <c r="X4" s="2"/>
      <c r="Y4" s="2"/>
      <c r="Z4" s="2"/>
    </row>
    <row r="5">
      <c r="A5" s="4"/>
      <c r="B5" s="4"/>
      <c r="C5" s="4"/>
      <c r="D5" s="4"/>
      <c r="E5" s="4"/>
      <c r="F5" s="4"/>
      <c r="G5" s="4"/>
      <c r="H5" s="4"/>
      <c r="I5" s="4"/>
      <c r="J5" s="4"/>
      <c r="K5" s="4"/>
      <c r="L5" s="4"/>
      <c r="M5" s="2"/>
      <c r="N5" s="2"/>
      <c r="O5" s="2"/>
      <c r="P5" s="2"/>
      <c r="Q5" s="2"/>
      <c r="R5" s="2"/>
      <c r="S5" s="2"/>
      <c r="T5" s="2"/>
      <c r="U5" s="2"/>
      <c r="V5" s="2"/>
      <c r="W5" s="2"/>
      <c r="X5" s="2"/>
      <c r="Y5" s="2"/>
      <c r="Z5" s="2"/>
    </row>
    <row r="6">
      <c r="A6" s="6" t="s">
        <v>3</v>
      </c>
      <c r="B6" s="7"/>
      <c r="C6" s="4"/>
      <c r="D6" s="4"/>
      <c r="E6" s="4"/>
      <c r="F6" s="4"/>
      <c r="G6" s="4"/>
      <c r="H6" s="4"/>
      <c r="I6" s="4"/>
      <c r="J6" s="4"/>
      <c r="K6" s="4"/>
      <c r="L6" s="4"/>
      <c r="M6" s="2"/>
      <c r="N6" s="2"/>
      <c r="O6" s="2"/>
      <c r="P6" s="2"/>
      <c r="Q6" s="2"/>
      <c r="R6" s="2"/>
      <c r="S6" s="2"/>
      <c r="T6" s="2"/>
      <c r="U6" s="2"/>
      <c r="V6" s="2"/>
      <c r="W6" s="2"/>
      <c r="X6" s="2"/>
      <c r="Y6" s="2"/>
      <c r="Z6" s="2"/>
    </row>
    <row r="7">
      <c r="A7" s="7"/>
      <c r="B7" s="7"/>
      <c r="C7" s="4"/>
      <c r="D7" s="4"/>
      <c r="E7" s="4"/>
      <c r="F7" s="4"/>
      <c r="G7" s="4"/>
      <c r="H7" s="4"/>
      <c r="I7" s="4"/>
      <c r="J7" s="4"/>
      <c r="K7" s="4"/>
      <c r="L7" s="4"/>
      <c r="M7" s="2"/>
      <c r="N7" s="2"/>
      <c r="O7" s="2"/>
      <c r="P7" s="2"/>
      <c r="Q7" s="2"/>
      <c r="R7" s="2"/>
      <c r="S7" s="2"/>
      <c r="T7" s="2"/>
      <c r="U7" s="2"/>
      <c r="V7" s="2"/>
      <c r="W7" s="2"/>
      <c r="X7" s="2"/>
      <c r="Y7" s="2"/>
      <c r="Z7" s="2"/>
    </row>
    <row r="8">
      <c r="A8" s="7" t="s">
        <v>4</v>
      </c>
      <c r="B8" s="8" t="s">
        <v>5</v>
      </c>
      <c r="C8" s="4"/>
      <c r="D8" s="4"/>
      <c r="E8" s="4"/>
      <c r="F8" s="4"/>
      <c r="G8" s="4"/>
      <c r="H8" s="4"/>
      <c r="I8" s="4"/>
      <c r="J8" s="4"/>
      <c r="K8" s="4"/>
      <c r="L8" s="4"/>
      <c r="M8" s="2"/>
      <c r="N8" s="2"/>
      <c r="O8" s="2"/>
      <c r="P8" s="2"/>
      <c r="Q8" s="2"/>
      <c r="R8" s="2"/>
      <c r="S8" s="2"/>
      <c r="T8" s="2"/>
      <c r="U8" s="2"/>
      <c r="V8" s="2"/>
      <c r="W8" s="2"/>
      <c r="X8" s="2"/>
      <c r="Y8" s="2"/>
      <c r="Z8" s="2"/>
    </row>
    <row r="9">
      <c r="A9" s="7" t="s">
        <v>6</v>
      </c>
      <c r="B9" s="8" t="s">
        <v>7</v>
      </c>
      <c r="C9" s="2"/>
      <c r="D9" s="2"/>
      <c r="E9" s="2"/>
      <c r="F9" s="2"/>
      <c r="G9" s="2"/>
      <c r="H9" s="2"/>
      <c r="I9" s="2"/>
      <c r="J9" s="2"/>
      <c r="K9" s="2"/>
      <c r="L9" s="2"/>
      <c r="M9" s="2"/>
      <c r="N9" s="2"/>
      <c r="O9" s="2"/>
      <c r="P9" s="2"/>
      <c r="Q9" s="2"/>
      <c r="R9" s="2"/>
      <c r="S9" s="2"/>
      <c r="T9" s="2"/>
      <c r="U9" s="2"/>
      <c r="V9" s="2"/>
      <c r="W9" s="2"/>
      <c r="X9" s="2"/>
      <c r="Y9" s="2"/>
      <c r="Z9" s="2"/>
    </row>
    <row r="10">
      <c r="A10" s="7" t="s">
        <v>8</v>
      </c>
      <c r="B10" s="8" t="s">
        <v>9</v>
      </c>
      <c r="C10" s="2"/>
      <c r="D10" s="2"/>
      <c r="E10" s="2"/>
      <c r="F10" s="2"/>
      <c r="G10" s="2"/>
      <c r="H10" s="2"/>
      <c r="I10" s="2"/>
      <c r="J10" s="2"/>
      <c r="K10" s="2"/>
      <c r="L10" s="2"/>
      <c r="M10" s="2"/>
      <c r="N10" s="2"/>
      <c r="O10" s="2"/>
      <c r="P10" s="2"/>
      <c r="Q10" s="2"/>
      <c r="R10" s="2"/>
      <c r="S10" s="2"/>
      <c r="T10" s="2"/>
      <c r="U10" s="2"/>
      <c r="V10" s="2"/>
      <c r="W10" s="2"/>
      <c r="X10" s="2"/>
      <c r="Y10" s="2"/>
      <c r="Z10" s="2"/>
    </row>
    <row r="11">
      <c r="A11" s="7" t="s">
        <v>10</v>
      </c>
      <c r="B11" s="8" t="s">
        <v>11</v>
      </c>
      <c r="C11" s="2"/>
      <c r="D11" s="2"/>
      <c r="E11" s="2"/>
      <c r="F11" s="2"/>
      <c r="G11" s="2"/>
      <c r="H11" s="2"/>
      <c r="I11" s="2"/>
      <c r="J11" s="2"/>
      <c r="K11" s="2"/>
      <c r="L11" s="2"/>
      <c r="M11" s="2"/>
      <c r="N11" s="2"/>
      <c r="O11" s="2"/>
      <c r="P11" s="2"/>
      <c r="Q11" s="2"/>
      <c r="R11" s="2"/>
      <c r="S11" s="2"/>
      <c r="T11" s="2"/>
      <c r="U11" s="2"/>
      <c r="V11" s="2"/>
      <c r="W11" s="2"/>
      <c r="X11" s="2"/>
      <c r="Y11" s="2"/>
      <c r="Z11" s="2"/>
    </row>
    <row r="12">
      <c r="A12" s="7" t="s">
        <v>12</v>
      </c>
      <c r="B12" s="8" t="s">
        <v>13</v>
      </c>
      <c r="C12" s="2"/>
      <c r="D12" s="2"/>
      <c r="E12" s="2"/>
      <c r="F12" s="2"/>
      <c r="G12" s="2"/>
      <c r="H12" s="2"/>
      <c r="I12" s="2"/>
      <c r="J12" s="2"/>
      <c r="K12" s="2"/>
      <c r="L12" s="2"/>
      <c r="M12" s="2"/>
      <c r="N12" s="2"/>
      <c r="O12" s="2"/>
      <c r="P12" s="2"/>
      <c r="Q12" s="2"/>
      <c r="R12" s="2"/>
      <c r="S12" s="2"/>
      <c r="T12" s="2"/>
      <c r="U12" s="2"/>
      <c r="V12" s="2"/>
      <c r="W12" s="2"/>
      <c r="X12" s="2"/>
      <c r="Y12" s="2"/>
      <c r="Z12" s="2"/>
    </row>
    <row r="13">
      <c r="A13" s="7" t="s">
        <v>14</v>
      </c>
      <c r="B13" s="8" t="s">
        <v>13</v>
      </c>
      <c r="C13" s="2"/>
      <c r="D13" s="2"/>
      <c r="E13" s="2"/>
      <c r="F13" s="2"/>
      <c r="G13" s="2"/>
      <c r="H13" s="2"/>
      <c r="I13" s="2"/>
      <c r="J13" s="2"/>
      <c r="K13" s="2"/>
      <c r="L13" s="2"/>
      <c r="M13" s="2"/>
      <c r="N13" s="2"/>
      <c r="O13" s="2"/>
      <c r="P13" s="2"/>
      <c r="Q13" s="2"/>
      <c r="R13" s="2"/>
      <c r="S13" s="2"/>
      <c r="T13" s="2"/>
      <c r="U13" s="2"/>
      <c r="V13" s="2"/>
      <c r="W13" s="2"/>
      <c r="X13" s="2"/>
      <c r="Y13" s="2"/>
      <c r="Z13" s="2"/>
    </row>
    <row r="14">
      <c r="A14" s="7" t="s">
        <v>15</v>
      </c>
      <c r="B14" s="8" t="s">
        <v>13</v>
      </c>
      <c r="C14" s="2"/>
      <c r="D14" s="2"/>
      <c r="E14" s="2"/>
      <c r="F14" s="2"/>
      <c r="G14" s="2"/>
      <c r="H14" s="2"/>
      <c r="I14" s="2"/>
      <c r="J14" s="2"/>
      <c r="K14" s="2"/>
      <c r="L14" s="2"/>
      <c r="M14" s="2"/>
      <c r="N14" s="2"/>
      <c r="O14" s="2"/>
      <c r="P14" s="2"/>
      <c r="Q14" s="2"/>
      <c r="R14" s="2"/>
      <c r="S14" s="2"/>
      <c r="T14" s="2"/>
      <c r="U14" s="2"/>
      <c r="V14" s="2"/>
      <c r="W14" s="2"/>
      <c r="X14" s="2"/>
      <c r="Y14" s="2"/>
      <c r="Z14" s="2"/>
    </row>
    <row r="15">
      <c r="A15" s="7" t="s">
        <v>16</v>
      </c>
      <c r="B15" s="8" t="s">
        <v>13</v>
      </c>
      <c r="C15" s="2"/>
      <c r="D15" s="2"/>
      <c r="E15" s="2"/>
      <c r="F15" s="2"/>
      <c r="G15" s="2"/>
      <c r="H15" s="2"/>
      <c r="I15" s="2"/>
      <c r="J15" s="2"/>
      <c r="K15" s="2"/>
      <c r="L15" s="2"/>
      <c r="M15" s="2"/>
      <c r="N15" s="2"/>
      <c r="O15" s="2"/>
      <c r="P15" s="2"/>
      <c r="Q15" s="2"/>
      <c r="R15" s="2"/>
      <c r="S15" s="2"/>
      <c r="T15" s="2"/>
      <c r="U15" s="2"/>
      <c r="V15" s="2"/>
      <c r="W15" s="2"/>
      <c r="X15" s="2"/>
      <c r="Y15" s="2"/>
      <c r="Z15" s="2"/>
    </row>
    <row r="16">
      <c r="A16" s="7" t="s">
        <v>17</v>
      </c>
      <c r="B16" s="7" t="s">
        <v>18</v>
      </c>
      <c r="C16" s="2"/>
      <c r="D16" s="2"/>
      <c r="E16" s="2"/>
      <c r="F16" s="2"/>
      <c r="G16" s="2"/>
      <c r="H16" s="2"/>
      <c r="I16" s="2"/>
      <c r="J16" s="2"/>
      <c r="K16" s="2"/>
      <c r="L16" s="2"/>
      <c r="M16" s="2"/>
      <c r="N16" s="2"/>
      <c r="O16" s="2"/>
      <c r="P16" s="2"/>
      <c r="Q16" s="2"/>
      <c r="R16" s="2"/>
      <c r="S16" s="2"/>
      <c r="T16" s="2"/>
      <c r="U16" s="2"/>
      <c r="V16" s="2"/>
      <c r="W16" s="2"/>
      <c r="X16" s="2"/>
      <c r="Y16" s="2"/>
      <c r="Z16" s="2"/>
    </row>
    <row r="17">
      <c r="A17" s="7" t="s">
        <v>19</v>
      </c>
      <c r="B17" s="8" t="s">
        <v>13</v>
      </c>
      <c r="C17" s="2"/>
      <c r="D17" s="2"/>
      <c r="E17" s="2"/>
      <c r="F17" s="2"/>
      <c r="G17" s="2"/>
      <c r="H17" s="2"/>
      <c r="I17" s="2"/>
      <c r="J17" s="2"/>
      <c r="K17" s="2"/>
      <c r="L17" s="2"/>
      <c r="M17" s="2"/>
      <c r="N17" s="2"/>
      <c r="O17" s="2"/>
      <c r="P17" s="2"/>
      <c r="Q17" s="2"/>
      <c r="R17" s="2"/>
      <c r="S17" s="2"/>
      <c r="T17" s="2"/>
      <c r="U17" s="2"/>
      <c r="V17" s="2"/>
      <c r="W17" s="2"/>
      <c r="X17" s="2"/>
      <c r="Y17" s="2"/>
      <c r="Z17" s="2"/>
    </row>
    <row r="18">
      <c r="A18" s="7" t="s">
        <v>20</v>
      </c>
      <c r="B18" s="8" t="s">
        <v>13</v>
      </c>
      <c r="C18" s="2"/>
      <c r="D18" s="2"/>
      <c r="E18" s="2"/>
      <c r="F18" s="2"/>
      <c r="G18" s="2"/>
      <c r="H18" s="2"/>
      <c r="I18" s="2"/>
      <c r="J18" s="2"/>
      <c r="K18" s="2"/>
      <c r="L18" s="2"/>
      <c r="M18" s="2"/>
      <c r="N18" s="2"/>
      <c r="O18" s="2"/>
      <c r="P18" s="2"/>
      <c r="Q18" s="2"/>
      <c r="R18" s="2"/>
      <c r="S18" s="2"/>
      <c r="T18" s="2"/>
      <c r="U18" s="2"/>
      <c r="V18" s="2"/>
      <c r="W18" s="2"/>
      <c r="X18" s="2"/>
      <c r="Y18" s="2"/>
      <c r="Z18" s="2"/>
    </row>
    <row r="19">
      <c r="A19" s="7" t="s">
        <v>21</v>
      </c>
      <c r="B19" s="8" t="s">
        <v>13</v>
      </c>
      <c r="C19" s="2"/>
      <c r="D19" s="2"/>
      <c r="E19" s="2"/>
      <c r="F19" s="2"/>
      <c r="G19" s="2"/>
      <c r="H19" s="2"/>
      <c r="I19" s="2"/>
      <c r="J19" s="2"/>
      <c r="K19" s="2"/>
      <c r="L19" s="2"/>
      <c r="M19" s="2"/>
      <c r="N19" s="2"/>
      <c r="O19" s="2"/>
      <c r="P19" s="2"/>
      <c r="Q19" s="2"/>
      <c r="R19" s="2"/>
      <c r="S19" s="2"/>
      <c r="T19" s="2"/>
      <c r="U19" s="2"/>
      <c r="V19" s="2"/>
      <c r="W19" s="2"/>
      <c r="X19" s="2"/>
      <c r="Y19" s="2"/>
      <c r="Z19" s="2"/>
    </row>
    <row r="20">
      <c r="A20" s="7" t="s">
        <v>22</v>
      </c>
      <c r="B20" s="8" t="s">
        <v>13</v>
      </c>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9"/>
      <c r="B21" s="9"/>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9"/>
      <c r="B22" s="9"/>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0" t="s">
        <v>23</v>
      </c>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9"/>
      <c r="B24" s="9"/>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9"/>
      <c r="B25" s="9"/>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9"/>
      <c r="B26" s="9"/>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9"/>
      <c r="B27" s="9"/>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9"/>
      <c r="B28" s="9"/>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9"/>
      <c r="B29" s="9"/>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9"/>
      <c r="B30" s="9"/>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9"/>
      <c r="B31" s="9"/>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9"/>
      <c r="B32" s="9"/>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9"/>
      <c r="B33" s="9"/>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9"/>
      <c r="B34" s="9"/>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9"/>
      <c r="B35" s="9"/>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9"/>
      <c r="B36" s="9"/>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9"/>
      <c r="B37" s="9"/>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9"/>
      <c r="B38" s="9"/>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9"/>
      <c r="B39" s="9"/>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9"/>
      <c r="B40" s="9"/>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L1"/>
    <mergeCell ref="A2:L2"/>
    <mergeCell ref="A4:L4"/>
    <mergeCell ref="A23:B23"/>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8.13"/>
    <col customWidth="1" min="2" max="4" width="8.0"/>
    <col customWidth="1" min="5" max="5" width="12.38"/>
    <col customWidth="1" min="6" max="11" width="8.0"/>
    <col customWidth="1" min="12" max="12" width="8.25"/>
    <col customWidth="1" min="13" max="27" width="8.0"/>
    <col customWidth="1" min="28" max="30" width="8.25"/>
    <col customWidth="1" min="31" max="51" width="8.0"/>
    <col customWidth="1" min="52" max="54" width="8.25"/>
    <col customWidth="1" min="55" max="59" width="8.0"/>
  </cols>
  <sheetData>
    <row r="1">
      <c r="A1" s="6" t="s">
        <v>228</v>
      </c>
      <c r="B1" s="6"/>
      <c r="C1" s="6"/>
      <c r="D1" s="6"/>
      <c r="E1" s="6"/>
      <c r="F1" s="7"/>
      <c r="G1" s="7"/>
      <c r="H1" s="154"/>
      <c r="I1" s="154"/>
      <c r="J1" s="7"/>
      <c r="K1" s="7"/>
      <c r="L1" s="7"/>
      <c r="M1" s="7"/>
      <c r="N1" s="154"/>
      <c r="O1" s="154"/>
      <c r="P1" s="7"/>
      <c r="Q1" s="7"/>
      <c r="R1" s="7"/>
      <c r="S1" s="7"/>
      <c r="T1" s="154"/>
      <c r="U1" s="154"/>
      <c r="V1" s="7"/>
      <c r="W1" s="7"/>
      <c r="X1" s="7"/>
      <c r="Y1" s="7"/>
      <c r="Z1" s="154"/>
      <c r="AA1" s="154"/>
      <c r="AB1" s="7"/>
      <c r="AC1" s="7"/>
      <c r="AD1" s="7"/>
      <c r="AE1" s="7"/>
      <c r="AF1" s="154"/>
      <c r="AG1" s="154"/>
      <c r="AH1" s="7"/>
      <c r="AI1" s="7"/>
      <c r="AJ1" s="7"/>
      <c r="AK1" s="7"/>
      <c r="AL1" s="154"/>
      <c r="AM1" s="154"/>
      <c r="AN1" s="7"/>
      <c r="AO1" s="7"/>
      <c r="AP1" s="7"/>
      <c r="AQ1" s="7"/>
      <c r="AR1" s="154"/>
      <c r="AS1" s="154"/>
      <c r="AT1" s="7"/>
      <c r="AU1" s="7"/>
      <c r="AV1" s="7"/>
      <c r="AW1" s="7"/>
      <c r="AX1" s="154"/>
      <c r="AY1" s="154"/>
      <c r="AZ1" s="7"/>
      <c r="BA1" s="7"/>
      <c r="BB1" s="7"/>
      <c r="BC1" s="7"/>
      <c r="BD1" s="154"/>
      <c r="BE1" s="154"/>
      <c r="BF1" s="154"/>
      <c r="BG1" s="7"/>
    </row>
    <row r="2">
      <c r="A2" s="44"/>
      <c r="B2" s="183"/>
      <c r="C2" s="183"/>
      <c r="D2" s="44"/>
      <c r="E2" s="44"/>
      <c r="F2" s="7"/>
      <c r="G2" s="7"/>
      <c r="H2" s="154"/>
      <c r="I2" s="154"/>
      <c r="J2" s="7"/>
      <c r="K2" s="7"/>
      <c r="L2" s="7"/>
      <c r="M2" s="7"/>
      <c r="N2" s="154"/>
      <c r="O2" s="154"/>
      <c r="P2" s="7"/>
      <c r="Q2" s="7"/>
      <c r="R2" s="7"/>
      <c r="S2" s="7"/>
      <c r="T2" s="154"/>
      <c r="U2" s="154"/>
      <c r="V2" s="7"/>
      <c r="W2" s="7"/>
      <c r="X2" s="7"/>
      <c r="Y2" s="7"/>
      <c r="Z2" s="154"/>
      <c r="AA2" s="154"/>
      <c r="AB2" s="7"/>
      <c r="AC2" s="7"/>
      <c r="AD2" s="7"/>
      <c r="AE2" s="7"/>
      <c r="AF2" s="154"/>
      <c r="AG2" s="154"/>
      <c r="AH2" s="7"/>
      <c r="AI2" s="7"/>
      <c r="AJ2" s="7"/>
      <c r="AK2" s="7"/>
      <c r="AL2" s="154"/>
      <c r="AM2" s="154"/>
      <c r="AN2" s="7"/>
      <c r="AO2" s="7"/>
      <c r="AP2" s="7"/>
      <c r="AQ2" s="7"/>
      <c r="AR2" s="154"/>
      <c r="AS2" s="154"/>
      <c r="AT2" s="7"/>
      <c r="AU2" s="7"/>
      <c r="AV2" s="7"/>
      <c r="AW2" s="7"/>
      <c r="AX2" s="154"/>
      <c r="AY2" s="154"/>
      <c r="AZ2" s="7"/>
      <c r="BA2" s="7"/>
      <c r="BB2" s="7"/>
      <c r="BC2" s="7"/>
      <c r="BD2" s="154"/>
      <c r="BE2" s="154"/>
      <c r="BF2" s="154"/>
      <c r="BG2" s="7"/>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27" t="s">
        <v>113</v>
      </c>
      <c r="BE3" s="127" t="s">
        <v>114</v>
      </c>
      <c r="BF3" s="127" t="s">
        <v>115</v>
      </c>
      <c r="BG3" s="184" t="s">
        <v>229</v>
      </c>
    </row>
    <row r="4">
      <c r="A4" s="128" t="s">
        <v>93</v>
      </c>
      <c r="B4" s="129" t="s">
        <v>51</v>
      </c>
      <c r="C4" s="130" t="s">
        <v>52</v>
      </c>
      <c r="D4" s="130" t="s">
        <v>230</v>
      </c>
      <c r="E4" s="130" t="s">
        <v>231</v>
      </c>
      <c r="F4" s="130" t="s">
        <v>232</v>
      </c>
      <c r="G4" s="131"/>
      <c r="H4" s="132" t="s">
        <v>51</v>
      </c>
      <c r="I4" s="132" t="s">
        <v>52</v>
      </c>
      <c r="J4" s="132" t="s">
        <v>233</v>
      </c>
      <c r="K4" s="132" t="s">
        <v>234</v>
      </c>
      <c r="L4" s="132" t="s">
        <v>235</v>
      </c>
      <c r="M4" s="131"/>
      <c r="N4" s="133" t="s">
        <v>51</v>
      </c>
      <c r="O4" s="133" t="s">
        <v>52</v>
      </c>
      <c r="P4" s="133" t="s">
        <v>236</v>
      </c>
      <c r="Q4" s="133" t="s">
        <v>237</v>
      </c>
      <c r="R4" s="133" t="s">
        <v>238</v>
      </c>
      <c r="S4" s="131"/>
      <c r="T4" s="134" t="s">
        <v>51</v>
      </c>
      <c r="U4" s="134" t="s">
        <v>52</v>
      </c>
      <c r="V4" s="134" t="s">
        <v>239</v>
      </c>
      <c r="W4" s="134" t="s">
        <v>240</v>
      </c>
      <c r="X4" s="134" t="s">
        <v>241</v>
      </c>
      <c r="Y4" s="131"/>
      <c r="Z4" s="135" t="s">
        <v>51</v>
      </c>
      <c r="AA4" s="135" t="s">
        <v>52</v>
      </c>
      <c r="AB4" s="135" t="s">
        <v>242</v>
      </c>
      <c r="AC4" s="135" t="s">
        <v>243</v>
      </c>
      <c r="AD4" s="135" t="s">
        <v>244</v>
      </c>
      <c r="AE4" s="131"/>
      <c r="AF4" s="136" t="s">
        <v>51</v>
      </c>
      <c r="AG4" s="136" t="s">
        <v>52</v>
      </c>
      <c r="AH4" s="136" t="s">
        <v>245</v>
      </c>
      <c r="AI4" s="136" t="s">
        <v>246</v>
      </c>
      <c r="AJ4" s="136" t="s">
        <v>247</v>
      </c>
      <c r="AK4" s="131"/>
      <c r="AL4" s="137" t="s">
        <v>51</v>
      </c>
      <c r="AM4" s="137" t="s">
        <v>52</v>
      </c>
      <c r="AN4" s="137" t="s">
        <v>248</v>
      </c>
      <c r="AO4" s="137" t="s">
        <v>249</v>
      </c>
      <c r="AP4" s="137" t="s">
        <v>250</v>
      </c>
      <c r="AQ4" s="131"/>
      <c r="AR4" s="138" t="s">
        <v>51</v>
      </c>
      <c r="AS4" s="138" t="s">
        <v>52</v>
      </c>
      <c r="AT4" s="138" t="s">
        <v>251</v>
      </c>
      <c r="AU4" s="138" t="s">
        <v>252</v>
      </c>
      <c r="AV4" s="138" t="s">
        <v>253</v>
      </c>
      <c r="AW4" s="131"/>
      <c r="AX4" s="133" t="s">
        <v>51</v>
      </c>
      <c r="AY4" s="133" t="s">
        <v>52</v>
      </c>
      <c r="AZ4" s="133" t="s">
        <v>254</v>
      </c>
      <c r="BA4" s="133" t="s">
        <v>255</v>
      </c>
      <c r="BB4" s="133" t="s">
        <v>256</v>
      </c>
      <c r="BC4" s="131"/>
      <c r="BD4" s="139"/>
      <c r="BE4" s="139"/>
      <c r="BF4" s="139"/>
      <c r="BG4" s="139"/>
    </row>
    <row r="5" hidden="1">
      <c r="A5" s="11">
        <v>1989.0</v>
      </c>
      <c r="B5" s="85">
        <v>0.0</v>
      </c>
      <c r="C5" s="85">
        <v>0.0</v>
      </c>
      <c r="D5" s="140">
        <f t="shared" ref="D5:D36" si="1">B5/BF5</f>
        <v>0</v>
      </c>
      <c r="E5" s="140">
        <f t="shared" ref="E5:E36" si="2">C5/BF5</f>
        <v>0</v>
      </c>
      <c r="F5" s="140">
        <f t="shared" ref="F5:F36" si="3">B5/BD5</f>
        <v>0</v>
      </c>
      <c r="G5" s="17"/>
      <c r="H5" s="85">
        <v>5.0</v>
      </c>
      <c r="I5" s="85">
        <v>36.0</v>
      </c>
      <c r="J5" s="140">
        <f t="shared" ref="J5:J36" si="4">H5/BF5</f>
        <v>0.009293680297</v>
      </c>
      <c r="K5" s="140">
        <f t="shared" ref="K5:K36" si="5">I5/BF5</f>
        <v>0.06691449814</v>
      </c>
      <c r="L5" s="140">
        <f t="shared" ref="L5:L36" si="6">H5/BD5</f>
        <v>0.06172839506</v>
      </c>
      <c r="M5" s="17"/>
      <c r="N5" s="85">
        <v>2.0</v>
      </c>
      <c r="O5" s="85">
        <v>0.0</v>
      </c>
      <c r="P5" s="140">
        <f t="shared" ref="P5:P36" si="7">N5/BF5</f>
        <v>0.003717472119</v>
      </c>
      <c r="Q5" s="140">
        <f t="shared" ref="Q5:Q36" si="8">O5/BF5</f>
        <v>0</v>
      </c>
      <c r="R5" s="140">
        <f t="shared" ref="R5:R36" si="9">N5/BD5</f>
        <v>0.02469135802</v>
      </c>
      <c r="S5" s="17"/>
      <c r="T5" s="85">
        <v>3.0</v>
      </c>
      <c r="U5" s="85">
        <v>1.0</v>
      </c>
      <c r="V5" s="140">
        <f t="shared" ref="V5:V36" si="10">T5/BF5</f>
        <v>0.005576208178</v>
      </c>
      <c r="W5" s="140">
        <f t="shared" ref="W5:W36" si="11">U5/BF5</f>
        <v>0.001858736059</v>
      </c>
      <c r="X5" s="140">
        <f t="shared" ref="X5:X36" si="12">T5/BD5</f>
        <v>0.03703703704</v>
      </c>
      <c r="Y5" s="17"/>
      <c r="Z5" s="85">
        <v>50.0</v>
      </c>
      <c r="AA5" s="85">
        <v>224.0</v>
      </c>
      <c r="AB5" s="140">
        <f t="shared" ref="AB5:AB36" si="13">Z5/BF5</f>
        <v>0.09293680297</v>
      </c>
      <c r="AC5" s="140">
        <f t="shared" ref="AC5:AC36" si="14">AA5/BF5</f>
        <v>0.4163568773</v>
      </c>
      <c r="AD5" s="140">
        <f t="shared" ref="AD5:AD36" si="15">Z5/BD5</f>
        <v>0.6172839506</v>
      </c>
      <c r="AE5" s="17"/>
      <c r="AF5" s="85"/>
      <c r="AG5" s="85"/>
      <c r="AH5" s="11"/>
      <c r="AI5" s="11"/>
      <c r="AJ5" s="11"/>
      <c r="AK5" s="17"/>
      <c r="AL5" s="85"/>
      <c r="AM5" s="85"/>
      <c r="AN5" s="11"/>
      <c r="AO5" s="11"/>
      <c r="AP5" s="11"/>
      <c r="AQ5" s="17"/>
      <c r="AR5" s="85"/>
      <c r="AS5" s="85"/>
      <c r="AT5" s="11"/>
      <c r="AU5" s="11"/>
      <c r="AV5" s="11"/>
      <c r="AW5" s="17"/>
      <c r="AX5" s="85">
        <v>19.0</v>
      </c>
      <c r="AY5" s="85">
        <v>179.0</v>
      </c>
      <c r="AZ5" s="140">
        <f t="shared" ref="AZ5:AZ36" si="16">AX5/BF5</f>
        <v>0.03531598513</v>
      </c>
      <c r="BA5" s="140">
        <f t="shared" ref="BA5:BA36" si="17">AY5/BF5</f>
        <v>0.3327137546</v>
      </c>
      <c r="BB5" s="140">
        <f t="shared" ref="BB5:BB36" si="18">AX5/BD5</f>
        <v>0.2345679012</v>
      </c>
      <c r="BC5" s="17"/>
      <c r="BD5" s="85">
        <v>81.0</v>
      </c>
      <c r="BE5" s="85">
        <v>457.0</v>
      </c>
      <c r="BF5" s="85">
        <f t="shared" ref="BF5:BF33" si="19">BD5+BE5</f>
        <v>538</v>
      </c>
      <c r="BG5" s="32">
        <f t="shared" ref="BG5:BG36" si="20">BD5/BF5</f>
        <v>0.1505576208</v>
      </c>
    </row>
    <row r="6" hidden="1">
      <c r="A6" s="11">
        <v>1990.0</v>
      </c>
      <c r="B6" s="85">
        <v>0.0</v>
      </c>
      <c r="C6" s="85">
        <v>1.0</v>
      </c>
      <c r="D6" s="140">
        <f t="shared" si="1"/>
        <v>0</v>
      </c>
      <c r="E6" s="140">
        <f t="shared" si="2"/>
        <v>0.001594896332</v>
      </c>
      <c r="F6" s="140">
        <f t="shared" si="3"/>
        <v>0</v>
      </c>
      <c r="G6" s="17"/>
      <c r="H6" s="85">
        <v>1.0</v>
      </c>
      <c r="I6" s="85">
        <v>29.0</v>
      </c>
      <c r="J6" s="140">
        <f t="shared" si="4"/>
        <v>0.001594896332</v>
      </c>
      <c r="K6" s="140">
        <f t="shared" si="5"/>
        <v>0.04625199362</v>
      </c>
      <c r="L6" s="140">
        <f t="shared" si="6"/>
        <v>0.01075268817</v>
      </c>
      <c r="M6" s="17"/>
      <c r="N6" s="85">
        <v>1.0</v>
      </c>
      <c r="O6" s="85">
        <v>3.0</v>
      </c>
      <c r="P6" s="140">
        <f t="shared" si="7"/>
        <v>0.001594896332</v>
      </c>
      <c r="Q6" s="140">
        <f t="shared" si="8"/>
        <v>0.004784688995</v>
      </c>
      <c r="R6" s="140">
        <f t="shared" si="9"/>
        <v>0.01075268817</v>
      </c>
      <c r="S6" s="17"/>
      <c r="T6" s="85">
        <v>1.0</v>
      </c>
      <c r="U6" s="85">
        <v>1.0</v>
      </c>
      <c r="V6" s="140">
        <f t="shared" si="10"/>
        <v>0.001594896332</v>
      </c>
      <c r="W6" s="140">
        <f t="shared" si="11"/>
        <v>0.001594896332</v>
      </c>
      <c r="X6" s="140">
        <f t="shared" si="12"/>
        <v>0.01075268817</v>
      </c>
      <c r="Y6" s="17"/>
      <c r="Z6" s="85">
        <v>70.0</v>
      </c>
      <c r="AA6" s="85">
        <v>223.0</v>
      </c>
      <c r="AB6" s="140">
        <f t="shared" si="13"/>
        <v>0.1116427432</v>
      </c>
      <c r="AC6" s="140">
        <f t="shared" si="14"/>
        <v>0.355661882</v>
      </c>
      <c r="AD6" s="140">
        <f t="shared" si="15"/>
        <v>0.752688172</v>
      </c>
      <c r="AE6" s="17"/>
      <c r="AF6" s="85"/>
      <c r="AG6" s="85"/>
      <c r="AH6" s="11"/>
      <c r="AI6" s="11"/>
      <c r="AJ6" s="11"/>
      <c r="AK6" s="17"/>
      <c r="AL6" s="85"/>
      <c r="AM6" s="85"/>
      <c r="AN6" s="11"/>
      <c r="AO6" s="11"/>
      <c r="AP6" s="11"/>
      <c r="AQ6" s="17"/>
      <c r="AR6" s="85">
        <v>4.0</v>
      </c>
      <c r="AS6" s="85">
        <v>21.0</v>
      </c>
      <c r="AT6" s="140">
        <f t="shared" ref="AT6:AT36" si="21">AR6/BF6</f>
        <v>0.006379585327</v>
      </c>
      <c r="AU6" s="140">
        <f t="shared" ref="AU6:AU36" si="22">AS6/BF6</f>
        <v>0.03349282297</v>
      </c>
      <c r="AV6" s="140">
        <f t="shared" ref="AV6:AV36" si="23">AR6/BD6</f>
        <v>0.04301075269</v>
      </c>
      <c r="AW6" s="17"/>
      <c r="AX6" s="85">
        <v>16.0</v>
      </c>
      <c r="AY6" s="85">
        <v>255.0</v>
      </c>
      <c r="AZ6" s="140">
        <f t="shared" si="16"/>
        <v>0.02551834131</v>
      </c>
      <c r="BA6" s="140">
        <f t="shared" si="17"/>
        <v>0.4066985646</v>
      </c>
      <c r="BB6" s="140">
        <f t="shared" si="18"/>
        <v>0.1720430108</v>
      </c>
      <c r="BC6" s="17"/>
      <c r="BD6" s="85">
        <v>93.0</v>
      </c>
      <c r="BE6" s="85">
        <v>534.0</v>
      </c>
      <c r="BF6" s="85">
        <f t="shared" si="19"/>
        <v>627</v>
      </c>
      <c r="BG6" s="32">
        <f t="shared" si="20"/>
        <v>0.1483253589</v>
      </c>
    </row>
    <row r="7" hidden="1">
      <c r="A7" s="11">
        <v>1991.0</v>
      </c>
      <c r="B7" s="85">
        <v>0.0</v>
      </c>
      <c r="C7" s="85">
        <v>1.0</v>
      </c>
      <c r="D7" s="140">
        <f t="shared" si="1"/>
        <v>0</v>
      </c>
      <c r="E7" s="140">
        <f t="shared" si="2"/>
        <v>0.001479289941</v>
      </c>
      <c r="F7" s="140">
        <f t="shared" si="3"/>
        <v>0</v>
      </c>
      <c r="G7" s="17"/>
      <c r="H7" s="85">
        <v>8.0</v>
      </c>
      <c r="I7" s="85">
        <v>30.0</v>
      </c>
      <c r="J7" s="140">
        <f t="shared" si="4"/>
        <v>0.01183431953</v>
      </c>
      <c r="K7" s="140">
        <f t="shared" si="5"/>
        <v>0.04437869822</v>
      </c>
      <c r="L7" s="140">
        <f t="shared" si="6"/>
        <v>0.08695652174</v>
      </c>
      <c r="M7" s="17"/>
      <c r="N7" s="85">
        <v>4.0</v>
      </c>
      <c r="O7" s="85">
        <v>0.0</v>
      </c>
      <c r="P7" s="140">
        <f t="shared" si="7"/>
        <v>0.005917159763</v>
      </c>
      <c r="Q7" s="140">
        <f t="shared" si="8"/>
        <v>0</v>
      </c>
      <c r="R7" s="140">
        <f t="shared" si="9"/>
        <v>0.04347826087</v>
      </c>
      <c r="S7" s="17"/>
      <c r="T7" s="85">
        <v>0.0</v>
      </c>
      <c r="U7" s="85">
        <v>6.0</v>
      </c>
      <c r="V7" s="140">
        <f t="shared" si="10"/>
        <v>0</v>
      </c>
      <c r="W7" s="140">
        <f t="shared" si="11"/>
        <v>0.008875739645</v>
      </c>
      <c r="X7" s="140">
        <f t="shared" si="12"/>
        <v>0</v>
      </c>
      <c r="Y7" s="17"/>
      <c r="Z7" s="85">
        <v>56.0</v>
      </c>
      <c r="AA7" s="85">
        <v>263.0</v>
      </c>
      <c r="AB7" s="140">
        <f t="shared" si="13"/>
        <v>0.08284023669</v>
      </c>
      <c r="AC7" s="140">
        <f t="shared" si="14"/>
        <v>0.3890532544</v>
      </c>
      <c r="AD7" s="140">
        <f t="shared" si="15"/>
        <v>0.6086956522</v>
      </c>
      <c r="AE7" s="17"/>
      <c r="AF7" s="85"/>
      <c r="AG7" s="85"/>
      <c r="AH7" s="11"/>
      <c r="AI7" s="11"/>
      <c r="AJ7" s="11"/>
      <c r="AK7" s="17"/>
      <c r="AL7" s="85"/>
      <c r="AM7" s="85"/>
      <c r="AN7" s="11"/>
      <c r="AO7" s="11"/>
      <c r="AP7" s="11"/>
      <c r="AQ7" s="17"/>
      <c r="AR7" s="85">
        <v>3.0</v>
      </c>
      <c r="AS7" s="85">
        <v>10.0</v>
      </c>
      <c r="AT7" s="140">
        <f t="shared" si="21"/>
        <v>0.004437869822</v>
      </c>
      <c r="AU7" s="140">
        <f t="shared" si="22"/>
        <v>0.01479289941</v>
      </c>
      <c r="AV7" s="140">
        <f t="shared" si="23"/>
        <v>0.03260869565</v>
      </c>
      <c r="AW7" s="17"/>
      <c r="AX7" s="85">
        <v>21.0</v>
      </c>
      <c r="AY7" s="85">
        <v>272.0</v>
      </c>
      <c r="AZ7" s="140">
        <f t="shared" si="16"/>
        <v>0.03106508876</v>
      </c>
      <c r="BA7" s="140">
        <f t="shared" si="17"/>
        <v>0.4023668639</v>
      </c>
      <c r="BB7" s="140">
        <f t="shared" si="18"/>
        <v>0.2282608696</v>
      </c>
      <c r="BC7" s="17"/>
      <c r="BD7" s="85">
        <v>92.0</v>
      </c>
      <c r="BE7" s="85">
        <v>584.0</v>
      </c>
      <c r="BF7" s="85">
        <f t="shared" si="19"/>
        <v>676</v>
      </c>
      <c r="BG7" s="32">
        <f t="shared" si="20"/>
        <v>0.1360946746</v>
      </c>
    </row>
    <row r="8" hidden="1">
      <c r="A8" s="11">
        <v>1992.0</v>
      </c>
      <c r="B8" s="85">
        <v>0.0</v>
      </c>
      <c r="C8" s="85">
        <v>1.0</v>
      </c>
      <c r="D8" s="140">
        <f t="shared" si="1"/>
        <v>0</v>
      </c>
      <c r="E8" s="140">
        <f t="shared" si="2"/>
        <v>0.001295336788</v>
      </c>
      <c r="F8" s="140">
        <f t="shared" si="3"/>
        <v>0</v>
      </c>
      <c r="G8" s="17"/>
      <c r="H8" s="85">
        <v>5.0</v>
      </c>
      <c r="I8" s="85">
        <v>39.0</v>
      </c>
      <c r="J8" s="140">
        <f t="shared" si="4"/>
        <v>0.006476683938</v>
      </c>
      <c r="K8" s="140">
        <f t="shared" si="5"/>
        <v>0.05051813472</v>
      </c>
      <c r="L8" s="140">
        <f t="shared" si="6"/>
        <v>0.04854368932</v>
      </c>
      <c r="M8" s="17"/>
      <c r="N8" s="85">
        <v>2.0</v>
      </c>
      <c r="O8" s="85">
        <v>3.0</v>
      </c>
      <c r="P8" s="140">
        <f t="shared" si="7"/>
        <v>0.002590673575</v>
      </c>
      <c r="Q8" s="140">
        <f t="shared" si="8"/>
        <v>0.003886010363</v>
      </c>
      <c r="R8" s="140">
        <f t="shared" si="9"/>
        <v>0.01941747573</v>
      </c>
      <c r="S8" s="17"/>
      <c r="T8" s="85">
        <v>0.0</v>
      </c>
      <c r="U8" s="85">
        <v>6.0</v>
      </c>
      <c r="V8" s="140">
        <f t="shared" si="10"/>
        <v>0</v>
      </c>
      <c r="W8" s="140">
        <f t="shared" si="11"/>
        <v>0.007772020725</v>
      </c>
      <c r="X8" s="140">
        <f t="shared" si="12"/>
        <v>0</v>
      </c>
      <c r="Y8" s="17"/>
      <c r="Z8" s="85">
        <v>60.0</v>
      </c>
      <c r="AA8" s="85">
        <v>291.0</v>
      </c>
      <c r="AB8" s="140">
        <f t="shared" si="13"/>
        <v>0.07772020725</v>
      </c>
      <c r="AC8" s="140">
        <f t="shared" si="14"/>
        <v>0.3769430052</v>
      </c>
      <c r="AD8" s="140">
        <f t="shared" si="15"/>
        <v>0.5825242718</v>
      </c>
      <c r="AE8" s="17"/>
      <c r="AF8" s="85"/>
      <c r="AG8" s="85"/>
      <c r="AH8" s="11"/>
      <c r="AI8" s="11"/>
      <c r="AJ8" s="11"/>
      <c r="AK8" s="17"/>
      <c r="AL8" s="85"/>
      <c r="AM8" s="85"/>
      <c r="AN8" s="11"/>
      <c r="AO8" s="11"/>
      <c r="AP8" s="11"/>
      <c r="AQ8" s="17"/>
      <c r="AR8" s="85">
        <v>5.0</v>
      </c>
      <c r="AS8" s="85">
        <v>11.0</v>
      </c>
      <c r="AT8" s="140">
        <f t="shared" si="21"/>
        <v>0.006476683938</v>
      </c>
      <c r="AU8" s="140">
        <f t="shared" si="22"/>
        <v>0.01424870466</v>
      </c>
      <c r="AV8" s="140">
        <f t="shared" si="23"/>
        <v>0.04854368932</v>
      </c>
      <c r="AW8" s="17"/>
      <c r="AX8" s="85">
        <v>31.0</v>
      </c>
      <c r="AY8" s="85">
        <v>318.0</v>
      </c>
      <c r="AZ8" s="140">
        <f t="shared" si="16"/>
        <v>0.04015544041</v>
      </c>
      <c r="BA8" s="140">
        <f t="shared" si="17"/>
        <v>0.4119170984</v>
      </c>
      <c r="BB8" s="140">
        <f t="shared" si="18"/>
        <v>0.3009708738</v>
      </c>
      <c r="BC8" s="17"/>
      <c r="BD8" s="85">
        <v>103.0</v>
      </c>
      <c r="BE8" s="85">
        <v>669.0</v>
      </c>
      <c r="BF8" s="85">
        <f t="shared" si="19"/>
        <v>772</v>
      </c>
      <c r="BG8" s="32">
        <f t="shared" si="20"/>
        <v>0.1334196891</v>
      </c>
    </row>
    <row r="9" hidden="1">
      <c r="A9" s="11">
        <v>1993.0</v>
      </c>
      <c r="B9" s="85">
        <v>0.0</v>
      </c>
      <c r="C9" s="85">
        <v>1.0</v>
      </c>
      <c r="D9" s="140">
        <f t="shared" si="1"/>
        <v>0</v>
      </c>
      <c r="E9" s="140">
        <f t="shared" si="2"/>
        <v>0.001242236025</v>
      </c>
      <c r="F9" s="140">
        <f t="shared" si="3"/>
        <v>0</v>
      </c>
      <c r="G9" s="17"/>
      <c r="H9" s="85">
        <v>11.0</v>
      </c>
      <c r="I9" s="85">
        <v>42.0</v>
      </c>
      <c r="J9" s="140">
        <f t="shared" si="4"/>
        <v>0.01366459627</v>
      </c>
      <c r="K9" s="140">
        <f t="shared" si="5"/>
        <v>0.05217391304</v>
      </c>
      <c r="L9" s="140">
        <f t="shared" si="6"/>
        <v>0.09482758621</v>
      </c>
      <c r="M9" s="17"/>
      <c r="N9" s="85">
        <v>3.0</v>
      </c>
      <c r="O9" s="85">
        <v>3.0</v>
      </c>
      <c r="P9" s="140">
        <f t="shared" si="7"/>
        <v>0.003726708075</v>
      </c>
      <c r="Q9" s="140">
        <f t="shared" si="8"/>
        <v>0.003726708075</v>
      </c>
      <c r="R9" s="140">
        <f t="shared" si="9"/>
        <v>0.02586206897</v>
      </c>
      <c r="S9" s="17"/>
      <c r="T9" s="85">
        <v>0.0</v>
      </c>
      <c r="U9" s="85">
        <v>6.0</v>
      </c>
      <c r="V9" s="140">
        <f t="shared" si="10"/>
        <v>0</v>
      </c>
      <c r="W9" s="140">
        <f t="shared" si="11"/>
        <v>0.007453416149</v>
      </c>
      <c r="X9" s="140">
        <f t="shared" si="12"/>
        <v>0</v>
      </c>
      <c r="Y9" s="17"/>
      <c r="Z9" s="85">
        <v>67.0</v>
      </c>
      <c r="AA9" s="85">
        <v>293.0</v>
      </c>
      <c r="AB9" s="140">
        <f t="shared" si="13"/>
        <v>0.08322981366</v>
      </c>
      <c r="AC9" s="140">
        <f t="shared" si="14"/>
        <v>0.3639751553</v>
      </c>
      <c r="AD9" s="140">
        <f t="shared" si="15"/>
        <v>0.5775862069</v>
      </c>
      <c r="AE9" s="17"/>
      <c r="AF9" s="85"/>
      <c r="AG9" s="85"/>
      <c r="AH9" s="11"/>
      <c r="AI9" s="11"/>
      <c r="AJ9" s="11"/>
      <c r="AK9" s="17"/>
      <c r="AL9" s="85"/>
      <c r="AM9" s="85"/>
      <c r="AN9" s="11"/>
      <c r="AO9" s="11"/>
      <c r="AP9" s="11"/>
      <c r="AQ9" s="17"/>
      <c r="AR9" s="85">
        <v>7.0</v>
      </c>
      <c r="AS9" s="85">
        <v>19.0</v>
      </c>
      <c r="AT9" s="140">
        <f t="shared" si="21"/>
        <v>0.008695652174</v>
      </c>
      <c r="AU9" s="140">
        <f t="shared" si="22"/>
        <v>0.02360248447</v>
      </c>
      <c r="AV9" s="140">
        <f t="shared" si="23"/>
        <v>0.06034482759</v>
      </c>
      <c r="AW9" s="17"/>
      <c r="AX9" s="85">
        <v>27.0</v>
      </c>
      <c r="AY9" s="85">
        <v>325.0</v>
      </c>
      <c r="AZ9" s="140">
        <f t="shared" si="16"/>
        <v>0.03354037267</v>
      </c>
      <c r="BA9" s="140">
        <f t="shared" si="17"/>
        <v>0.4037267081</v>
      </c>
      <c r="BB9" s="140">
        <f t="shared" si="18"/>
        <v>0.2327586207</v>
      </c>
      <c r="BC9" s="17"/>
      <c r="BD9" s="85">
        <v>116.0</v>
      </c>
      <c r="BE9" s="85">
        <v>689.0</v>
      </c>
      <c r="BF9" s="85">
        <f t="shared" si="19"/>
        <v>805</v>
      </c>
      <c r="BG9" s="32">
        <f t="shared" si="20"/>
        <v>0.1440993789</v>
      </c>
    </row>
    <row r="10" hidden="1">
      <c r="A10" s="11">
        <v>1994.0</v>
      </c>
      <c r="B10" s="85">
        <v>1.0</v>
      </c>
      <c r="C10" s="85">
        <v>0.0</v>
      </c>
      <c r="D10" s="140">
        <f t="shared" si="1"/>
        <v>0.001234567901</v>
      </c>
      <c r="E10" s="140">
        <f t="shared" si="2"/>
        <v>0</v>
      </c>
      <c r="F10" s="140">
        <f t="shared" si="3"/>
        <v>0.008</v>
      </c>
      <c r="G10" s="17"/>
      <c r="H10" s="85">
        <v>8.0</v>
      </c>
      <c r="I10" s="85">
        <v>53.0</v>
      </c>
      <c r="J10" s="140">
        <f t="shared" si="4"/>
        <v>0.00987654321</v>
      </c>
      <c r="K10" s="140">
        <f t="shared" si="5"/>
        <v>0.06543209877</v>
      </c>
      <c r="L10" s="140">
        <f t="shared" si="6"/>
        <v>0.064</v>
      </c>
      <c r="M10" s="17"/>
      <c r="N10" s="85">
        <v>2.0</v>
      </c>
      <c r="O10" s="85">
        <v>8.0</v>
      </c>
      <c r="P10" s="140">
        <f t="shared" si="7"/>
        <v>0.002469135802</v>
      </c>
      <c r="Q10" s="140">
        <f t="shared" si="8"/>
        <v>0.00987654321</v>
      </c>
      <c r="R10" s="140">
        <f t="shared" si="9"/>
        <v>0.016</v>
      </c>
      <c r="S10" s="17"/>
      <c r="T10" s="85">
        <v>0.0</v>
      </c>
      <c r="U10" s="85">
        <v>5.0</v>
      </c>
      <c r="V10" s="140">
        <f t="shared" si="10"/>
        <v>0</v>
      </c>
      <c r="W10" s="140">
        <f t="shared" si="11"/>
        <v>0.006172839506</v>
      </c>
      <c r="X10" s="140">
        <f t="shared" si="12"/>
        <v>0</v>
      </c>
      <c r="Y10" s="17"/>
      <c r="Z10" s="85">
        <v>70.0</v>
      </c>
      <c r="AA10" s="85">
        <v>277.0</v>
      </c>
      <c r="AB10" s="140">
        <f t="shared" si="13"/>
        <v>0.08641975309</v>
      </c>
      <c r="AC10" s="140">
        <f t="shared" si="14"/>
        <v>0.3419753086</v>
      </c>
      <c r="AD10" s="140">
        <f t="shared" si="15"/>
        <v>0.56</v>
      </c>
      <c r="AE10" s="17"/>
      <c r="AF10" s="85"/>
      <c r="AG10" s="85"/>
      <c r="AH10" s="11"/>
      <c r="AI10" s="11"/>
      <c r="AJ10" s="11"/>
      <c r="AK10" s="17"/>
      <c r="AL10" s="85"/>
      <c r="AM10" s="85"/>
      <c r="AN10" s="11"/>
      <c r="AO10" s="11"/>
      <c r="AP10" s="11"/>
      <c r="AQ10" s="17"/>
      <c r="AR10" s="85">
        <v>1.0</v>
      </c>
      <c r="AS10" s="85">
        <v>21.0</v>
      </c>
      <c r="AT10" s="140">
        <f t="shared" si="21"/>
        <v>0.001234567901</v>
      </c>
      <c r="AU10" s="140">
        <f t="shared" si="22"/>
        <v>0.02592592593</v>
      </c>
      <c r="AV10" s="140">
        <f t="shared" si="23"/>
        <v>0.008</v>
      </c>
      <c r="AW10" s="17"/>
      <c r="AX10" s="85">
        <v>43.0</v>
      </c>
      <c r="AY10" s="85">
        <v>319.0</v>
      </c>
      <c r="AZ10" s="140">
        <f t="shared" si="16"/>
        <v>0.05308641975</v>
      </c>
      <c r="BA10" s="140">
        <f t="shared" si="17"/>
        <v>0.3938271605</v>
      </c>
      <c r="BB10" s="140">
        <f t="shared" si="18"/>
        <v>0.344</v>
      </c>
      <c r="BC10" s="17"/>
      <c r="BD10" s="85">
        <v>125.0</v>
      </c>
      <c r="BE10" s="85">
        <v>685.0</v>
      </c>
      <c r="BF10" s="85">
        <f t="shared" si="19"/>
        <v>810</v>
      </c>
      <c r="BG10" s="32">
        <f t="shared" si="20"/>
        <v>0.1543209877</v>
      </c>
    </row>
    <row r="11" hidden="1">
      <c r="A11" s="11">
        <v>1995.0</v>
      </c>
      <c r="B11" s="85">
        <v>0.0</v>
      </c>
      <c r="C11" s="85">
        <v>0.0</v>
      </c>
      <c r="D11" s="140">
        <f t="shared" si="1"/>
        <v>0</v>
      </c>
      <c r="E11" s="140">
        <f t="shared" si="2"/>
        <v>0</v>
      </c>
      <c r="F11" s="140">
        <f t="shared" si="3"/>
        <v>0</v>
      </c>
      <c r="G11" s="17"/>
      <c r="H11" s="85">
        <v>18.0</v>
      </c>
      <c r="I11" s="85">
        <v>69.0</v>
      </c>
      <c r="J11" s="140">
        <f t="shared" si="4"/>
        <v>0.02036199095</v>
      </c>
      <c r="K11" s="140">
        <f t="shared" si="5"/>
        <v>0.07805429864</v>
      </c>
      <c r="L11" s="140">
        <f t="shared" si="6"/>
        <v>0.1118012422</v>
      </c>
      <c r="M11" s="17"/>
      <c r="N11" s="85">
        <v>1.0</v>
      </c>
      <c r="O11" s="85">
        <v>8.0</v>
      </c>
      <c r="P11" s="140">
        <f t="shared" si="7"/>
        <v>0.001131221719</v>
      </c>
      <c r="Q11" s="140">
        <f t="shared" si="8"/>
        <v>0.009049773756</v>
      </c>
      <c r="R11" s="140">
        <f t="shared" si="9"/>
        <v>0.006211180124</v>
      </c>
      <c r="S11" s="17"/>
      <c r="T11" s="85">
        <v>4.0</v>
      </c>
      <c r="U11" s="85">
        <v>2.0</v>
      </c>
      <c r="V11" s="140">
        <f t="shared" si="10"/>
        <v>0.004524886878</v>
      </c>
      <c r="W11" s="140">
        <f t="shared" si="11"/>
        <v>0.002262443439</v>
      </c>
      <c r="X11" s="140">
        <f t="shared" si="12"/>
        <v>0.0248447205</v>
      </c>
      <c r="Y11" s="17"/>
      <c r="Z11" s="85">
        <v>84.0</v>
      </c>
      <c r="AA11" s="85">
        <v>296.0</v>
      </c>
      <c r="AB11" s="140">
        <f t="shared" si="13"/>
        <v>0.09502262443</v>
      </c>
      <c r="AC11" s="140">
        <f t="shared" si="14"/>
        <v>0.334841629</v>
      </c>
      <c r="AD11" s="140">
        <f t="shared" si="15"/>
        <v>0.5217391304</v>
      </c>
      <c r="AE11" s="17"/>
      <c r="AF11" s="85"/>
      <c r="AG11" s="85"/>
      <c r="AH11" s="11"/>
      <c r="AI11" s="11"/>
      <c r="AJ11" s="11"/>
      <c r="AK11" s="17"/>
      <c r="AL11" s="85"/>
      <c r="AM11" s="85"/>
      <c r="AN11" s="11"/>
      <c r="AO11" s="11"/>
      <c r="AP11" s="11"/>
      <c r="AQ11" s="17"/>
      <c r="AR11" s="85">
        <v>7.0</v>
      </c>
      <c r="AS11" s="85">
        <v>19.0</v>
      </c>
      <c r="AT11" s="140">
        <f t="shared" si="21"/>
        <v>0.007918552036</v>
      </c>
      <c r="AU11" s="140">
        <f t="shared" si="22"/>
        <v>0.02149321267</v>
      </c>
      <c r="AV11" s="140">
        <f t="shared" si="23"/>
        <v>0.04347826087</v>
      </c>
      <c r="AW11" s="17"/>
      <c r="AX11" s="85">
        <v>47.0</v>
      </c>
      <c r="AY11" s="85">
        <v>329.0</v>
      </c>
      <c r="AZ11" s="140">
        <f t="shared" si="16"/>
        <v>0.05316742081</v>
      </c>
      <c r="BA11" s="140">
        <f t="shared" si="17"/>
        <v>0.3721719457</v>
      </c>
      <c r="BB11" s="140">
        <f t="shared" si="18"/>
        <v>0.2919254658</v>
      </c>
      <c r="BC11" s="17"/>
      <c r="BD11" s="85">
        <v>161.0</v>
      </c>
      <c r="BE11" s="85">
        <v>723.0</v>
      </c>
      <c r="BF11" s="85">
        <f t="shared" si="19"/>
        <v>884</v>
      </c>
      <c r="BG11" s="32">
        <f t="shared" si="20"/>
        <v>0.1821266968</v>
      </c>
    </row>
    <row r="12" hidden="1">
      <c r="A12" s="11">
        <v>1996.0</v>
      </c>
      <c r="B12" s="85">
        <v>0.0</v>
      </c>
      <c r="C12" s="85">
        <v>2.0</v>
      </c>
      <c r="D12" s="140">
        <f t="shared" si="1"/>
        <v>0</v>
      </c>
      <c r="E12" s="140">
        <f t="shared" si="2"/>
        <v>0.002306805075</v>
      </c>
      <c r="F12" s="140">
        <f t="shared" si="3"/>
        <v>0</v>
      </c>
      <c r="G12" s="17"/>
      <c r="H12" s="85">
        <v>11.0</v>
      </c>
      <c r="I12" s="85">
        <v>68.0</v>
      </c>
      <c r="J12" s="140">
        <f t="shared" si="4"/>
        <v>0.01268742791</v>
      </c>
      <c r="K12" s="140">
        <f t="shared" si="5"/>
        <v>0.07843137255</v>
      </c>
      <c r="L12" s="140">
        <f t="shared" si="6"/>
        <v>0.0873015873</v>
      </c>
      <c r="M12" s="17"/>
      <c r="N12" s="85">
        <v>0.0</v>
      </c>
      <c r="O12" s="85">
        <v>9.0</v>
      </c>
      <c r="P12" s="140">
        <f t="shared" si="7"/>
        <v>0</v>
      </c>
      <c r="Q12" s="140">
        <f t="shared" si="8"/>
        <v>0.01038062284</v>
      </c>
      <c r="R12" s="140">
        <f t="shared" si="9"/>
        <v>0</v>
      </c>
      <c r="S12" s="17"/>
      <c r="T12" s="85">
        <v>8.0</v>
      </c>
      <c r="U12" s="85">
        <v>1.0</v>
      </c>
      <c r="V12" s="140">
        <f t="shared" si="10"/>
        <v>0.0092272203</v>
      </c>
      <c r="W12" s="140">
        <f t="shared" si="11"/>
        <v>0.001153402537</v>
      </c>
      <c r="X12" s="140">
        <f t="shared" si="12"/>
        <v>0.06349206349</v>
      </c>
      <c r="Y12" s="17"/>
      <c r="Z12" s="85">
        <v>60.0</v>
      </c>
      <c r="AA12" s="85">
        <v>287.0</v>
      </c>
      <c r="AB12" s="140">
        <f t="shared" si="13"/>
        <v>0.06920415225</v>
      </c>
      <c r="AC12" s="140">
        <f t="shared" si="14"/>
        <v>0.3310265283</v>
      </c>
      <c r="AD12" s="140">
        <f t="shared" si="15"/>
        <v>0.4761904762</v>
      </c>
      <c r="AE12" s="17"/>
      <c r="AF12" s="85"/>
      <c r="AG12" s="85"/>
      <c r="AH12" s="11"/>
      <c r="AI12" s="11"/>
      <c r="AJ12" s="11"/>
      <c r="AK12" s="17"/>
      <c r="AL12" s="85"/>
      <c r="AM12" s="85"/>
      <c r="AN12" s="11"/>
      <c r="AO12" s="11"/>
      <c r="AP12" s="11"/>
      <c r="AQ12" s="17"/>
      <c r="AR12" s="85">
        <v>6.0</v>
      </c>
      <c r="AS12" s="85">
        <v>20.0</v>
      </c>
      <c r="AT12" s="140">
        <f t="shared" si="21"/>
        <v>0.006920415225</v>
      </c>
      <c r="AU12" s="140">
        <f t="shared" si="22"/>
        <v>0.02306805075</v>
      </c>
      <c r="AV12" s="140">
        <f t="shared" si="23"/>
        <v>0.04761904762</v>
      </c>
      <c r="AW12" s="17"/>
      <c r="AX12" s="85">
        <v>48.0</v>
      </c>
      <c r="AY12" s="85">
        <v>347.0</v>
      </c>
      <c r="AZ12" s="140">
        <f t="shared" si="16"/>
        <v>0.0553633218</v>
      </c>
      <c r="BA12" s="140">
        <f t="shared" si="17"/>
        <v>0.4002306805</v>
      </c>
      <c r="BB12" s="140">
        <f t="shared" si="18"/>
        <v>0.380952381</v>
      </c>
      <c r="BC12" s="17"/>
      <c r="BD12" s="85">
        <v>126.0</v>
      </c>
      <c r="BE12" s="85">
        <v>741.0</v>
      </c>
      <c r="BF12" s="85">
        <f t="shared" si="19"/>
        <v>867</v>
      </c>
      <c r="BG12" s="32">
        <f t="shared" si="20"/>
        <v>0.1453287197</v>
      </c>
    </row>
    <row r="13" hidden="1">
      <c r="A13" s="11">
        <v>1997.0</v>
      </c>
      <c r="B13" s="85">
        <v>0.0</v>
      </c>
      <c r="C13" s="85">
        <v>2.0</v>
      </c>
      <c r="D13" s="140">
        <f t="shared" si="1"/>
        <v>0</v>
      </c>
      <c r="E13" s="140">
        <f t="shared" si="2"/>
        <v>0.002358490566</v>
      </c>
      <c r="F13" s="140">
        <f t="shared" si="3"/>
        <v>0</v>
      </c>
      <c r="G13" s="17"/>
      <c r="H13" s="85">
        <v>16.0</v>
      </c>
      <c r="I13" s="85">
        <v>49.0</v>
      </c>
      <c r="J13" s="140">
        <f t="shared" si="4"/>
        <v>0.01886792453</v>
      </c>
      <c r="K13" s="140">
        <f t="shared" si="5"/>
        <v>0.05778301887</v>
      </c>
      <c r="L13" s="140">
        <f t="shared" si="6"/>
        <v>0.1185185185</v>
      </c>
      <c r="M13" s="17"/>
      <c r="N13" s="85">
        <v>1.0</v>
      </c>
      <c r="O13" s="85">
        <v>4.0</v>
      </c>
      <c r="P13" s="140">
        <f t="shared" si="7"/>
        <v>0.001179245283</v>
      </c>
      <c r="Q13" s="140">
        <f t="shared" si="8"/>
        <v>0.004716981132</v>
      </c>
      <c r="R13" s="140">
        <f t="shared" si="9"/>
        <v>0.007407407407</v>
      </c>
      <c r="S13" s="17"/>
      <c r="T13" s="85">
        <v>1.0</v>
      </c>
      <c r="U13" s="85">
        <v>10.0</v>
      </c>
      <c r="V13" s="140">
        <f t="shared" si="10"/>
        <v>0.001179245283</v>
      </c>
      <c r="W13" s="140">
        <f t="shared" si="11"/>
        <v>0.01179245283</v>
      </c>
      <c r="X13" s="140">
        <f t="shared" si="12"/>
        <v>0.007407407407</v>
      </c>
      <c r="Y13" s="17"/>
      <c r="Z13" s="85">
        <v>65.0</v>
      </c>
      <c r="AA13" s="85">
        <v>302.0</v>
      </c>
      <c r="AB13" s="140">
        <f t="shared" si="13"/>
        <v>0.0766509434</v>
      </c>
      <c r="AC13" s="140">
        <f t="shared" si="14"/>
        <v>0.3561320755</v>
      </c>
      <c r="AD13" s="140">
        <f t="shared" si="15"/>
        <v>0.4814814815</v>
      </c>
      <c r="AE13" s="17"/>
      <c r="AF13" s="85"/>
      <c r="AG13" s="85"/>
      <c r="AH13" s="11"/>
      <c r="AI13" s="11"/>
      <c r="AJ13" s="11"/>
      <c r="AK13" s="17"/>
      <c r="AL13" s="85"/>
      <c r="AM13" s="85"/>
      <c r="AN13" s="11"/>
      <c r="AO13" s="11"/>
      <c r="AP13" s="11"/>
      <c r="AQ13" s="17"/>
      <c r="AR13" s="85">
        <v>6.0</v>
      </c>
      <c r="AS13" s="85">
        <v>23.0</v>
      </c>
      <c r="AT13" s="140">
        <f t="shared" si="21"/>
        <v>0.007075471698</v>
      </c>
      <c r="AU13" s="140">
        <f t="shared" si="22"/>
        <v>0.02712264151</v>
      </c>
      <c r="AV13" s="140">
        <f t="shared" si="23"/>
        <v>0.04444444444</v>
      </c>
      <c r="AW13" s="17"/>
      <c r="AX13" s="85">
        <v>46.0</v>
      </c>
      <c r="AY13" s="85">
        <v>323.0</v>
      </c>
      <c r="AZ13" s="140">
        <f t="shared" si="16"/>
        <v>0.05424528302</v>
      </c>
      <c r="BA13" s="140">
        <f t="shared" si="17"/>
        <v>0.3808962264</v>
      </c>
      <c r="BB13" s="140">
        <f t="shared" si="18"/>
        <v>0.3407407407</v>
      </c>
      <c r="BC13" s="17"/>
      <c r="BD13" s="85">
        <v>135.0</v>
      </c>
      <c r="BE13" s="85">
        <v>713.0</v>
      </c>
      <c r="BF13" s="85">
        <f t="shared" si="19"/>
        <v>848</v>
      </c>
      <c r="BG13" s="32">
        <f t="shared" si="20"/>
        <v>0.1591981132</v>
      </c>
    </row>
    <row r="14" hidden="1">
      <c r="A14" s="11">
        <v>1998.0</v>
      </c>
      <c r="B14" s="85">
        <v>0.0</v>
      </c>
      <c r="C14" s="85">
        <v>1.0</v>
      </c>
      <c r="D14" s="140">
        <f t="shared" si="1"/>
        <v>0</v>
      </c>
      <c r="E14" s="140">
        <f t="shared" si="2"/>
        <v>0.001168224299</v>
      </c>
      <c r="F14" s="140">
        <f t="shared" si="3"/>
        <v>0</v>
      </c>
      <c r="G14" s="17"/>
      <c r="H14" s="85">
        <v>12.0</v>
      </c>
      <c r="I14" s="85">
        <v>44.0</v>
      </c>
      <c r="J14" s="140">
        <f t="shared" si="4"/>
        <v>0.01401869159</v>
      </c>
      <c r="K14" s="140">
        <f t="shared" si="5"/>
        <v>0.05140186916</v>
      </c>
      <c r="L14" s="140">
        <f t="shared" si="6"/>
        <v>0.08695652174</v>
      </c>
      <c r="M14" s="17"/>
      <c r="N14" s="85">
        <v>5.0</v>
      </c>
      <c r="O14" s="85">
        <v>5.0</v>
      </c>
      <c r="P14" s="140">
        <f t="shared" si="7"/>
        <v>0.005841121495</v>
      </c>
      <c r="Q14" s="140">
        <f t="shared" si="8"/>
        <v>0.005841121495</v>
      </c>
      <c r="R14" s="140">
        <f t="shared" si="9"/>
        <v>0.03623188406</v>
      </c>
      <c r="S14" s="17"/>
      <c r="T14" s="85">
        <v>1.0</v>
      </c>
      <c r="U14" s="85">
        <v>8.0</v>
      </c>
      <c r="V14" s="140">
        <f t="shared" si="10"/>
        <v>0.001168224299</v>
      </c>
      <c r="W14" s="140">
        <f t="shared" si="11"/>
        <v>0.009345794393</v>
      </c>
      <c r="X14" s="140">
        <f t="shared" si="12"/>
        <v>0.007246376812</v>
      </c>
      <c r="Y14" s="17"/>
      <c r="Z14" s="85">
        <v>74.0</v>
      </c>
      <c r="AA14" s="85">
        <v>310.0</v>
      </c>
      <c r="AB14" s="140">
        <f t="shared" si="13"/>
        <v>0.08644859813</v>
      </c>
      <c r="AC14" s="140">
        <f t="shared" si="14"/>
        <v>0.3621495327</v>
      </c>
      <c r="AD14" s="140">
        <f t="shared" si="15"/>
        <v>0.5362318841</v>
      </c>
      <c r="AE14" s="17"/>
      <c r="AF14" s="85"/>
      <c r="AG14" s="85"/>
      <c r="AH14" s="11"/>
      <c r="AI14" s="11"/>
      <c r="AJ14" s="11"/>
      <c r="AK14" s="17"/>
      <c r="AL14" s="85"/>
      <c r="AM14" s="85"/>
      <c r="AN14" s="11"/>
      <c r="AO14" s="11"/>
      <c r="AP14" s="11"/>
      <c r="AQ14" s="17"/>
      <c r="AR14" s="85">
        <v>4.0</v>
      </c>
      <c r="AS14" s="85">
        <v>22.0</v>
      </c>
      <c r="AT14" s="140">
        <f t="shared" si="21"/>
        <v>0.004672897196</v>
      </c>
      <c r="AU14" s="140">
        <f t="shared" si="22"/>
        <v>0.02570093458</v>
      </c>
      <c r="AV14" s="140">
        <f t="shared" si="23"/>
        <v>0.02898550725</v>
      </c>
      <c r="AW14" s="17"/>
      <c r="AX14" s="85">
        <v>42.0</v>
      </c>
      <c r="AY14" s="85">
        <v>328.0</v>
      </c>
      <c r="AZ14" s="140">
        <f t="shared" si="16"/>
        <v>0.04906542056</v>
      </c>
      <c r="BA14" s="140">
        <f t="shared" si="17"/>
        <v>0.3831775701</v>
      </c>
      <c r="BB14" s="140">
        <f t="shared" si="18"/>
        <v>0.3043478261</v>
      </c>
      <c r="BC14" s="17"/>
      <c r="BD14" s="85">
        <v>138.0</v>
      </c>
      <c r="BE14" s="85">
        <v>718.0</v>
      </c>
      <c r="BF14" s="85">
        <f t="shared" si="19"/>
        <v>856</v>
      </c>
      <c r="BG14" s="32">
        <f t="shared" si="20"/>
        <v>0.1612149533</v>
      </c>
    </row>
    <row r="15" hidden="1">
      <c r="A15" s="11">
        <v>1999.0</v>
      </c>
      <c r="B15" s="85">
        <v>0.0</v>
      </c>
      <c r="C15" s="85">
        <v>1.0</v>
      </c>
      <c r="D15" s="140">
        <f t="shared" si="1"/>
        <v>0</v>
      </c>
      <c r="E15" s="140">
        <f t="shared" si="2"/>
        <v>0.001245330012</v>
      </c>
      <c r="F15" s="140">
        <f t="shared" si="3"/>
        <v>0</v>
      </c>
      <c r="G15" s="17"/>
      <c r="H15" s="85">
        <v>15.0</v>
      </c>
      <c r="I15" s="85">
        <v>41.0</v>
      </c>
      <c r="J15" s="140">
        <f t="shared" si="4"/>
        <v>0.01867995019</v>
      </c>
      <c r="K15" s="140">
        <f t="shared" si="5"/>
        <v>0.05105853051</v>
      </c>
      <c r="L15" s="140">
        <f t="shared" si="6"/>
        <v>0.1</v>
      </c>
      <c r="M15" s="17"/>
      <c r="N15" s="85">
        <v>7.0</v>
      </c>
      <c r="O15" s="85">
        <v>12.0</v>
      </c>
      <c r="P15" s="140">
        <f t="shared" si="7"/>
        <v>0.008717310087</v>
      </c>
      <c r="Q15" s="140">
        <f t="shared" si="8"/>
        <v>0.01494396015</v>
      </c>
      <c r="R15" s="140">
        <f t="shared" si="9"/>
        <v>0.04666666667</v>
      </c>
      <c r="S15" s="17"/>
      <c r="T15" s="85">
        <v>1.0</v>
      </c>
      <c r="U15" s="85">
        <v>7.0</v>
      </c>
      <c r="V15" s="140">
        <f t="shared" si="10"/>
        <v>0.001245330012</v>
      </c>
      <c r="W15" s="140">
        <f t="shared" si="11"/>
        <v>0.008717310087</v>
      </c>
      <c r="X15" s="140">
        <f t="shared" si="12"/>
        <v>0.006666666667</v>
      </c>
      <c r="Y15" s="17"/>
      <c r="Z15" s="85">
        <v>77.0</v>
      </c>
      <c r="AA15" s="85">
        <v>271.0</v>
      </c>
      <c r="AB15" s="140">
        <f t="shared" si="13"/>
        <v>0.09589041096</v>
      </c>
      <c r="AC15" s="140">
        <f t="shared" si="14"/>
        <v>0.3374844334</v>
      </c>
      <c r="AD15" s="140">
        <f t="shared" si="15"/>
        <v>0.5133333333</v>
      </c>
      <c r="AE15" s="17"/>
      <c r="AF15" s="85"/>
      <c r="AG15" s="85"/>
      <c r="AH15" s="11"/>
      <c r="AI15" s="11"/>
      <c r="AJ15" s="11"/>
      <c r="AK15" s="17"/>
      <c r="AL15" s="85"/>
      <c r="AM15" s="85"/>
      <c r="AN15" s="11"/>
      <c r="AO15" s="11"/>
      <c r="AP15" s="11"/>
      <c r="AQ15" s="17"/>
      <c r="AR15" s="85">
        <v>4.0</v>
      </c>
      <c r="AS15" s="85">
        <v>32.0</v>
      </c>
      <c r="AT15" s="140">
        <f t="shared" si="21"/>
        <v>0.00498132005</v>
      </c>
      <c r="AU15" s="140">
        <f t="shared" si="22"/>
        <v>0.0398505604</v>
      </c>
      <c r="AV15" s="140">
        <f t="shared" si="23"/>
        <v>0.02666666667</v>
      </c>
      <c r="AW15" s="17"/>
      <c r="AX15" s="85">
        <v>46.0</v>
      </c>
      <c r="AY15" s="85">
        <v>289.0</v>
      </c>
      <c r="AZ15" s="140">
        <f t="shared" si="16"/>
        <v>0.05728518057</v>
      </c>
      <c r="BA15" s="140">
        <f t="shared" si="17"/>
        <v>0.3599003736</v>
      </c>
      <c r="BB15" s="140">
        <f t="shared" si="18"/>
        <v>0.3066666667</v>
      </c>
      <c r="BC15" s="17"/>
      <c r="BD15" s="85">
        <v>150.0</v>
      </c>
      <c r="BE15" s="85">
        <v>653.0</v>
      </c>
      <c r="BF15" s="85">
        <f t="shared" si="19"/>
        <v>803</v>
      </c>
      <c r="BG15" s="32">
        <f t="shared" si="20"/>
        <v>0.1867995019</v>
      </c>
    </row>
    <row r="16" hidden="1">
      <c r="A16" s="11">
        <v>2000.0</v>
      </c>
      <c r="B16" s="85">
        <v>0.0</v>
      </c>
      <c r="C16" s="85">
        <v>0.0</v>
      </c>
      <c r="D16" s="140">
        <f t="shared" si="1"/>
        <v>0</v>
      </c>
      <c r="E16" s="140">
        <f t="shared" si="2"/>
        <v>0</v>
      </c>
      <c r="F16" s="140">
        <f t="shared" si="3"/>
        <v>0</v>
      </c>
      <c r="G16" s="17"/>
      <c r="H16" s="85">
        <v>7.0</v>
      </c>
      <c r="I16" s="85">
        <v>49.0</v>
      </c>
      <c r="J16" s="140">
        <f t="shared" si="4"/>
        <v>0.009114583333</v>
      </c>
      <c r="K16" s="140">
        <f t="shared" si="5"/>
        <v>0.06380208333</v>
      </c>
      <c r="L16" s="140">
        <f t="shared" si="6"/>
        <v>0.05384615385</v>
      </c>
      <c r="M16" s="17"/>
      <c r="N16" s="85">
        <v>5.0</v>
      </c>
      <c r="O16" s="85">
        <v>9.0</v>
      </c>
      <c r="P16" s="140">
        <f t="shared" si="7"/>
        <v>0.006510416667</v>
      </c>
      <c r="Q16" s="140">
        <f t="shared" si="8"/>
        <v>0.01171875</v>
      </c>
      <c r="R16" s="140">
        <f t="shared" si="9"/>
        <v>0.03846153846</v>
      </c>
      <c r="S16" s="17"/>
      <c r="T16" s="85">
        <v>2.0</v>
      </c>
      <c r="U16" s="85">
        <v>11.0</v>
      </c>
      <c r="V16" s="140">
        <f t="shared" si="10"/>
        <v>0.002604166667</v>
      </c>
      <c r="W16" s="140">
        <f t="shared" si="11"/>
        <v>0.01432291667</v>
      </c>
      <c r="X16" s="140">
        <f t="shared" si="12"/>
        <v>0.01538461538</v>
      </c>
      <c r="Y16" s="17"/>
      <c r="Z16" s="85">
        <v>51.0</v>
      </c>
      <c r="AA16" s="85">
        <v>230.0</v>
      </c>
      <c r="AB16" s="140">
        <f t="shared" si="13"/>
        <v>0.06640625</v>
      </c>
      <c r="AC16" s="140">
        <f t="shared" si="14"/>
        <v>0.2994791667</v>
      </c>
      <c r="AD16" s="140">
        <f t="shared" si="15"/>
        <v>0.3923076923</v>
      </c>
      <c r="AE16" s="17"/>
      <c r="AF16" s="85"/>
      <c r="AG16" s="85"/>
      <c r="AH16" s="11"/>
      <c r="AI16" s="11"/>
      <c r="AJ16" s="11"/>
      <c r="AK16" s="17"/>
      <c r="AL16" s="85"/>
      <c r="AM16" s="85"/>
      <c r="AN16" s="11"/>
      <c r="AO16" s="11"/>
      <c r="AP16" s="11"/>
      <c r="AQ16" s="17"/>
      <c r="AR16" s="85">
        <v>7.0</v>
      </c>
      <c r="AS16" s="85">
        <v>22.0</v>
      </c>
      <c r="AT16" s="140">
        <f t="shared" si="21"/>
        <v>0.009114583333</v>
      </c>
      <c r="AU16" s="140">
        <f t="shared" si="22"/>
        <v>0.02864583333</v>
      </c>
      <c r="AV16" s="140">
        <f t="shared" si="23"/>
        <v>0.05384615385</v>
      </c>
      <c r="AW16" s="17"/>
      <c r="AX16" s="85">
        <v>58.0</v>
      </c>
      <c r="AY16" s="85">
        <v>317.0</v>
      </c>
      <c r="AZ16" s="140">
        <f t="shared" si="16"/>
        <v>0.07552083333</v>
      </c>
      <c r="BA16" s="140">
        <f t="shared" si="17"/>
        <v>0.4127604167</v>
      </c>
      <c r="BB16" s="140">
        <f t="shared" si="18"/>
        <v>0.4461538462</v>
      </c>
      <c r="BC16" s="17"/>
      <c r="BD16" s="85">
        <v>130.0</v>
      </c>
      <c r="BE16" s="85">
        <v>638.0</v>
      </c>
      <c r="BF16" s="85">
        <f t="shared" si="19"/>
        <v>768</v>
      </c>
      <c r="BG16" s="32">
        <f t="shared" si="20"/>
        <v>0.1692708333</v>
      </c>
    </row>
    <row r="17" hidden="1">
      <c r="A17" s="11">
        <v>2001.0</v>
      </c>
      <c r="B17" s="85">
        <v>1.0</v>
      </c>
      <c r="C17" s="85">
        <v>0.0</v>
      </c>
      <c r="D17" s="140">
        <f t="shared" si="1"/>
        <v>0.001322751323</v>
      </c>
      <c r="E17" s="140">
        <f t="shared" si="2"/>
        <v>0</v>
      </c>
      <c r="F17" s="140">
        <f t="shared" si="3"/>
        <v>0.007407407407</v>
      </c>
      <c r="G17" s="17"/>
      <c r="H17" s="85">
        <v>14.0</v>
      </c>
      <c r="I17" s="85">
        <v>30.0</v>
      </c>
      <c r="J17" s="140">
        <f t="shared" si="4"/>
        <v>0.01851851852</v>
      </c>
      <c r="K17" s="140">
        <f t="shared" si="5"/>
        <v>0.03968253968</v>
      </c>
      <c r="L17" s="140">
        <f t="shared" si="6"/>
        <v>0.1037037037</v>
      </c>
      <c r="M17" s="17"/>
      <c r="N17" s="85">
        <v>4.0</v>
      </c>
      <c r="O17" s="85">
        <v>5.0</v>
      </c>
      <c r="P17" s="140">
        <f t="shared" si="7"/>
        <v>0.005291005291</v>
      </c>
      <c r="Q17" s="140">
        <f t="shared" si="8"/>
        <v>0.006613756614</v>
      </c>
      <c r="R17" s="140">
        <f t="shared" si="9"/>
        <v>0.02962962963</v>
      </c>
      <c r="S17" s="17"/>
      <c r="T17" s="85">
        <v>5.0</v>
      </c>
      <c r="U17" s="85">
        <v>7.0</v>
      </c>
      <c r="V17" s="140">
        <f t="shared" si="10"/>
        <v>0.006613756614</v>
      </c>
      <c r="W17" s="140">
        <f t="shared" si="11"/>
        <v>0.009259259259</v>
      </c>
      <c r="X17" s="140">
        <f t="shared" si="12"/>
        <v>0.03703703704</v>
      </c>
      <c r="Y17" s="17"/>
      <c r="Z17" s="85">
        <v>57.0</v>
      </c>
      <c r="AA17" s="85">
        <v>228.0</v>
      </c>
      <c r="AB17" s="140">
        <f t="shared" si="13"/>
        <v>0.0753968254</v>
      </c>
      <c r="AC17" s="140">
        <f t="shared" si="14"/>
        <v>0.3015873016</v>
      </c>
      <c r="AD17" s="140">
        <f t="shared" si="15"/>
        <v>0.4222222222</v>
      </c>
      <c r="AE17" s="17"/>
      <c r="AF17" s="85"/>
      <c r="AG17" s="85"/>
      <c r="AH17" s="11"/>
      <c r="AI17" s="11"/>
      <c r="AJ17" s="11"/>
      <c r="AK17" s="17"/>
      <c r="AL17" s="85"/>
      <c r="AM17" s="85"/>
      <c r="AN17" s="11"/>
      <c r="AO17" s="11"/>
      <c r="AP17" s="11"/>
      <c r="AQ17" s="17"/>
      <c r="AR17" s="85">
        <v>3.0</v>
      </c>
      <c r="AS17" s="85">
        <v>30.0</v>
      </c>
      <c r="AT17" s="140">
        <f t="shared" si="21"/>
        <v>0.003968253968</v>
      </c>
      <c r="AU17" s="140">
        <f t="shared" si="22"/>
        <v>0.03968253968</v>
      </c>
      <c r="AV17" s="140">
        <f t="shared" si="23"/>
        <v>0.02222222222</v>
      </c>
      <c r="AW17" s="17"/>
      <c r="AX17" s="85">
        <v>52.0</v>
      </c>
      <c r="AY17" s="85">
        <v>321.0</v>
      </c>
      <c r="AZ17" s="140">
        <f t="shared" si="16"/>
        <v>0.06878306878</v>
      </c>
      <c r="BA17" s="140">
        <f t="shared" si="17"/>
        <v>0.4246031746</v>
      </c>
      <c r="BB17" s="140">
        <f t="shared" si="18"/>
        <v>0.3851851852</v>
      </c>
      <c r="BC17" s="17"/>
      <c r="BD17" s="85">
        <v>135.0</v>
      </c>
      <c r="BE17" s="85">
        <v>621.0</v>
      </c>
      <c r="BF17" s="85">
        <f t="shared" si="19"/>
        <v>756</v>
      </c>
      <c r="BG17" s="32">
        <f t="shared" si="20"/>
        <v>0.1785714286</v>
      </c>
    </row>
    <row r="18" hidden="1">
      <c r="A18" s="11">
        <v>2002.0</v>
      </c>
      <c r="B18" s="85">
        <v>1.0</v>
      </c>
      <c r="C18" s="85">
        <v>0.0</v>
      </c>
      <c r="D18" s="140">
        <f t="shared" si="1"/>
        <v>0.001349527665</v>
      </c>
      <c r="E18" s="140">
        <f t="shared" si="2"/>
        <v>0</v>
      </c>
      <c r="F18" s="140">
        <f t="shared" si="3"/>
        <v>0.005952380952</v>
      </c>
      <c r="G18" s="17"/>
      <c r="H18" s="85">
        <v>17.0</v>
      </c>
      <c r="I18" s="85">
        <v>53.0</v>
      </c>
      <c r="J18" s="140">
        <f t="shared" si="4"/>
        <v>0.02294197031</v>
      </c>
      <c r="K18" s="140">
        <f t="shared" si="5"/>
        <v>0.07152496626</v>
      </c>
      <c r="L18" s="140">
        <f t="shared" si="6"/>
        <v>0.1011904762</v>
      </c>
      <c r="M18" s="17"/>
      <c r="N18" s="85">
        <v>8.0</v>
      </c>
      <c r="O18" s="85">
        <v>12.0</v>
      </c>
      <c r="P18" s="140">
        <f t="shared" si="7"/>
        <v>0.01079622132</v>
      </c>
      <c r="Q18" s="140">
        <f t="shared" si="8"/>
        <v>0.01619433198</v>
      </c>
      <c r="R18" s="140">
        <f t="shared" si="9"/>
        <v>0.04761904762</v>
      </c>
      <c r="S18" s="17"/>
      <c r="T18" s="85">
        <v>3.0</v>
      </c>
      <c r="U18" s="85">
        <v>16.0</v>
      </c>
      <c r="V18" s="140">
        <f t="shared" si="10"/>
        <v>0.004048582996</v>
      </c>
      <c r="W18" s="140">
        <f t="shared" si="11"/>
        <v>0.02159244265</v>
      </c>
      <c r="X18" s="140">
        <f t="shared" si="12"/>
        <v>0.01785714286</v>
      </c>
      <c r="Y18" s="17"/>
      <c r="Z18" s="85">
        <v>65.0</v>
      </c>
      <c r="AA18" s="85">
        <v>193.0</v>
      </c>
      <c r="AB18" s="140">
        <f t="shared" si="13"/>
        <v>0.08771929825</v>
      </c>
      <c r="AC18" s="140">
        <f t="shared" si="14"/>
        <v>0.2604588394</v>
      </c>
      <c r="AD18" s="140">
        <f t="shared" si="15"/>
        <v>0.3869047619</v>
      </c>
      <c r="AE18" s="17"/>
      <c r="AF18" s="85"/>
      <c r="AG18" s="85"/>
      <c r="AH18" s="11"/>
      <c r="AI18" s="11"/>
      <c r="AJ18" s="11"/>
      <c r="AK18" s="17"/>
      <c r="AL18" s="85"/>
      <c r="AM18" s="85"/>
      <c r="AN18" s="11"/>
      <c r="AO18" s="11"/>
      <c r="AP18" s="11"/>
      <c r="AQ18" s="17"/>
      <c r="AR18" s="85">
        <v>5.0</v>
      </c>
      <c r="AS18" s="85">
        <v>28.0</v>
      </c>
      <c r="AT18" s="140">
        <f t="shared" si="21"/>
        <v>0.006747638327</v>
      </c>
      <c r="AU18" s="140">
        <f t="shared" si="22"/>
        <v>0.03778677463</v>
      </c>
      <c r="AV18" s="140">
        <f t="shared" si="23"/>
        <v>0.02976190476</v>
      </c>
      <c r="AW18" s="17"/>
      <c r="AX18" s="85">
        <v>69.0</v>
      </c>
      <c r="AY18" s="85">
        <v>271.0</v>
      </c>
      <c r="AZ18" s="140">
        <f t="shared" si="16"/>
        <v>0.09311740891</v>
      </c>
      <c r="BA18" s="140">
        <f t="shared" si="17"/>
        <v>0.3657219973</v>
      </c>
      <c r="BB18" s="140">
        <f t="shared" si="18"/>
        <v>0.4107142857</v>
      </c>
      <c r="BC18" s="17"/>
      <c r="BD18" s="85">
        <v>168.0</v>
      </c>
      <c r="BE18" s="85">
        <v>573.0</v>
      </c>
      <c r="BF18" s="85">
        <f t="shared" si="19"/>
        <v>741</v>
      </c>
      <c r="BG18" s="32">
        <f t="shared" si="20"/>
        <v>0.2267206478</v>
      </c>
    </row>
    <row r="19" hidden="1">
      <c r="A19" s="11">
        <v>2003.0</v>
      </c>
      <c r="B19" s="85">
        <v>1.0</v>
      </c>
      <c r="C19" s="85">
        <v>0.0</v>
      </c>
      <c r="D19" s="140">
        <f t="shared" si="1"/>
        <v>0.001234567901</v>
      </c>
      <c r="E19" s="140">
        <f t="shared" si="2"/>
        <v>0</v>
      </c>
      <c r="F19" s="140">
        <f t="shared" si="3"/>
        <v>0.006024096386</v>
      </c>
      <c r="G19" s="17"/>
      <c r="H19" s="85">
        <v>11.0</v>
      </c>
      <c r="I19" s="85">
        <v>44.0</v>
      </c>
      <c r="J19" s="140">
        <f t="shared" si="4"/>
        <v>0.01358024691</v>
      </c>
      <c r="K19" s="140">
        <f t="shared" si="5"/>
        <v>0.05432098765</v>
      </c>
      <c r="L19" s="140">
        <f t="shared" si="6"/>
        <v>0.06626506024</v>
      </c>
      <c r="M19" s="17"/>
      <c r="N19" s="85">
        <v>6.0</v>
      </c>
      <c r="O19" s="85">
        <v>9.0</v>
      </c>
      <c r="P19" s="140">
        <f t="shared" si="7"/>
        <v>0.007407407407</v>
      </c>
      <c r="Q19" s="140">
        <f t="shared" si="8"/>
        <v>0.01111111111</v>
      </c>
      <c r="R19" s="140">
        <f t="shared" si="9"/>
        <v>0.03614457831</v>
      </c>
      <c r="S19" s="17"/>
      <c r="T19" s="85">
        <v>3.0</v>
      </c>
      <c r="U19" s="85">
        <v>8.0</v>
      </c>
      <c r="V19" s="140">
        <f t="shared" si="10"/>
        <v>0.003703703704</v>
      </c>
      <c r="W19" s="140">
        <f t="shared" si="11"/>
        <v>0.00987654321</v>
      </c>
      <c r="X19" s="140">
        <f t="shared" si="12"/>
        <v>0.01807228916</v>
      </c>
      <c r="Y19" s="17"/>
      <c r="Z19" s="85">
        <v>56.0</v>
      </c>
      <c r="AA19" s="85">
        <v>221.0</v>
      </c>
      <c r="AB19" s="140">
        <f t="shared" si="13"/>
        <v>0.06913580247</v>
      </c>
      <c r="AC19" s="140">
        <f t="shared" si="14"/>
        <v>0.2728395062</v>
      </c>
      <c r="AD19" s="140">
        <f t="shared" si="15"/>
        <v>0.3373493976</v>
      </c>
      <c r="AE19" s="17"/>
      <c r="AF19" s="85"/>
      <c r="AG19" s="85"/>
      <c r="AH19" s="11"/>
      <c r="AI19" s="11"/>
      <c r="AJ19" s="11"/>
      <c r="AK19" s="17"/>
      <c r="AL19" s="85"/>
      <c r="AM19" s="85"/>
      <c r="AN19" s="11"/>
      <c r="AO19" s="11"/>
      <c r="AP19" s="11"/>
      <c r="AQ19" s="17"/>
      <c r="AR19" s="85">
        <v>11.0</v>
      </c>
      <c r="AS19" s="85">
        <v>37.0</v>
      </c>
      <c r="AT19" s="140">
        <f t="shared" si="21"/>
        <v>0.01358024691</v>
      </c>
      <c r="AU19" s="140">
        <f t="shared" si="22"/>
        <v>0.04567901235</v>
      </c>
      <c r="AV19" s="140">
        <f t="shared" si="23"/>
        <v>0.06626506024</v>
      </c>
      <c r="AW19" s="17"/>
      <c r="AX19" s="85">
        <v>78.0</v>
      </c>
      <c r="AY19" s="85">
        <v>325.0</v>
      </c>
      <c r="AZ19" s="140">
        <f t="shared" si="16"/>
        <v>0.0962962963</v>
      </c>
      <c r="BA19" s="140">
        <f t="shared" si="17"/>
        <v>0.4012345679</v>
      </c>
      <c r="BB19" s="140">
        <f t="shared" si="18"/>
        <v>0.4698795181</v>
      </c>
      <c r="BC19" s="17"/>
      <c r="BD19" s="85">
        <v>166.0</v>
      </c>
      <c r="BE19" s="85">
        <v>644.0</v>
      </c>
      <c r="BF19" s="85">
        <f t="shared" si="19"/>
        <v>810</v>
      </c>
      <c r="BG19" s="32">
        <f t="shared" si="20"/>
        <v>0.2049382716</v>
      </c>
    </row>
    <row r="20" hidden="1">
      <c r="A20" s="11">
        <v>2004.0</v>
      </c>
      <c r="B20" s="85">
        <v>0.0</v>
      </c>
      <c r="C20" s="85">
        <v>0.0</v>
      </c>
      <c r="D20" s="140">
        <f t="shared" si="1"/>
        <v>0</v>
      </c>
      <c r="E20" s="140">
        <f t="shared" si="2"/>
        <v>0</v>
      </c>
      <c r="F20" s="140">
        <f t="shared" si="3"/>
        <v>0</v>
      </c>
      <c r="G20" s="17"/>
      <c r="H20" s="85">
        <v>14.0</v>
      </c>
      <c r="I20" s="85">
        <v>46.0</v>
      </c>
      <c r="J20" s="140">
        <f t="shared" si="4"/>
        <v>0.0156774916</v>
      </c>
      <c r="K20" s="140">
        <f t="shared" si="5"/>
        <v>0.05151175812</v>
      </c>
      <c r="L20" s="140">
        <f t="shared" si="6"/>
        <v>0.0725388601</v>
      </c>
      <c r="M20" s="17"/>
      <c r="N20" s="85">
        <v>3.0</v>
      </c>
      <c r="O20" s="85">
        <v>12.0</v>
      </c>
      <c r="P20" s="140">
        <f t="shared" si="7"/>
        <v>0.003359462486</v>
      </c>
      <c r="Q20" s="140">
        <f t="shared" si="8"/>
        <v>0.01343784994</v>
      </c>
      <c r="R20" s="140">
        <f t="shared" si="9"/>
        <v>0.01554404145</v>
      </c>
      <c r="S20" s="17"/>
      <c r="T20" s="85">
        <v>6.0</v>
      </c>
      <c r="U20" s="85">
        <v>9.0</v>
      </c>
      <c r="V20" s="140">
        <f t="shared" si="10"/>
        <v>0.006718924972</v>
      </c>
      <c r="W20" s="140">
        <f t="shared" si="11"/>
        <v>0.01007838746</v>
      </c>
      <c r="X20" s="140">
        <f t="shared" si="12"/>
        <v>0.0310880829</v>
      </c>
      <c r="Y20" s="17"/>
      <c r="Z20" s="85">
        <v>66.0</v>
      </c>
      <c r="AA20" s="85">
        <v>233.0</v>
      </c>
      <c r="AB20" s="140">
        <f t="shared" si="13"/>
        <v>0.07390817469</v>
      </c>
      <c r="AC20" s="140">
        <f t="shared" si="14"/>
        <v>0.2609182531</v>
      </c>
      <c r="AD20" s="140">
        <f t="shared" si="15"/>
        <v>0.3419689119</v>
      </c>
      <c r="AE20" s="17"/>
      <c r="AF20" s="85"/>
      <c r="AG20" s="85"/>
      <c r="AH20" s="11"/>
      <c r="AI20" s="11"/>
      <c r="AJ20" s="11"/>
      <c r="AK20" s="17"/>
      <c r="AL20" s="85"/>
      <c r="AM20" s="85"/>
      <c r="AN20" s="11"/>
      <c r="AO20" s="11"/>
      <c r="AP20" s="11"/>
      <c r="AQ20" s="17"/>
      <c r="AR20" s="85">
        <v>13.0</v>
      </c>
      <c r="AS20" s="85">
        <v>35.0</v>
      </c>
      <c r="AT20" s="140">
        <f t="shared" si="21"/>
        <v>0.01455767077</v>
      </c>
      <c r="AU20" s="140">
        <f t="shared" si="22"/>
        <v>0.039193729</v>
      </c>
      <c r="AV20" s="140">
        <f t="shared" si="23"/>
        <v>0.06735751295</v>
      </c>
      <c r="AW20" s="17"/>
      <c r="AX20" s="85">
        <v>91.0</v>
      </c>
      <c r="AY20" s="85">
        <v>365.0</v>
      </c>
      <c r="AZ20" s="140">
        <f t="shared" si="16"/>
        <v>0.1019036954</v>
      </c>
      <c r="BA20" s="140">
        <f t="shared" si="17"/>
        <v>0.4087346025</v>
      </c>
      <c r="BB20" s="140">
        <f t="shared" si="18"/>
        <v>0.4715025907</v>
      </c>
      <c r="BC20" s="17"/>
      <c r="BD20" s="85">
        <v>193.0</v>
      </c>
      <c r="BE20" s="85">
        <v>700.0</v>
      </c>
      <c r="BF20" s="85">
        <f t="shared" si="19"/>
        <v>893</v>
      </c>
      <c r="BG20" s="32">
        <f t="shared" si="20"/>
        <v>0.2161254199</v>
      </c>
    </row>
    <row r="21" ht="15.75" hidden="1" customHeight="1">
      <c r="A21" s="11">
        <v>2005.0</v>
      </c>
      <c r="B21" s="85">
        <v>0.0</v>
      </c>
      <c r="C21" s="85">
        <v>0.0</v>
      </c>
      <c r="D21" s="140">
        <f t="shared" si="1"/>
        <v>0</v>
      </c>
      <c r="E21" s="140">
        <f t="shared" si="2"/>
        <v>0</v>
      </c>
      <c r="F21" s="140">
        <f t="shared" si="3"/>
        <v>0</v>
      </c>
      <c r="G21" s="17"/>
      <c r="H21" s="85">
        <v>16.0</v>
      </c>
      <c r="I21" s="85">
        <v>73.0</v>
      </c>
      <c r="J21" s="140">
        <f t="shared" si="4"/>
        <v>0.01445347787</v>
      </c>
      <c r="K21" s="140">
        <f t="shared" si="5"/>
        <v>0.06594399277</v>
      </c>
      <c r="L21" s="140">
        <f t="shared" si="6"/>
        <v>0.07655502392</v>
      </c>
      <c r="M21" s="17"/>
      <c r="N21" s="85">
        <v>8.0</v>
      </c>
      <c r="O21" s="85">
        <v>10.0</v>
      </c>
      <c r="P21" s="140">
        <f t="shared" si="7"/>
        <v>0.007226738934</v>
      </c>
      <c r="Q21" s="140">
        <f t="shared" si="8"/>
        <v>0.009033423668</v>
      </c>
      <c r="R21" s="140">
        <f t="shared" si="9"/>
        <v>0.03827751196</v>
      </c>
      <c r="S21" s="17"/>
      <c r="T21" s="85">
        <v>4.0</v>
      </c>
      <c r="U21" s="85">
        <v>10.0</v>
      </c>
      <c r="V21" s="140">
        <f t="shared" si="10"/>
        <v>0.003613369467</v>
      </c>
      <c r="W21" s="140">
        <f t="shared" si="11"/>
        <v>0.009033423668</v>
      </c>
      <c r="X21" s="140">
        <f t="shared" si="12"/>
        <v>0.01913875598</v>
      </c>
      <c r="Y21" s="17"/>
      <c r="Z21" s="85">
        <v>57.0</v>
      </c>
      <c r="AA21" s="85">
        <v>241.0</v>
      </c>
      <c r="AB21" s="140">
        <f t="shared" si="13"/>
        <v>0.05149051491</v>
      </c>
      <c r="AC21" s="140">
        <f t="shared" si="14"/>
        <v>0.2177055104</v>
      </c>
      <c r="AD21" s="140">
        <f t="shared" si="15"/>
        <v>0.2727272727</v>
      </c>
      <c r="AE21" s="17"/>
      <c r="AF21" s="85"/>
      <c r="AG21" s="85"/>
      <c r="AH21" s="11"/>
      <c r="AI21" s="11"/>
      <c r="AJ21" s="11"/>
      <c r="AK21" s="17"/>
      <c r="AL21" s="85"/>
      <c r="AM21" s="85"/>
      <c r="AN21" s="11"/>
      <c r="AO21" s="11"/>
      <c r="AP21" s="11"/>
      <c r="AQ21" s="17"/>
      <c r="AR21" s="85">
        <v>13.0</v>
      </c>
      <c r="AS21" s="85">
        <v>53.0</v>
      </c>
      <c r="AT21" s="140">
        <f t="shared" si="21"/>
        <v>0.01174345077</v>
      </c>
      <c r="AU21" s="140">
        <f t="shared" si="22"/>
        <v>0.04787714544</v>
      </c>
      <c r="AV21" s="140">
        <f t="shared" si="23"/>
        <v>0.06220095694</v>
      </c>
      <c r="AW21" s="17"/>
      <c r="AX21" s="85">
        <v>111.0</v>
      </c>
      <c r="AY21" s="85">
        <v>511.0</v>
      </c>
      <c r="AZ21" s="140">
        <f t="shared" si="16"/>
        <v>0.1002710027</v>
      </c>
      <c r="BA21" s="140">
        <f t="shared" si="17"/>
        <v>0.4616079494</v>
      </c>
      <c r="BB21" s="140">
        <f t="shared" si="18"/>
        <v>0.5311004785</v>
      </c>
      <c r="BC21" s="17"/>
      <c r="BD21" s="85">
        <v>209.0</v>
      </c>
      <c r="BE21" s="85">
        <v>898.0</v>
      </c>
      <c r="BF21" s="85">
        <f t="shared" si="19"/>
        <v>1107</v>
      </c>
      <c r="BG21" s="32">
        <f t="shared" si="20"/>
        <v>0.1887985547</v>
      </c>
    </row>
    <row r="22" ht="15.75" hidden="1" customHeight="1">
      <c r="A22" s="11">
        <v>2006.0</v>
      </c>
      <c r="B22" s="85">
        <v>3.0</v>
      </c>
      <c r="C22" s="85">
        <v>3.0</v>
      </c>
      <c r="D22" s="140">
        <f t="shared" si="1"/>
        <v>0.002153625269</v>
      </c>
      <c r="E22" s="140">
        <f t="shared" si="2"/>
        <v>0.002153625269</v>
      </c>
      <c r="F22" s="140">
        <f t="shared" si="3"/>
        <v>0.01</v>
      </c>
      <c r="G22" s="17"/>
      <c r="H22" s="85">
        <v>25.0</v>
      </c>
      <c r="I22" s="85">
        <v>63.0</v>
      </c>
      <c r="J22" s="140">
        <f t="shared" si="4"/>
        <v>0.01794687724</v>
      </c>
      <c r="K22" s="140">
        <f t="shared" si="5"/>
        <v>0.04522613065</v>
      </c>
      <c r="L22" s="140">
        <f t="shared" si="6"/>
        <v>0.08333333333</v>
      </c>
      <c r="M22" s="17"/>
      <c r="N22" s="85">
        <v>6.0</v>
      </c>
      <c r="O22" s="85">
        <v>9.0</v>
      </c>
      <c r="P22" s="140">
        <f t="shared" si="7"/>
        <v>0.004307250538</v>
      </c>
      <c r="Q22" s="140">
        <f t="shared" si="8"/>
        <v>0.006460875808</v>
      </c>
      <c r="R22" s="140">
        <f t="shared" si="9"/>
        <v>0.02</v>
      </c>
      <c r="S22" s="17"/>
      <c r="T22" s="85">
        <v>3.0</v>
      </c>
      <c r="U22" s="85">
        <v>3.0</v>
      </c>
      <c r="V22" s="140">
        <f t="shared" si="10"/>
        <v>0.002153625269</v>
      </c>
      <c r="W22" s="140">
        <f t="shared" si="11"/>
        <v>0.002153625269</v>
      </c>
      <c r="X22" s="140">
        <f t="shared" si="12"/>
        <v>0.01</v>
      </c>
      <c r="Y22" s="17"/>
      <c r="Z22" s="85">
        <v>74.0</v>
      </c>
      <c r="AA22" s="85">
        <v>273.0</v>
      </c>
      <c r="AB22" s="140">
        <f t="shared" si="13"/>
        <v>0.05312275664</v>
      </c>
      <c r="AC22" s="140">
        <f t="shared" si="14"/>
        <v>0.1959798995</v>
      </c>
      <c r="AD22" s="140">
        <f t="shared" si="15"/>
        <v>0.2466666667</v>
      </c>
      <c r="AE22" s="17"/>
      <c r="AF22" s="85"/>
      <c r="AG22" s="85"/>
      <c r="AH22" s="11"/>
      <c r="AI22" s="11"/>
      <c r="AJ22" s="11"/>
      <c r="AK22" s="17"/>
      <c r="AL22" s="85"/>
      <c r="AM22" s="85"/>
      <c r="AN22" s="11"/>
      <c r="AO22" s="11"/>
      <c r="AP22" s="11"/>
      <c r="AQ22" s="17"/>
      <c r="AR22" s="85">
        <v>13.0</v>
      </c>
      <c r="AS22" s="85">
        <v>55.0</v>
      </c>
      <c r="AT22" s="140">
        <f t="shared" si="21"/>
        <v>0.009332376167</v>
      </c>
      <c r="AU22" s="140">
        <f t="shared" si="22"/>
        <v>0.03948312994</v>
      </c>
      <c r="AV22" s="140">
        <f t="shared" si="23"/>
        <v>0.04333333333</v>
      </c>
      <c r="AW22" s="17"/>
      <c r="AX22" s="85">
        <v>176.0</v>
      </c>
      <c r="AY22" s="85">
        <v>687.0</v>
      </c>
      <c r="AZ22" s="140">
        <f t="shared" si="16"/>
        <v>0.1263460158</v>
      </c>
      <c r="BA22" s="140">
        <f t="shared" si="17"/>
        <v>0.4931801866</v>
      </c>
      <c r="BB22" s="140">
        <f t="shared" si="18"/>
        <v>0.5866666667</v>
      </c>
      <c r="BC22" s="17"/>
      <c r="BD22" s="85">
        <v>300.0</v>
      </c>
      <c r="BE22" s="85">
        <v>1093.0</v>
      </c>
      <c r="BF22" s="85">
        <f t="shared" si="19"/>
        <v>1393</v>
      </c>
      <c r="BG22" s="32">
        <f t="shared" si="20"/>
        <v>0.2153625269</v>
      </c>
    </row>
    <row r="23" ht="15.75" hidden="1" customHeight="1">
      <c r="A23" s="11">
        <v>2007.0</v>
      </c>
      <c r="B23" s="85">
        <v>1.0</v>
      </c>
      <c r="C23" s="85">
        <v>2.0</v>
      </c>
      <c r="D23" s="140">
        <f t="shared" si="1"/>
        <v>0.000630517024</v>
      </c>
      <c r="E23" s="140">
        <f t="shared" si="2"/>
        <v>0.001261034048</v>
      </c>
      <c r="F23" s="140">
        <f t="shared" si="3"/>
        <v>0.003058103976</v>
      </c>
      <c r="G23" s="17"/>
      <c r="H23" s="85">
        <v>26.0</v>
      </c>
      <c r="I23" s="85">
        <v>85.0</v>
      </c>
      <c r="J23" s="140">
        <f t="shared" si="4"/>
        <v>0.01639344262</v>
      </c>
      <c r="K23" s="140">
        <f t="shared" si="5"/>
        <v>0.05359394704</v>
      </c>
      <c r="L23" s="140">
        <f t="shared" si="6"/>
        <v>0.07951070336</v>
      </c>
      <c r="M23" s="17"/>
      <c r="N23" s="85">
        <v>12.0</v>
      </c>
      <c r="O23" s="85">
        <v>17.0</v>
      </c>
      <c r="P23" s="140">
        <f t="shared" si="7"/>
        <v>0.007566204288</v>
      </c>
      <c r="Q23" s="140">
        <f t="shared" si="8"/>
        <v>0.01071878941</v>
      </c>
      <c r="R23" s="140">
        <f t="shared" si="9"/>
        <v>0.03669724771</v>
      </c>
      <c r="S23" s="17"/>
      <c r="T23" s="85">
        <v>3.0</v>
      </c>
      <c r="U23" s="85">
        <v>13.0</v>
      </c>
      <c r="V23" s="140">
        <f t="shared" si="10"/>
        <v>0.001891551072</v>
      </c>
      <c r="W23" s="140">
        <f t="shared" si="11"/>
        <v>0.008196721311</v>
      </c>
      <c r="X23" s="140">
        <f t="shared" si="12"/>
        <v>0.009174311927</v>
      </c>
      <c r="Y23" s="17"/>
      <c r="Z23" s="85">
        <v>80.0</v>
      </c>
      <c r="AA23" s="85">
        <v>350.0</v>
      </c>
      <c r="AB23" s="140">
        <f t="shared" si="13"/>
        <v>0.05044136192</v>
      </c>
      <c r="AC23" s="140">
        <f t="shared" si="14"/>
        <v>0.2206809584</v>
      </c>
      <c r="AD23" s="140">
        <f t="shared" si="15"/>
        <v>0.244648318</v>
      </c>
      <c r="AE23" s="17"/>
      <c r="AF23" s="85"/>
      <c r="AG23" s="85"/>
      <c r="AH23" s="11"/>
      <c r="AI23" s="11"/>
      <c r="AJ23" s="11"/>
      <c r="AK23" s="17"/>
      <c r="AL23" s="85"/>
      <c r="AM23" s="85"/>
      <c r="AN23" s="11"/>
      <c r="AO23" s="11"/>
      <c r="AP23" s="11"/>
      <c r="AQ23" s="17"/>
      <c r="AR23" s="85">
        <v>22.0</v>
      </c>
      <c r="AS23" s="85">
        <v>59.0</v>
      </c>
      <c r="AT23" s="140">
        <f t="shared" si="21"/>
        <v>0.01387137453</v>
      </c>
      <c r="AU23" s="140">
        <f t="shared" si="22"/>
        <v>0.03720050441</v>
      </c>
      <c r="AV23" s="140">
        <f t="shared" si="23"/>
        <v>0.06727828746</v>
      </c>
      <c r="AW23" s="17"/>
      <c r="AX23" s="85">
        <v>183.0</v>
      </c>
      <c r="AY23" s="85">
        <v>733.0</v>
      </c>
      <c r="AZ23" s="140">
        <f t="shared" si="16"/>
        <v>0.1153846154</v>
      </c>
      <c r="BA23" s="140">
        <f t="shared" si="17"/>
        <v>0.4621689786</v>
      </c>
      <c r="BB23" s="140">
        <f t="shared" si="18"/>
        <v>0.5596330275</v>
      </c>
      <c r="BC23" s="17"/>
      <c r="BD23" s="85">
        <v>327.0</v>
      </c>
      <c r="BE23" s="85">
        <v>1259.0</v>
      </c>
      <c r="BF23" s="85">
        <f t="shared" si="19"/>
        <v>1586</v>
      </c>
      <c r="BG23" s="32">
        <f t="shared" si="20"/>
        <v>0.2061790668</v>
      </c>
    </row>
    <row r="24" ht="15.75" hidden="1" customHeight="1">
      <c r="A24" s="11">
        <v>2008.0</v>
      </c>
      <c r="B24" s="85">
        <v>0.0</v>
      </c>
      <c r="C24" s="85">
        <v>0.0</v>
      </c>
      <c r="D24" s="140">
        <f t="shared" si="1"/>
        <v>0</v>
      </c>
      <c r="E24" s="140">
        <f t="shared" si="2"/>
        <v>0</v>
      </c>
      <c r="F24" s="140">
        <f t="shared" si="3"/>
        <v>0</v>
      </c>
      <c r="G24" s="17"/>
      <c r="H24" s="85">
        <v>1.0</v>
      </c>
      <c r="I24" s="85">
        <v>16.0</v>
      </c>
      <c r="J24" s="140">
        <f t="shared" si="4"/>
        <v>0.002793296089</v>
      </c>
      <c r="K24" s="140">
        <f t="shared" si="5"/>
        <v>0.04469273743</v>
      </c>
      <c r="L24" s="140">
        <f t="shared" si="6"/>
        <v>0.01408450704</v>
      </c>
      <c r="M24" s="17"/>
      <c r="N24" s="85">
        <v>2.0</v>
      </c>
      <c r="O24" s="85">
        <v>5.0</v>
      </c>
      <c r="P24" s="140">
        <f t="shared" si="7"/>
        <v>0.005586592179</v>
      </c>
      <c r="Q24" s="140">
        <f t="shared" si="8"/>
        <v>0.01396648045</v>
      </c>
      <c r="R24" s="140">
        <f t="shared" si="9"/>
        <v>0.02816901408</v>
      </c>
      <c r="S24" s="17"/>
      <c r="T24" s="85">
        <v>1.0</v>
      </c>
      <c r="U24" s="85">
        <v>2.0</v>
      </c>
      <c r="V24" s="140">
        <f t="shared" si="10"/>
        <v>0.002793296089</v>
      </c>
      <c r="W24" s="140">
        <f t="shared" si="11"/>
        <v>0.005586592179</v>
      </c>
      <c r="X24" s="140">
        <f t="shared" si="12"/>
        <v>0.01408450704</v>
      </c>
      <c r="Y24" s="17"/>
      <c r="Z24" s="85">
        <v>16.0</v>
      </c>
      <c r="AA24" s="85">
        <v>91.0</v>
      </c>
      <c r="AB24" s="140">
        <f t="shared" si="13"/>
        <v>0.04469273743</v>
      </c>
      <c r="AC24" s="140">
        <f t="shared" si="14"/>
        <v>0.2541899441</v>
      </c>
      <c r="AD24" s="140">
        <f t="shared" si="15"/>
        <v>0.2253521127</v>
      </c>
      <c r="AE24" s="17"/>
      <c r="AF24" s="85"/>
      <c r="AG24" s="85"/>
      <c r="AH24" s="11"/>
      <c r="AI24" s="11"/>
      <c r="AJ24" s="11"/>
      <c r="AK24" s="17"/>
      <c r="AL24" s="85">
        <v>0.0</v>
      </c>
      <c r="AM24" s="85">
        <v>0.0</v>
      </c>
      <c r="AN24" s="140">
        <f t="shared" ref="AN24:AN36" si="24">AL24/BF24</f>
        <v>0</v>
      </c>
      <c r="AO24" s="140">
        <f t="shared" ref="AO24:AO36" si="25">AM24/BF24</f>
        <v>0</v>
      </c>
      <c r="AP24" s="140">
        <f t="shared" ref="AP24:AP36" si="26">AL24/BD24</f>
        <v>0</v>
      </c>
      <c r="AQ24" s="17"/>
      <c r="AR24" s="85">
        <v>6.0</v>
      </c>
      <c r="AS24" s="85">
        <v>9.0</v>
      </c>
      <c r="AT24" s="140">
        <f t="shared" si="21"/>
        <v>0.01675977654</v>
      </c>
      <c r="AU24" s="140">
        <f t="shared" si="22"/>
        <v>0.0251396648</v>
      </c>
      <c r="AV24" s="140">
        <f t="shared" si="23"/>
        <v>0.08450704225</v>
      </c>
      <c r="AW24" s="17"/>
      <c r="AX24" s="85">
        <v>45.0</v>
      </c>
      <c r="AY24" s="85">
        <v>164.0</v>
      </c>
      <c r="AZ24" s="140">
        <f t="shared" si="16"/>
        <v>0.125698324</v>
      </c>
      <c r="BA24" s="140">
        <f t="shared" si="17"/>
        <v>0.4581005587</v>
      </c>
      <c r="BB24" s="140">
        <f t="shared" si="18"/>
        <v>0.6338028169</v>
      </c>
      <c r="BC24" s="17"/>
      <c r="BD24" s="85">
        <v>71.0</v>
      </c>
      <c r="BE24" s="85">
        <v>287.0</v>
      </c>
      <c r="BF24" s="85">
        <f t="shared" si="19"/>
        <v>358</v>
      </c>
      <c r="BG24" s="32">
        <f t="shared" si="20"/>
        <v>0.1983240223</v>
      </c>
    </row>
    <row r="25" ht="15.75" hidden="1" customHeight="1">
      <c r="A25" s="11">
        <v>2009.0</v>
      </c>
      <c r="B25" s="85">
        <v>0.0</v>
      </c>
      <c r="C25" s="85">
        <v>0.0</v>
      </c>
      <c r="D25" s="140">
        <f t="shared" si="1"/>
        <v>0</v>
      </c>
      <c r="E25" s="140">
        <f t="shared" si="2"/>
        <v>0</v>
      </c>
      <c r="F25" s="140">
        <f t="shared" si="3"/>
        <v>0</v>
      </c>
      <c r="G25" s="17"/>
      <c r="H25" s="85">
        <v>9.0</v>
      </c>
      <c r="I25" s="85">
        <v>32.0</v>
      </c>
      <c r="J25" s="140">
        <f t="shared" si="4"/>
        <v>0.01449275362</v>
      </c>
      <c r="K25" s="140">
        <f t="shared" si="5"/>
        <v>0.05152979066</v>
      </c>
      <c r="L25" s="140">
        <f t="shared" si="6"/>
        <v>0.0625</v>
      </c>
      <c r="M25" s="17"/>
      <c r="N25" s="85">
        <v>2.0</v>
      </c>
      <c r="O25" s="85">
        <v>7.0</v>
      </c>
      <c r="P25" s="140">
        <f t="shared" si="7"/>
        <v>0.003220611916</v>
      </c>
      <c r="Q25" s="140">
        <f t="shared" si="8"/>
        <v>0.01127214171</v>
      </c>
      <c r="R25" s="140">
        <f t="shared" si="9"/>
        <v>0.01388888889</v>
      </c>
      <c r="S25" s="17"/>
      <c r="T25" s="85">
        <v>1.0</v>
      </c>
      <c r="U25" s="85">
        <v>9.0</v>
      </c>
      <c r="V25" s="140">
        <f t="shared" si="10"/>
        <v>0.001610305958</v>
      </c>
      <c r="W25" s="140">
        <f t="shared" si="11"/>
        <v>0.01449275362</v>
      </c>
      <c r="X25" s="140">
        <f t="shared" si="12"/>
        <v>0.006944444444</v>
      </c>
      <c r="Y25" s="17"/>
      <c r="Z25" s="85">
        <v>36.0</v>
      </c>
      <c r="AA25" s="85">
        <v>152.0</v>
      </c>
      <c r="AB25" s="140">
        <f t="shared" si="13"/>
        <v>0.05797101449</v>
      </c>
      <c r="AC25" s="140">
        <f t="shared" si="14"/>
        <v>0.2447665056</v>
      </c>
      <c r="AD25" s="140">
        <f t="shared" si="15"/>
        <v>0.25</v>
      </c>
      <c r="AE25" s="17"/>
      <c r="AF25" s="85"/>
      <c r="AG25" s="85"/>
      <c r="AH25" s="11"/>
      <c r="AI25" s="11"/>
      <c r="AJ25" s="11"/>
      <c r="AK25" s="17"/>
      <c r="AL25" s="85">
        <v>0.0</v>
      </c>
      <c r="AM25" s="85">
        <v>0.0</v>
      </c>
      <c r="AN25" s="140">
        <f t="shared" si="24"/>
        <v>0</v>
      </c>
      <c r="AO25" s="140">
        <f t="shared" si="25"/>
        <v>0</v>
      </c>
      <c r="AP25" s="140">
        <f t="shared" si="26"/>
        <v>0</v>
      </c>
      <c r="AQ25" s="17"/>
      <c r="AR25" s="85">
        <v>2.0</v>
      </c>
      <c r="AS25" s="85">
        <v>23.0</v>
      </c>
      <c r="AT25" s="140">
        <f t="shared" si="21"/>
        <v>0.003220611916</v>
      </c>
      <c r="AU25" s="140">
        <f t="shared" si="22"/>
        <v>0.03703703704</v>
      </c>
      <c r="AV25" s="140">
        <f t="shared" si="23"/>
        <v>0.01388888889</v>
      </c>
      <c r="AW25" s="17"/>
      <c r="AX25" s="85">
        <v>84.0</v>
      </c>
      <c r="AY25" s="85">
        <v>254.0</v>
      </c>
      <c r="AZ25" s="140">
        <f t="shared" si="16"/>
        <v>0.1352657005</v>
      </c>
      <c r="BA25" s="140">
        <f t="shared" si="17"/>
        <v>0.4090177134</v>
      </c>
      <c r="BB25" s="140">
        <f t="shared" si="18"/>
        <v>0.5833333333</v>
      </c>
      <c r="BC25" s="17"/>
      <c r="BD25" s="85">
        <v>144.0</v>
      </c>
      <c r="BE25" s="85">
        <v>477.0</v>
      </c>
      <c r="BF25" s="85">
        <f t="shared" si="19"/>
        <v>621</v>
      </c>
      <c r="BG25" s="32">
        <f t="shared" si="20"/>
        <v>0.231884058</v>
      </c>
    </row>
    <row r="26" ht="15.75" hidden="1" customHeight="1">
      <c r="A26" s="11">
        <v>2010.0</v>
      </c>
      <c r="B26" s="85">
        <v>0.0</v>
      </c>
      <c r="C26" s="85">
        <v>3.0</v>
      </c>
      <c r="D26" s="140">
        <f t="shared" si="1"/>
        <v>0</v>
      </c>
      <c r="E26" s="140">
        <f t="shared" si="2"/>
        <v>0.001926782274</v>
      </c>
      <c r="F26" s="140">
        <f t="shared" si="3"/>
        <v>0</v>
      </c>
      <c r="G26" s="17"/>
      <c r="H26" s="85">
        <v>34.0</v>
      </c>
      <c r="I26" s="85">
        <v>89.0</v>
      </c>
      <c r="J26" s="140">
        <f t="shared" si="4"/>
        <v>0.02183686577</v>
      </c>
      <c r="K26" s="140">
        <f t="shared" si="5"/>
        <v>0.05716120745</v>
      </c>
      <c r="L26" s="140">
        <f t="shared" si="6"/>
        <v>0.1011904762</v>
      </c>
      <c r="M26" s="17"/>
      <c r="N26" s="85">
        <v>11.0</v>
      </c>
      <c r="O26" s="85">
        <v>20.0</v>
      </c>
      <c r="P26" s="140">
        <f t="shared" si="7"/>
        <v>0.007064868337</v>
      </c>
      <c r="Q26" s="140">
        <f t="shared" si="8"/>
        <v>0.01284521516</v>
      </c>
      <c r="R26" s="140">
        <f t="shared" si="9"/>
        <v>0.03273809524</v>
      </c>
      <c r="S26" s="17"/>
      <c r="T26" s="85">
        <v>7.0</v>
      </c>
      <c r="U26" s="85">
        <v>8.0</v>
      </c>
      <c r="V26" s="140">
        <f t="shared" si="10"/>
        <v>0.004495825305</v>
      </c>
      <c r="W26" s="140">
        <f t="shared" si="11"/>
        <v>0.005138086063</v>
      </c>
      <c r="X26" s="140">
        <f t="shared" si="12"/>
        <v>0.02083333333</v>
      </c>
      <c r="Y26" s="17"/>
      <c r="Z26" s="85">
        <f>45+61</f>
        <v>106</v>
      </c>
      <c r="AA26" s="85">
        <f>183+213</f>
        <v>396</v>
      </c>
      <c r="AB26" s="140">
        <f t="shared" si="13"/>
        <v>0.06807964033</v>
      </c>
      <c r="AC26" s="140">
        <f t="shared" si="14"/>
        <v>0.2543352601</v>
      </c>
      <c r="AD26" s="140">
        <f t="shared" si="15"/>
        <v>0.3154761905</v>
      </c>
      <c r="AE26" s="17"/>
      <c r="AF26" s="85"/>
      <c r="AG26" s="85"/>
      <c r="AH26" s="11"/>
      <c r="AI26" s="11"/>
      <c r="AJ26" s="11"/>
      <c r="AK26" s="17"/>
      <c r="AL26" s="85">
        <v>0.0</v>
      </c>
      <c r="AM26" s="85">
        <v>1.0</v>
      </c>
      <c r="AN26" s="140">
        <f t="shared" si="24"/>
        <v>0</v>
      </c>
      <c r="AO26" s="140">
        <f t="shared" si="25"/>
        <v>0.0006422607579</v>
      </c>
      <c r="AP26" s="140">
        <f t="shared" si="26"/>
        <v>0</v>
      </c>
      <c r="AQ26" s="17"/>
      <c r="AR26" s="85">
        <v>18.0</v>
      </c>
      <c r="AS26" s="85">
        <v>77.0</v>
      </c>
      <c r="AT26" s="140">
        <f t="shared" si="21"/>
        <v>0.01156069364</v>
      </c>
      <c r="AU26" s="140">
        <f t="shared" si="22"/>
        <v>0.04945407836</v>
      </c>
      <c r="AV26" s="140">
        <f t="shared" si="23"/>
        <v>0.05357142857</v>
      </c>
      <c r="AW26" s="17"/>
      <c r="AX26" s="85">
        <v>160.0</v>
      </c>
      <c r="AY26" s="85">
        <v>627.0</v>
      </c>
      <c r="AZ26" s="140">
        <f t="shared" si="16"/>
        <v>0.1027617213</v>
      </c>
      <c r="BA26" s="140">
        <f t="shared" si="17"/>
        <v>0.4026974952</v>
      </c>
      <c r="BB26" s="140">
        <f t="shared" si="18"/>
        <v>0.4761904762</v>
      </c>
      <c r="BC26" s="17"/>
      <c r="BD26" s="85">
        <v>336.0</v>
      </c>
      <c r="BE26" s="85">
        <v>1221.0</v>
      </c>
      <c r="BF26" s="85">
        <f t="shared" si="19"/>
        <v>1557</v>
      </c>
      <c r="BG26" s="32">
        <f t="shared" si="20"/>
        <v>0.2157996146</v>
      </c>
    </row>
    <row r="27" ht="15.75" hidden="1" customHeight="1">
      <c r="A27" s="11">
        <v>2011.0</v>
      </c>
      <c r="B27" s="85">
        <v>1.0</v>
      </c>
      <c r="C27" s="85">
        <v>2.0</v>
      </c>
      <c r="D27" s="140">
        <f t="shared" si="1"/>
        <v>0.0006422607579</v>
      </c>
      <c r="E27" s="140">
        <f t="shared" si="2"/>
        <v>0.001284521516</v>
      </c>
      <c r="F27" s="140">
        <f t="shared" si="3"/>
        <v>0.003205128205</v>
      </c>
      <c r="G27" s="17"/>
      <c r="H27" s="85">
        <v>34.0</v>
      </c>
      <c r="I27" s="85">
        <v>94.0</v>
      </c>
      <c r="J27" s="140">
        <f t="shared" si="4"/>
        <v>0.02183686577</v>
      </c>
      <c r="K27" s="140">
        <f t="shared" si="5"/>
        <v>0.06037251124</v>
      </c>
      <c r="L27" s="140">
        <f t="shared" si="6"/>
        <v>0.108974359</v>
      </c>
      <c r="M27" s="17"/>
      <c r="N27" s="85">
        <v>12.0</v>
      </c>
      <c r="O27" s="85">
        <v>17.0</v>
      </c>
      <c r="P27" s="140">
        <f t="shared" si="7"/>
        <v>0.007707129094</v>
      </c>
      <c r="Q27" s="140">
        <f t="shared" si="8"/>
        <v>0.01091843288</v>
      </c>
      <c r="R27" s="140">
        <f t="shared" si="9"/>
        <v>0.03846153846</v>
      </c>
      <c r="S27" s="17"/>
      <c r="T27" s="85">
        <v>0.0</v>
      </c>
      <c r="U27" s="85">
        <v>19.0</v>
      </c>
      <c r="V27" s="140">
        <f t="shared" si="10"/>
        <v>0</v>
      </c>
      <c r="W27" s="140">
        <f t="shared" si="11"/>
        <v>0.0122029544</v>
      </c>
      <c r="X27" s="140">
        <f t="shared" si="12"/>
        <v>0</v>
      </c>
      <c r="Y27" s="17"/>
      <c r="Z27" s="85">
        <v>86.0</v>
      </c>
      <c r="AA27" s="85">
        <v>426.0</v>
      </c>
      <c r="AB27" s="140">
        <f t="shared" si="13"/>
        <v>0.05523442518</v>
      </c>
      <c r="AC27" s="140">
        <f t="shared" si="14"/>
        <v>0.2736030829</v>
      </c>
      <c r="AD27" s="140">
        <f t="shared" si="15"/>
        <v>0.2756410256</v>
      </c>
      <c r="AE27" s="17"/>
      <c r="AF27" s="85">
        <v>0.0</v>
      </c>
      <c r="AG27" s="85">
        <v>2.0</v>
      </c>
      <c r="AH27" s="140">
        <f t="shared" ref="AH27:AH36" si="27">AF27/BF27</f>
        <v>0</v>
      </c>
      <c r="AI27" s="140">
        <f t="shared" ref="AI27:AI36" si="28">AG27/BF27</f>
        <v>0.001284521516</v>
      </c>
      <c r="AJ27" s="140">
        <f t="shared" ref="AJ27:AJ36" si="29">AF27/BD27</f>
        <v>0</v>
      </c>
      <c r="AK27" s="17"/>
      <c r="AL27" s="85">
        <v>1.0</v>
      </c>
      <c r="AM27" s="85">
        <v>2.0</v>
      </c>
      <c r="AN27" s="140">
        <f t="shared" si="24"/>
        <v>0.0006422607579</v>
      </c>
      <c r="AO27" s="140">
        <f t="shared" si="25"/>
        <v>0.001284521516</v>
      </c>
      <c r="AP27" s="140">
        <f t="shared" si="26"/>
        <v>0.003205128205</v>
      </c>
      <c r="AQ27" s="17"/>
      <c r="AR27" s="85">
        <v>15.0</v>
      </c>
      <c r="AS27" s="85">
        <v>56.0</v>
      </c>
      <c r="AT27" s="140">
        <f t="shared" si="21"/>
        <v>0.009633911368</v>
      </c>
      <c r="AU27" s="140">
        <f t="shared" si="22"/>
        <v>0.03596660244</v>
      </c>
      <c r="AV27" s="140">
        <f t="shared" si="23"/>
        <v>0.04807692308</v>
      </c>
      <c r="AW27" s="17"/>
      <c r="AX27" s="85">
        <v>163.0</v>
      </c>
      <c r="AY27" s="85">
        <v>627.0</v>
      </c>
      <c r="AZ27" s="140">
        <f t="shared" si="16"/>
        <v>0.1046885035</v>
      </c>
      <c r="BA27" s="140">
        <f t="shared" si="17"/>
        <v>0.4026974952</v>
      </c>
      <c r="BB27" s="140">
        <f t="shared" si="18"/>
        <v>0.5224358974</v>
      </c>
      <c r="BC27" s="17"/>
      <c r="BD27" s="85">
        <v>312.0</v>
      </c>
      <c r="BE27" s="85">
        <v>1245.0</v>
      </c>
      <c r="BF27" s="85">
        <f t="shared" si="19"/>
        <v>1557</v>
      </c>
      <c r="BG27" s="32">
        <f t="shared" si="20"/>
        <v>0.2003853565</v>
      </c>
    </row>
    <row r="28" ht="15.75" hidden="1" customHeight="1">
      <c r="A28" s="11">
        <v>2012.0</v>
      </c>
      <c r="B28" s="85">
        <v>1.0</v>
      </c>
      <c r="C28" s="85">
        <v>1.0</v>
      </c>
      <c r="D28" s="140">
        <f t="shared" si="1"/>
        <v>0.0005980861244</v>
      </c>
      <c r="E28" s="140">
        <f t="shared" si="2"/>
        <v>0.0005980861244</v>
      </c>
      <c r="F28" s="140">
        <f t="shared" si="3"/>
        <v>0.002824858757</v>
      </c>
      <c r="G28" s="17"/>
      <c r="H28" s="85">
        <v>37.0</v>
      </c>
      <c r="I28" s="85">
        <v>92.0</v>
      </c>
      <c r="J28" s="140">
        <f t="shared" si="4"/>
        <v>0.0221291866</v>
      </c>
      <c r="K28" s="140">
        <f t="shared" si="5"/>
        <v>0.05502392344</v>
      </c>
      <c r="L28" s="140">
        <f t="shared" si="6"/>
        <v>0.104519774</v>
      </c>
      <c r="M28" s="17"/>
      <c r="N28" s="85">
        <v>15.0</v>
      </c>
      <c r="O28" s="85">
        <v>19.0</v>
      </c>
      <c r="P28" s="140">
        <f t="shared" si="7"/>
        <v>0.008971291866</v>
      </c>
      <c r="Q28" s="140">
        <f t="shared" si="8"/>
        <v>0.01136363636</v>
      </c>
      <c r="R28" s="140">
        <f t="shared" si="9"/>
        <v>0.04237288136</v>
      </c>
      <c r="S28" s="17"/>
      <c r="T28" s="85">
        <v>5.0</v>
      </c>
      <c r="U28" s="85">
        <v>17.0</v>
      </c>
      <c r="V28" s="140">
        <f t="shared" si="10"/>
        <v>0.002990430622</v>
      </c>
      <c r="W28" s="140">
        <f t="shared" si="11"/>
        <v>0.01016746411</v>
      </c>
      <c r="X28" s="140">
        <f t="shared" si="12"/>
        <v>0.01412429379</v>
      </c>
      <c r="Y28" s="17"/>
      <c r="Z28" s="85">
        <v>87.0</v>
      </c>
      <c r="AA28" s="85">
        <v>434.0</v>
      </c>
      <c r="AB28" s="140">
        <f t="shared" si="13"/>
        <v>0.05203349282</v>
      </c>
      <c r="AC28" s="140">
        <f t="shared" si="14"/>
        <v>0.259569378</v>
      </c>
      <c r="AD28" s="140">
        <f t="shared" si="15"/>
        <v>0.2457627119</v>
      </c>
      <c r="AE28" s="17"/>
      <c r="AF28" s="85">
        <v>0.0</v>
      </c>
      <c r="AG28" s="85">
        <v>0.0</v>
      </c>
      <c r="AH28" s="140">
        <f t="shared" si="27"/>
        <v>0</v>
      </c>
      <c r="AI28" s="140">
        <f t="shared" si="28"/>
        <v>0</v>
      </c>
      <c r="AJ28" s="140">
        <f t="shared" si="29"/>
        <v>0</v>
      </c>
      <c r="AK28" s="17"/>
      <c r="AL28" s="85">
        <v>0.0</v>
      </c>
      <c r="AM28" s="85">
        <v>3.0</v>
      </c>
      <c r="AN28" s="140">
        <f t="shared" si="24"/>
        <v>0</v>
      </c>
      <c r="AO28" s="140">
        <f t="shared" si="25"/>
        <v>0.001794258373</v>
      </c>
      <c r="AP28" s="140">
        <f t="shared" si="26"/>
        <v>0</v>
      </c>
      <c r="AQ28" s="17"/>
      <c r="AR28" s="85">
        <v>12.0</v>
      </c>
      <c r="AS28" s="85">
        <v>78.0</v>
      </c>
      <c r="AT28" s="140">
        <f t="shared" si="21"/>
        <v>0.007177033493</v>
      </c>
      <c r="AU28" s="140">
        <f t="shared" si="22"/>
        <v>0.0466507177</v>
      </c>
      <c r="AV28" s="140">
        <f t="shared" si="23"/>
        <v>0.03389830508</v>
      </c>
      <c r="AW28" s="17"/>
      <c r="AX28" s="85">
        <v>197.0</v>
      </c>
      <c r="AY28" s="85">
        <v>674.0</v>
      </c>
      <c r="AZ28" s="140">
        <f t="shared" si="16"/>
        <v>0.1178229665</v>
      </c>
      <c r="BA28" s="140">
        <f t="shared" si="17"/>
        <v>0.4031100478</v>
      </c>
      <c r="BB28" s="140">
        <f t="shared" si="18"/>
        <v>0.5564971751</v>
      </c>
      <c r="BC28" s="17"/>
      <c r="BD28" s="85">
        <v>354.0</v>
      </c>
      <c r="BE28" s="85">
        <v>1318.0</v>
      </c>
      <c r="BF28" s="85">
        <f t="shared" si="19"/>
        <v>1672</v>
      </c>
      <c r="BG28" s="32">
        <f t="shared" si="20"/>
        <v>0.211722488</v>
      </c>
    </row>
    <row r="29" ht="15.75" hidden="1" customHeight="1">
      <c r="A29" s="11">
        <v>2013.0</v>
      </c>
      <c r="B29" s="85">
        <v>0.0</v>
      </c>
      <c r="C29" s="85">
        <v>0.0</v>
      </c>
      <c r="D29" s="140">
        <f t="shared" si="1"/>
        <v>0</v>
      </c>
      <c r="E29" s="140">
        <f t="shared" si="2"/>
        <v>0</v>
      </c>
      <c r="F29" s="140">
        <f t="shared" si="3"/>
        <v>0</v>
      </c>
      <c r="G29" s="17"/>
      <c r="H29" s="85">
        <v>29.0</v>
      </c>
      <c r="I29" s="85">
        <v>94.0</v>
      </c>
      <c r="J29" s="140">
        <f t="shared" si="4"/>
        <v>0.0165336374</v>
      </c>
      <c r="K29" s="140">
        <f t="shared" si="5"/>
        <v>0.05359179019</v>
      </c>
      <c r="L29" s="140">
        <f t="shared" si="6"/>
        <v>0.08630952381</v>
      </c>
      <c r="M29" s="17"/>
      <c r="N29" s="85">
        <v>14.0</v>
      </c>
      <c r="O29" s="85">
        <v>21.0</v>
      </c>
      <c r="P29" s="140">
        <f t="shared" si="7"/>
        <v>0.007981755986</v>
      </c>
      <c r="Q29" s="140">
        <f t="shared" si="8"/>
        <v>0.01197263398</v>
      </c>
      <c r="R29" s="140">
        <f t="shared" si="9"/>
        <v>0.04166666667</v>
      </c>
      <c r="S29" s="17"/>
      <c r="T29" s="85">
        <v>8.0</v>
      </c>
      <c r="U29" s="85">
        <v>27.0</v>
      </c>
      <c r="V29" s="140">
        <f t="shared" si="10"/>
        <v>0.004561003421</v>
      </c>
      <c r="W29" s="140">
        <f t="shared" si="11"/>
        <v>0.01539338655</v>
      </c>
      <c r="X29" s="140">
        <f t="shared" si="12"/>
        <v>0.02380952381</v>
      </c>
      <c r="Y29" s="17"/>
      <c r="Z29" s="85">
        <v>91.0</v>
      </c>
      <c r="AA29" s="85">
        <v>429.0</v>
      </c>
      <c r="AB29" s="140">
        <f t="shared" si="13"/>
        <v>0.05188141391</v>
      </c>
      <c r="AC29" s="140">
        <f t="shared" si="14"/>
        <v>0.2445838084</v>
      </c>
      <c r="AD29" s="140">
        <f t="shared" si="15"/>
        <v>0.2708333333</v>
      </c>
      <c r="AE29" s="17"/>
      <c r="AF29" s="85">
        <v>0.0</v>
      </c>
      <c r="AG29" s="85">
        <v>0.0</v>
      </c>
      <c r="AH29" s="140">
        <f t="shared" si="27"/>
        <v>0</v>
      </c>
      <c r="AI29" s="140">
        <f t="shared" si="28"/>
        <v>0</v>
      </c>
      <c r="AJ29" s="140">
        <f t="shared" si="29"/>
        <v>0</v>
      </c>
      <c r="AK29" s="17"/>
      <c r="AL29" s="85">
        <v>1.0</v>
      </c>
      <c r="AM29" s="85">
        <v>1.0</v>
      </c>
      <c r="AN29" s="140">
        <f t="shared" si="24"/>
        <v>0.0005701254276</v>
      </c>
      <c r="AO29" s="140">
        <f t="shared" si="25"/>
        <v>0.0005701254276</v>
      </c>
      <c r="AP29" s="140">
        <f t="shared" si="26"/>
        <v>0.002976190476</v>
      </c>
      <c r="AQ29" s="17"/>
      <c r="AR29" s="85">
        <v>24.0</v>
      </c>
      <c r="AS29" s="85">
        <v>58.0</v>
      </c>
      <c r="AT29" s="140">
        <f t="shared" si="21"/>
        <v>0.01368301026</v>
      </c>
      <c r="AU29" s="140">
        <f t="shared" si="22"/>
        <v>0.0330672748</v>
      </c>
      <c r="AV29" s="140">
        <f t="shared" si="23"/>
        <v>0.07142857143</v>
      </c>
      <c r="AW29" s="17"/>
      <c r="AX29" s="85">
        <v>169.0</v>
      </c>
      <c r="AY29" s="85">
        <v>788.0</v>
      </c>
      <c r="AZ29" s="140">
        <f t="shared" si="16"/>
        <v>0.09635119726</v>
      </c>
      <c r="BA29" s="140">
        <f t="shared" si="17"/>
        <v>0.4492588369</v>
      </c>
      <c r="BB29" s="140">
        <f t="shared" si="18"/>
        <v>0.5029761905</v>
      </c>
      <c r="BC29" s="17"/>
      <c r="BD29" s="85">
        <v>336.0</v>
      </c>
      <c r="BE29" s="85">
        <v>1418.0</v>
      </c>
      <c r="BF29" s="85">
        <f t="shared" si="19"/>
        <v>1754</v>
      </c>
      <c r="BG29" s="32">
        <f t="shared" si="20"/>
        <v>0.1915621437</v>
      </c>
    </row>
    <row r="30" ht="15.75" hidden="1" customHeight="1">
      <c r="A30" s="11">
        <v>2014.0</v>
      </c>
      <c r="B30" s="85">
        <v>2.0</v>
      </c>
      <c r="C30" s="85">
        <v>5.0</v>
      </c>
      <c r="D30" s="140">
        <f t="shared" si="1"/>
        <v>0.001059883413</v>
      </c>
      <c r="E30" s="140">
        <f t="shared" si="2"/>
        <v>0.002649708532</v>
      </c>
      <c r="F30" s="140">
        <f t="shared" si="3"/>
        <v>0.005194805195</v>
      </c>
      <c r="G30" s="17"/>
      <c r="H30" s="85">
        <v>33.0</v>
      </c>
      <c r="I30" s="85">
        <v>76.0</v>
      </c>
      <c r="J30" s="140">
        <f t="shared" si="4"/>
        <v>0.01748807631</v>
      </c>
      <c r="K30" s="140">
        <f t="shared" si="5"/>
        <v>0.04027556969</v>
      </c>
      <c r="L30" s="140">
        <f t="shared" si="6"/>
        <v>0.08571428571</v>
      </c>
      <c r="M30" s="17"/>
      <c r="N30" s="85">
        <v>7.0</v>
      </c>
      <c r="O30" s="85">
        <v>28.0</v>
      </c>
      <c r="P30" s="140">
        <f t="shared" si="7"/>
        <v>0.003709591945</v>
      </c>
      <c r="Q30" s="140">
        <f t="shared" si="8"/>
        <v>0.01483836778</v>
      </c>
      <c r="R30" s="140">
        <f t="shared" si="9"/>
        <v>0.01818181818</v>
      </c>
      <c r="S30" s="17"/>
      <c r="T30" s="85">
        <v>9.0</v>
      </c>
      <c r="U30" s="85">
        <v>21.0</v>
      </c>
      <c r="V30" s="140">
        <f t="shared" si="10"/>
        <v>0.004769475358</v>
      </c>
      <c r="W30" s="140">
        <f t="shared" si="11"/>
        <v>0.01112877583</v>
      </c>
      <c r="X30" s="140">
        <f t="shared" si="12"/>
        <v>0.02337662338</v>
      </c>
      <c r="Y30" s="17"/>
      <c r="Z30" s="85">
        <v>86.0</v>
      </c>
      <c r="AA30" s="85">
        <v>451.0</v>
      </c>
      <c r="AB30" s="140">
        <f t="shared" si="13"/>
        <v>0.04557498675</v>
      </c>
      <c r="AC30" s="140">
        <f t="shared" si="14"/>
        <v>0.2390037096</v>
      </c>
      <c r="AD30" s="140">
        <f t="shared" si="15"/>
        <v>0.2233766234</v>
      </c>
      <c r="AE30" s="17"/>
      <c r="AF30" s="85">
        <v>0.0</v>
      </c>
      <c r="AG30" s="85">
        <v>0.0</v>
      </c>
      <c r="AH30" s="140">
        <f t="shared" si="27"/>
        <v>0</v>
      </c>
      <c r="AI30" s="140">
        <f t="shared" si="28"/>
        <v>0</v>
      </c>
      <c r="AJ30" s="140">
        <f t="shared" si="29"/>
        <v>0</v>
      </c>
      <c r="AK30" s="17"/>
      <c r="AL30" s="85">
        <v>1.0</v>
      </c>
      <c r="AM30" s="85">
        <v>5.0</v>
      </c>
      <c r="AN30" s="140">
        <f t="shared" si="24"/>
        <v>0.0005299417064</v>
      </c>
      <c r="AO30" s="140">
        <f t="shared" si="25"/>
        <v>0.002649708532</v>
      </c>
      <c r="AP30" s="140">
        <f t="shared" si="26"/>
        <v>0.002597402597</v>
      </c>
      <c r="AQ30" s="17"/>
      <c r="AR30" s="85">
        <v>31.0</v>
      </c>
      <c r="AS30" s="85">
        <v>71.0</v>
      </c>
      <c r="AT30" s="140">
        <f t="shared" si="21"/>
        <v>0.0164281929</v>
      </c>
      <c r="AU30" s="140">
        <f t="shared" si="22"/>
        <v>0.03762586116</v>
      </c>
      <c r="AV30" s="140">
        <f t="shared" si="23"/>
        <v>0.08051948052</v>
      </c>
      <c r="AW30" s="17"/>
      <c r="AX30" s="85">
        <v>216.0</v>
      </c>
      <c r="AY30" s="85">
        <v>845.0</v>
      </c>
      <c r="AZ30" s="140">
        <f t="shared" si="16"/>
        <v>0.1144674086</v>
      </c>
      <c r="BA30" s="140">
        <f t="shared" si="17"/>
        <v>0.4478007419</v>
      </c>
      <c r="BB30" s="140">
        <f t="shared" si="18"/>
        <v>0.561038961</v>
      </c>
      <c r="BC30" s="17"/>
      <c r="BD30" s="85">
        <v>385.0</v>
      </c>
      <c r="BE30" s="85">
        <v>1502.0</v>
      </c>
      <c r="BF30" s="85">
        <f t="shared" si="19"/>
        <v>1887</v>
      </c>
      <c r="BG30" s="32">
        <f t="shared" si="20"/>
        <v>0.204027557</v>
      </c>
    </row>
    <row r="31" ht="15.75" hidden="1" customHeight="1">
      <c r="A31" s="11">
        <v>2015.0</v>
      </c>
      <c r="B31" s="85">
        <v>0.0</v>
      </c>
      <c r="C31" s="85">
        <v>3.0</v>
      </c>
      <c r="D31" s="140">
        <f t="shared" si="1"/>
        <v>0</v>
      </c>
      <c r="E31" s="140">
        <f t="shared" si="2"/>
        <v>0.001572327044</v>
      </c>
      <c r="F31" s="140">
        <f t="shared" si="3"/>
        <v>0</v>
      </c>
      <c r="G31" s="17"/>
      <c r="H31" s="85">
        <v>30.0</v>
      </c>
      <c r="I31" s="85">
        <v>78.0</v>
      </c>
      <c r="J31" s="140">
        <f t="shared" si="4"/>
        <v>0.01572327044</v>
      </c>
      <c r="K31" s="140">
        <f t="shared" si="5"/>
        <v>0.04088050314</v>
      </c>
      <c r="L31" s="140">
        <f t="shared" si="6"/>
        <v>0.07159904535</v>
      </c>
      <c r="M31" s="17"/>
      <c r="N31" s="85">
        <v>15.0</v>
      </c>
      <c r="O31" s="85">
        <v>30.0</v>
      </c>
      <c r="P31" s="140">
        <f t="shared" si="7"/>
        <v>0.00786163522</v>
      </c>
      <c r="Q31" s="140">
        <f t="shared" si="8"/>
        <v>0.01572327044</v>
      </c>
      <c r="R31" s="140">
        <f t="shared" si="9"/>
        <v>0.03579952267</v>
      </c>
      <c r="S31" s="17"/>
      <c r="T31" s="85">
        <v>6.0</v>
      </c>
      <c r="U31" s="85">
        <v>29.0</v>
      </c>
      <c r="V31" s="140">
        <f t="shared" si="10"/>
        <v>0.003144654088</v>
      </c>
      <c r="W31" s="140">
        <f t="shared" si="11"/>
        <v>0.01519916143</v>
      </c>
      <c r="X31" s="140">
        <f t="shared" si="12"/>
        <v>0.01431980907</v>
      </c>
      <c r="Y31" s="17"/>
      <c r="Z31" s="85">
        <v>97.0</v>
      </c>
      <c r="AA31" s="85">
        <v>429.0</v>
      </c>
      <c r="AB31" s="140">
        <f t="shared" si="13"/>
        <v>0.05083857442</v>
      </c>
      <c r="AC31" s="140">
        <f t="shared" si="14"/>
        <v>0.2248427673</v>
      </c>
      <c r="AD31" s="140">
        <f t="shared" si="15"/>
        <v>0.23150358</v>
      </c>
      <c r="AE31" s="17"/>
      <c r="AF31" s="85">
        <v>0.0</v>
      </c>
      <c r="AG31" s="85">
        <v>0.0</v>
      </c>
      <c r="AH31" s="140">
        <f t="shared" si="27"/>
        <v>0</v>
      </c>
      <c r="AI31" s="140">
        <f t="shared" si="28"/>
        <v>0</v>
      </c>
      <c r="AJ31" s="140">
        <f t="shared" si="29"/>
        <v>0</v>
      </c>
      <c r="AK31" s="17"/>
      <c r="AL31" s="85">
        <v>2.0</v>
      </c>
      <c r="AM31" s="85">
        <v>13.0</v>
      </c>
      <c r="AN31" s="140">
        <f t="shared" si="24"/>
        <v>0.001048218029</v>
      </c>
      <c r="AO31" s="140">
        <f t="shared" si="25"/>
        <v>0.006813417191</v>
      </c>
      <c r="AP31" s="140">
        <f t="shared" si="26"/>
        <v>0.00477326969</v>
      </c>
      <c r="AQ31" s="17"/>
      <c r="AR31" s="85">
        <v>20.0</v>
      </c>
      <c r="AS31" s="85">
        <v>69.0</v>
      </c>
      <c r="AT31" s="140">
        <f t="shared" si="21"/>
        <v>0.01048218029</v>
      </c>
      <c r="AU31" s="140">
        <f t="shared" si="22"/>
        <v>0.03616352201</v>
      </c>
      <c r="AV31" s="140">
        <f t="shared" si="23"/>
        <v>0.0477326969</v>
      </c>
      <c r="AW31" s="17"/>
      <c r="AX31" s="85">
        <v>249.0</v>
      </c>
      <c r="AY31" s="85">
        <v>838.0</v>
      </c>
      <c r="AZ31" s="140">
        <f t="shared" si="16"/>
        <v>0.1305031447</v>
      </c>
      <c r="BA31" s="140">
        <f t="shared" si="17"/>
        <v>0.4392033543</v>
      </c>
      <c r="BB31" s="140">
        <f t="shared" si="18"/>
        <v>0.5942720764</v>
      </c>
      <c r="BC31" s="17"/>
      <c r="BD31" s="85">
        <v>419.0</v>
      </c>
      <c r="BE31" s="85">
        <v>1489.0</v>
      </c>
      <c r="BF31" s="85">
        <f t="shared" si="19"/>
        <v>1908</v>
      </c>
      <c r="BG31" s="32">
        <f t="shared" si="20"/>
        <v>0.2196016771</v>
      </c>
    </row>
    <row r="32" ht="15.75" hidden="1" customHeight="1">
      <c r="A32" s="11">
        <v>2016.0</v>
      </c>
      <c r="B32" s="85">
        <v>1.0</v>
      </c>
      <c r="C32" s="85">
        <v>0.0</v>
      </c>
      <c r="D32" s="140">
        <f t="shared" si="1"/>
        <v>0.0005302226935</v>
      </c>
      <c r="E32" s="140">
        <f t="shared" si="2"/>
        <v>0</v>
      </c>
      <c r="F32" s="140">
        <f t="shared" si="3"/>
        <v>0.002659574468</v>
      </c>
      <c r="G32" s="17"/>
      <c r="H32" s="85">
        <v>25.0</v>
      </c>
      <c r="I32" s="85">
        <v>64.0</v>
      </c>
      <c r="J32" s="140">
        <f t="shared" si="4"/>
        <v>0.01325556734</v>
      </c>
      <c r="K32" s="140">
        <f t="shared" si="5"/>
        <v>0.03393425239</v>
      </c>
      <c r="L32" s="140">
        <f t="shared" si="6"/>
        <v>0.0664893617</v>
      </c>
      <c r="M32" s="17"/>
      <c r="N32" s="85">
        <v>22.0</v>
      </c>
      <c r="O32" s="85">
        <v>33.0</v>
      </c>
      <c r="P32" s="140">
        <f t="shared" si="7"/>
        <v>0.01166489926</v>
      </c>
      <c r="Q32" s="140">
        <f t="shared" si="8"/>
        <v>0.01749734889</v>
      </c>
      <c r="R32" s="140">
        <f t="shared" si="9"/>
        <v>0.0585106383</v>
      </c>
      <c r="S32" s="17"/>
      <c r="T32" s="85">
        <v>6.0</v>
      </c>
      <c r="U32" s="85">
        <v>25.0</v>
      </c>
      <c r="V32" s="140">
        <f t="shared" si="10"/>
        <v>0.003181336161</v>
      </c>
      <c r="W32" s="140">
        <f t="shared" si="11"/>
        <v>0.01325556734</v>
      </c>
      <c r="X32" s="140">
        <f t="shared" si="12"/>
        <v>0.01595744681</v>
      </c>
      <c r="Y32" s="17"/>
      <c r="Z32" s="85">
        <v>85.0</v>
      </c>
      <c r="AA32" s="85">
        <v>404.0</v>
      </c>
      <c r="AB32" s="140">
        <f t="shared" si="13"/>
        <v>0.04506892895</v>
      </c>
      <c r="AC32" s="140">
        <f t="shared" si="14"/>
        <v>0.2142099682</v>
      </c>
      <c r="AD32" s="140">
        <f t="shared" si="15"/>
        <v>0.2260638298</v>
      </c>
      <c r="AE32" s="17"/>
      <c r="AF32" s="85">
        <v>0.0</v>
      </c>
      <c r="AG32" s="85">
        <v>1.0</v>
      </c>
      <c r="AH32" s="140">
        <f t="shared" si="27"/>
        <v>0</v>
      </c>
      <c r="AI32" s="140">
        <f t="shared" si="28"/>
        <v>0.0005302226935</v>
      </c>
      <c r="AJ32" s="140">
        <f t="shared" si="29"/>
        <v>0</v>
      </c>
      <c r="AK32" s="17"/>
      <c r="AL32" s="85">
        <v>4.0</v>
      </c>
      <c r="AM32" s="85">
        <v>15.0</v>
      </c>
      <c r="AN32" s="140">
        <f t="shared" si="24"/>
        <v>0.002120890774</v>
      </c>
      <c r="AO32" s="140">
        <f t="shared" si="25"/>
        <v>0.007953340403</v>
      </c>
      <c r="AP32" s="140">
        <f t="shared" si="26"/>
        <v>0.01063829787</v>
      </c>
      <c r="AQ32" s="17"/>
      <c r="AR32" s="85">
        <v>16.0</v>
      </c>
      <c r="AS32" s="85">
        <v>64.0</v>
      </c>
      <c r="AT32" s="140">
        <f t="shared" si="21"/>
        <v>0.008483563097</v>
      </c>
      <c r="AU32" s="140">
        <f t="shared" si="22"/>
        <v>0.03393425239</v>
      </c>
      <c r="AV32" s="140">
        <f t="shared" si="23"/>
        <v>0.04255319149</v>
      </c>
      <c r="AW32" s="17"/>
      <c r="AX32" s="85">
        <v>217.0</v>
      </c>
      <c r="AY32" s="85">
        <v>904.0</v>
      </c>
      <c r="AZ32" s="140">
        <f t="shared" si="16"/>
        <v>0.1150583245</v>
      </c>
      <c r="BA32" s="140">
        <f t="shared" si="17"/>
        <v>0.479321315</v>
      </c>
      <c r="BB32" s="140">
        <f t="shared" si="18"/>
        <v>0.5771276596</v>
      </c>
      <c r="BC32" s="17"/>
      <c r="BD32" s="85">
        <f t="shared" ref="BD32:BE32" si="30">B32+H32+N32+T32+Z32+AF32+AL32+AR32+AX32</f>
        <v>376</v>
      </c>
      <c r="BE32" s="85">
        <f t="shared" si="30"/>
        <v>1510</v>
      </c>
      <c r="BF32" s="85">
        <f t="shared" si="19"/>
        <v>1886</v>
      </c>
      <c r="BG32" s="32">
        <f t="shared" si="20"/>
        <v>0.1993637328</v>
      </c>
    </row>
    <row r="33" ht="15.75" customHeight="1">
      <c r="A33" s="11">
        <v>2017.0</v>
      </c>
      <c r="B33" s="85">
        <v>1.0</v>
      </c>
      <c r="C33" s="85">
        <v>1.0</v>
      </c>
      <c r="D33" s="140">
        <f t="shared" si="1"/>
        <v>0.0005319148936</v>
      </c>
      <c r="E33" s="140">
        <f t="shared" si="2"/>
        <v>0.0005319148936</v>
      </c>
      <c r="F33" s="140">
        <f t="shared" si="3"/>
        <v>0.002403846154</v>
      </c>
      <c r="G33" s="17"/>
      <c r="H33" s="85">
        <v>24.0</v>
      </c>
      <c r="I33" s="85">
        <v>71.0</v>
      </c>
      <c r="J33" s="140">
        <f t="shared" si="4"/>
        <v>0.01276595745</v>
      </c>
      <c r="K33" s="140">
        <f t="shared" si="5"/>
        <v>0.03776595745</v>
      </c>
      <c r="L33" s="140">
        <f t="shared" si="6"/>
        <v>0.05769230769</v>
      </c>
      <c r="M33" s="17"/>
      <c r="N33" s="85">
        <v>18.0</v>
      </c>
      <c r="O33" s="85">
        <v>24.0</v>
      </c>
      <c r="P33" s="140">
        <f t="shared" si="7"/>
        <v>0.009574468085</v>
      </c>
      <c r="Q33" s="140">
        <f t="shared" si="8"/>
        <v>0.01276595745</v>
      </c>
      <c r="R33" s="140">
        <f t="shared" si="9"/>
        <v>0.04326923077</v>
      </c>
      <c r="S33" s="17"/>
      <c r="T33" s="85">
        <v>12.0</v>
      </c>
      <c r="U33" s="85">
        <v>30.0</v>
      </c>
      <c r="V33" s="140">
        <f t="shared" si="10"/>
        <v>0.006382978723</v>
      </c>
      <c r="W33" s="140">
        <f t="shared" si="11"/>
        <v>0.01595744681</v>
      </c>
      <c r="X33" s="140">
        <f t="shared" si="12"/>
        <v>0.02884615385</v>
      </c>
      <c r="Y33" s="17"/>
      <c r="Z33" s="85">
        <v>119.0</v>
      </c>
      <c r="AA33" s="85">
        <v>391.0</v>
      </c>
      <c r="AB33" s="140">
        <f t="shared" si="13"/>
        <v>0.06329787234</v>
      </c>
      <c r="AC33" s="140">
        <f t="shared" si="14"/>
        <v>0.2079787234</v>
      </c>
      <c r="AD33" s="140">
        <f t="shared" si="15"/>
        <v>0.2860576923</v>
      </c>
      <c r="AE33" s="17"/>
      <c r="AF33" s="85">
        <v>1.0</v>
      </c>
      <c r="AG33" s="85">
        <v>0.0</v>
      </c>
      <c r="AH33" s="140">
        <f t="shared" si="27"/>
        <v>0.0005319148936</v>
      </c>
      <c r="AI33" s="140">
        <f t="shared" si="28"/>
        <v>0</v>
      </c>
      <c r="AJ33" s="140">
        <f t="shared" si="29"/>
        <v>0.002403846154</v>
      </c>
      <c r="AK33" s="17"/>
      <c r="AL33" s="85">
        <v>2.0</v>
      </c>
      <c r="AM33" s="85">
        <v>12.0</v>
      </c>
      <c r="AN33" s="140">
        <f t="shared" si="24"/>
        <v>0.001063829787</v>
      </c>
      <c r="AO33" s="140">
        <f t="shared" si="25"/>
        <v>0.006382978723</v>
      </c>
      <c r="AP33" s="140">
        <f t="shared" si="26"/>
        <v>0.004807692308</v>
      </c>
      <c r="AQ33" s="17"/>
      <c r="AR33" s="85">
        <v>15.0</v>
      </c>
      <c r="AS33" s="85">
        <v>67.0</v>
      </c>
      <c r="AT33" s="140">
        <f t="shared" si="21"/>
        <v>0.007978723404</v>
      </c>
      <c r="AU33" s="140">
        <f t="shared" si="22"/>
        <v>0.03563829787</v>
      </c>
      <c r="AV33" s="140">
        <f t="shared" si="23"/>
        <v>0.03605769231</v>
      </c>
      <c r="AW33" s="17"/>
      <c r="AX33" s="85">
        <v>224.0</v>
      </c>
      <c r="AY33" s="85">
        <v>868.0</v>
      </c>
      <c r="AZ33" s="140">
        <f t="shared" si="16"/>
        <v>0.1191489362</v>
      </c>
      <c r="BA33" s="140">
        <f t="shared" si="17"/>
        <v>0.4617021277</v>
      </c>
      <c r="BB33" s="140">
        <f t="shared" si="18"/>
        <v>0.5384615385</v>
      </c>
      <c r="BC33" s="17"/>
      <c r="BD33" s="85">
        <f t="shared" ref="BD33:BE33" si="31">B33+H33+N33+T33+Z33+AF33+AL33+AR33+AX33</f>
        <v>416</v>
      </c>
      <c r="BE33" s="85">
        <f t="shared" si="31"/>
        <v>1464</v>
      </c>
      <c r="BF33" s="85">
        <f t="shared" si="19"/>
        <v>1880</v>
      </c>
      <c r="BG33" s="32">
        <f t="shared" si="20"/>
        <v>0.2212765957</v>
      </c>
    </row>
    <row r="34" ht="15.75" customHeight="1">
      <c r="A34" s="11">
        <v>2018.0</v>
      </c>
      <c r="B34" s="85">
        <v>1.0</v>
      </c>
      <c r="C34" s="85">
        <v>2.0</v>
      </c>
      <c r="D34" s="140">
        <f t="shared" si="1"/>
        <v>0.0005141388175</v>
      </c>
      <c r="E34" s="140">
        <f t="shared" si="2"/>
        <v>0.001028277635</v>
      </c>
      <c r="F34" s="140">
        <f t="shared" si="3"/>
        <v>0.002386634845</v>
      </c>
      <c r="G34" s="17"/>
      <c r="H34" s="85">
        <v>34.0</v>
      </c>
      <c r="I34" s="85">
        <v>73.0</v>
      </c>
      <c r="J34" s="140">
        <f t="shared" si="4"/>
        <v>0.01748071979</v>
      </c>
      <c r="K34" s="140">
        <f t="shared" si="5"/>
        <v>0.03753213368</v>
      </c>
      <c r="L34" s="140">
        <f t="shared" si="6"/>
        <v>0.08114558473</v>
      </c>
      <c r="M34" s="17"/>
      <c r="N34" s="85">
        <v>14.0</v>
      </c>
      <c r="O34" s="85">
        <v>32.0</v>
      </c>
      <c r="P34" s="140">
        <f t="shared" si="7"/>
        <v>0.007197943445</v>
      </c>
      <c r="Q34" s="140">
        <f t="shared" si="8"/>
        <v>0.01645244216</v>
      </c>
      <c r="R34" s="140">
        <f t="shared" si="9"/>
        <v>0.03341288783</v>
      </c>
      <c r="S34" s="17"/>
      <c r="T34" s="85">
        <v>12.0</v>
      </c>
      <c r="U34" s="85">
        <v>34.0</v>
      </c>
      <c r="V34" s="140">
        <f t="shared" si="10"/>
        <v>0.00616966581</v>
      </c>
      <c r="W34" s="140">
        <f t="shared" si="11"/>
        <v>0.01748071979</v>
      </c>
      <c r="X34" s="140">
        <f t="shared" si="12"/>
        <v>0.02863961814</v>
      </c>
      <c r="Y34" s="17"/>
      <c r="Z34" s="85">
        <v>97.0</v>
      </c>
      <c r="AA34" s="85">
        <v>385.0</v>
      </c>
      <c r="AB34" s="140">
        <f t="shared" si="13"/>
        <v>0.0498714653</v>
      </c>
      <c r="AC34" s="140">
        <f t="shared" si="14"/>
        <v>0.1979434447</v>
      </c>
      <c r="AD34" s="140">
        <f t="shared" si="15"/>
        <v>0.23150358</v>
      </c>
      <c r="AE34" s="17"/>
      <c r="AF34" s="85">
        <v>0.0</v>
      </c>
      <c r="AG34" s="85">
        <v>0.0</v>
      </c>
      <c r="AH34" s="140">
        <f t="shared" si="27"/>
        <v>0</v>
      </c>
      <c r="AI34" s="140">
        <f t="shared" si="28"/>
        <v>0</v>
      </c>
      <c r="AJ34" s="140">
        <f t="shared" si="29"/>
        <v>0</v>
      </c>
      <c r="AK34" s="17"/>
      <c r="AL34" s="85">
        <v>5.0</v>
      </c>
      <c r="AM34" s="85">
        <v>17.0</v>
      </c>
      <c r="AN34" s="140">
        <f t="shared" si="24"/>
        <v>0.002570694087</v>
      </c>
      <c r="AO34" s="140">
        <f t="shared" si="25"/>
        <v>0.008740359897</v>
      </c>
      <c r="AP34" s="140">
        <f t="shared" si="26"/>
        <v>0.01193317422</v>
      </c>
      <c r="AQ34" s="17"/>
      <c r="AR34" s="85">
        <v>21.0</v>
      </c>
      <c r="AS34" s="85">
        <v>57.0</v>
      </c>
      <c r="AT34" s="140">
        <f t="shared" si="21"/>
        <v>0.01079691517</v>
      </c>
      <c r="AU34" s="140">
        <f t="shared" si="22"/>
        <v>0.0293059126</v>
      </c>
      <c r="AV34" s="140">
        <f t="shared" si="23"/>
        <v>0.05011933174</v>
      </c>
      <c r="AW34" s="17"/>
      <c r="AX34" s="85">
        <v>325.0</v>
      </c>
      <c r="AY34" s="85">
        <v>926.0</v>
      </c>
      <c r="AZ34" s="140">
        <f t="shared" si="16"/>
        <v>0.1670951157</v>
      </c>
      <c r="BA34" s="140">
        <f t="shared" si="17"/>
        <v>0.476092545</v>
      </c>
      <c r="BB34" s="140">
        <f t="shared" si="18"/>
        <v>0.7756563246</v>
      </c>
      <c r="BC34" s="17"/>
      <c r="BD34" s="85">
        <v>419.0</v>
      </c>
      <c r="BE34" s="85">
        <v>1526.0</v>
      </c>
      <c r="BF34" s="85">
        <v>1945.0</v>
      </c>
      <c r="BG34" s="32">
        <f t="shared" si="20"/>
        <v>0.2154241645</v>
      </c>
    </row>
    <row r="35" ht="15.75" customHeight="1">
      <c r="A35" s="11">
        <v>2019.0</v>
      </c>
      <c r="B35" s="85">
        <v>0.0</v>
      </c>
      <c r="C35" s="85">
        <v>1.0</v>
      </c>
      <c r="D35" s="140">
        <f t="shared" si="1"/>
        <v>0</v>
      </c>
      <c r="E35" s="140">
        <f t="shared" si="2"/>
        <v>0.0004725897921</v>
      </c>
      <c r="F35" s="140">
        <f t="shared" si="3"/>
        <v>0</v>
      </c>
      <c r="G35" s="17"/>
      <c r="H35" s="85">
        <v>39.0</v>
      </c>
      <c r="I35" s="85">
        <v>94.0</v>
      </c>
      <c r="J35" s="140">
        <f t="shared" si="4"/>
        <v>0.01843100189</v>
      </c>
      <c r="K35" s="140">
        <f t="shared" si="5"/>
        <v>0.04442344045</v>
      </c>
      <c r="L35" s="140">
        <f t="shared" si="6"/>
        <v>0.08125</v>
      </c>
      <c r="M35" s="17"/>
      <c r="N35" s="85">
        <v>18.0</v>
      </c>
      <c r="O35" s="85">
        <v>29.0</v>
      </c>
      <c r="P35" s="140">
        <f t="shared" si="7"/>
        <v>0.008506616257</v>
      </c>
      <c r="Q35" s="140">
        <f t="shared" si="8"/>
        <v>0.01370510397</v>
      </c>
      <c r="R35" s="140">
        <f t="shared" si="9"/>
        <v>0.0375</v>
      </c>
      <c r="S35" s="17"/>
      <c r="T35" s="85">
        <v>8.0</v>
      </c>
      <c r="U35" s="85">
        <v>23.0</v>
      </c>
      <c r="V35" s="140">
        <f t="shared" si="10"/>
        <v>0.003780718336</v>
      </c>
      <c r="W35" s="140">
        <f t="shared" si="11"/>
        <v>0.01086956522</v>
      </c>
      <c r="X35" s="140">
        <f t="shared" si="12"/>
        <v>0.01666666667</v>
      </c>
      <c r="Y35" s="17"/>
      <c r="Z35" s="85">
        <v>119.0</v>
      </c>
      <c r="AA35" s="85">
        <v>393.0</v>
      </c>
      <c r="AB35" s="140">
        <f t="shared" si="13"/>
        <v>0.05623818526</v>
      </c>
      <c r="AC35" s="140">
        <f t="shared" si="14"/>
        <v>0.1857277883</v>
      </c>
      <c r="AD35" s="140">
        <f t="shared" si="15"/>
        <v>0.2479166667</v>
      </c>
      <c r="AE35" s="17"/>
      <c r="AF35" s="85">
        <v>0.0</v>
      </c>
      <c r="AG35" s="85">
        <v>0.0</v>
      </c>
      <c r="AH35" s="140">
        <f t="shared" si="27"/>
        <v>0</v>
      </c>
      <c r="AI35" s="140">
        <f t="shared" si="28"/>
        <v>0</v>
      </c>
      <c r="AJ35" s="140">
        <f t="shared" si="29"/>
        <v>0</v>
      </c>
      <c r="AK35" s="17"/>
      <c r="AL35" s="85">
        <v>5.0</v>
      </c>
      <c r="AM35" s="85">
        <v>22.0</v>
      </c>
      <c r="AN35" s="140">
        <f t="shared" si="24"/>
        <v>0.00236294896</v>
      </c>
      <c r="AO35" s="140">
        <f t="shared" si="25"/>
        <v>0.01039697543</v>
      </c>
      <c r="AP35" s="140">
        <f t="shared" si="26"/>
        <v>0.01041666667</v>
      </c>
      <c r="AQ35" s="17"/>
      <c r="AR35" s="85">
        <v>20.0</v>
      </c>
      <c r="AS35" s="85">
        <v>60.0</v>
      </c>
      <c r="AT35" s="140">
        <f t="shared" si="21"/>
        <v>0.009451795841</v>
      </c>
      <c r="AU35" s="140">
        <f t="shared" si="22"/>
        <v>0.02835538752</v>
      </c>
      <c r="AV35" s="140">
        <f t="shared" si="23"/>
        <v>0.04166666667</v>
      </c>
      <c r="AW35" s="17"/>
      <c r="AX35" s="85">
        <v>271.0</v>
      </c>
      <c r="AY35" s="85">
        <v>1014.0</v>
      </c>
      <c r="AZ35" s="140">
        <f t="shared" si="16"/>
        <v>0.1280718336</v>
      </c>
      <c r="BA35" s="140">
        <f t="shared" si="17"/>
        <v>0.4792060491</v>
      </c>
      <c r="BB35" s="140">
        <f t="shared" si="18"/>
        <v>0.5645833333</v>
      </c>
      <c r="BC35" s="17"/>
      <c r="BD35" s="85">
        <v>480.0</v>
      </c>
      <c r="BE35" s="85">
        <v>1636.0</v>
      </c>
      <c r="BF35" s="85">
        <v>2116.0</v>
      </c>
      <c r="BG35" s="32">
        <f t="shared" si="20"/>
        <v>0.2268431002</v>
      </c>
    </row>
    <row r="36" ht="15.75" customHeight="1">
      <c r="A36" s="11">
        <v>2020.0</v>
      </c>
      <c r="B36" s="85">
        <v>1.0</v>
      </c>
      <c r="C36" s="85">
        <v>1.0</v>
      </c>
      <c r="D36" s="140">
        <f t="shared" si="1"/>
        <v>0.0004456327986</v>
      </c>
      <c r="E36" s="140">
        <f t="shared" si="2"/>
        <v>0.0004456327986</v>
      </c>
      <c r="F36" s="140">
        <f t="shared" si="3"/>
        <v>0.002024291498</v>
      </c>
      <c r="G36" s="17"/>
      <c r="H36" s="85">
        <v>33.0</v>
      </c>
      <c r="I36" s="85">
        <v>93.0</v>
      </c>
      <c r="J36" s="140">
        <f t="shared" si="4"/>
        <v>0.01470588235</v>
      </c>
      <c r="K36" s="140">
        <f t="shared" si="5"/>
        <v>0.04144385027</v>
      </c>
      <c r="L36" s="140">
        <f t="shared" si="6"/>
        <v>0.06680161943</v>
      </c>
      <c r="M36" s="17"/>
      <c r="N36" s="85">
        <v>18.0</v>
      </c>
      <c r="O36" s="85">
        <v>26.0</v>
      </c>
      <c r="P36" s="140">
        <f t="shared" si="7"/>
        <v>0.008021390374</v>
      </c>
      <c r="Q36" s="140">
        <f t="shared" si="8"/>
        <v>0.01158645276</v>
      </c>
      <c r="R36" s="140">
        <f t="shared" si="9"/>
        <v>0.03643724696</v>
      </c>
      <c r="S36" s="17"/>
      <c r="T36" s="85">
        <v>14.0</v>
      </c>
      <c r="U36" s="85">
        <v>28.0</v>
      </c>
      <c r="V36" s="140">
        <f t="shared" si="10"/>
        <v>0.00623885918</v>
      </c>
      <c r="W36" s="140">
        <f t="shared" si="11"/>
        <v>0.01247771836</v>
      </c>
      <c r="X36" s="140">
        <f t="shared" si="12"/>
        <v>0.02834008097</v>
      </c>
      <c r="Y36" s="17"/>
      <c r="Z36" s="85">
        <v>115.0</v>
      </c>
      <c r="AA36" s="85">
        <v>420.0</v>
      </c>
      <c r="AB36" s="140">
        <f t="shared" si="13"/>
        <v>0.05124777184</v>
      </c>
      <c r="AC36" s="140">
        <f t="shared" si="14"/>
        <v>0.1871657754</v>
      </c>
      <c r="AD36" s="140">
        <f t="shared" si="15"/>
        <v>0.2327935223</v>
      </c>
      <c r="AE36" s="17"/>
      <c r="AF36" s="85">
        <v>1.0</v>
      </c>
      <c r="AG36" s="85">
        <v>1.0</v>
      </c>
      <c r="AH36" s="140">
        <f t="shared" si="27"/>
        <v>0.0004456327986</v>
      </c>
      <c r="AI36" s="140">
        <f t="shared" si="28"/>
        <v>0.0004456327986</v>
      </c>
      <c r="AJ36" s="140">
        <f t="shared" si="29"/>
        <v>0.002024291498</v>
      </c>
      <c r="AK36" s="17"/>
      <c r="AL36" s="85">
        <v>12.0</v>
      </c>
      <c r="AM36" s="85">
        <v>24.0</v>
      </c>
      <c r="AN36" s="140">
        <f t="shared" si="24"/>
        <v>0.005347593583</v>
      </c>
      <c r="AO36" s="140">
        <f t="shared" si="25"/>
        <v>0.01069518717</v>
      </c>
      <c r="AP36" s="140">
        <f t="shared" si="26"/>
        <v>0.02429149798</v>
      </c>
      <c r="AQ36" s="17"/>
      <c r="AR36" s="85">
        <v>18.0</v>
      </c>
      <c r="AS36" s="85">
        <v>45.0</v>
      </c>
      <c r="AT36" s="140">
        <f t="shared" si="21"/>
        <v>0.008021390374</v>
      </c>
      <c r="AU36" s="140">
        <f t="shared" si="22"/>
        <v>0.02005347594</v>
      </c>
      <c r="AV36" s="140">
        <f t="shared" si="23"/>
        <v>0.03643724696</v>
      </c>
      <c r="AW36" s="17"/>
      <c r="AX36" s="85">
        <v>282.0</v>
      </c>
      <c r="AY36" s="85">
        <v>1112.0</v>
      </c>
      <c r="AZ36" s="140">
        <f t="shared" si="16"/>
        <v>0.1256684492</v>
      </c>
      <c r="BA36" s="140">
        <f t="shared" si="17"/>
        <v>0.495543672</v>
      </c>
      <c r="BB36" s="140">
        <f t="shared" si="18"/>
        <v>0.5708502024</v>
      </c>
      <c r="BC36" s="17"/>
      <c r="BD36" s="85">
        <v>494.0</v>
      </c>
      <c r="BE36" s="85">
        <v>1750.0</v>
      </c>
      <c r="BF36" s="85">
        <f>BD36+BE36</f>
        <v>2244</v>
      </c>
      <c r="BG36" s="32">
        <f t="shared" si="20"/>
        <v>0.2201426025</v>
      </c>
    </row>
    <row r="37" ht="15.75" customHeight="1">
      <c r="A37" s="7"/>
      <c r="B37" s="154"/>
      <c r="C37" s="154"/>
      <c r="D37" s="143"/>
      <c r="E37" s="143"/>
      <c r="F37" s="143"/>
      <c r="G37" s="7"/>
      <c r="H37" s="154"/>
      <c r="I37" s="154"/>
      <c r="J37" s="143"/>
      <c r="K37" s="143"/>
      <c r="L37" s="143"/>
      <c r="M37" s="7"/>
      <c r="N37" s="154"/>
      <c r="O37" s="154"/>
      <c r="P37" s="143"/>
      <c r="Q37" s="143"/>
      <c r="R37" s="143"/>
      <c r="S37" s="7"/>
      <c r="T37" s="154"/>
      <c r="U37" s="154"/>
      <c r="V37" s="143"/>
      <c r="W37" s="143"/>
      <c r="X37" s="143"/>
      <c r="Y37" s="7"/>
      <c r="Z37" s="154"/>
      <c r="AA37" s="154"/>
      <c r="AB37" s="143"/>
      <c r="AC37" s="143"/>
      <c r="AD37" s="143"/>
      <c r="AE37" s="7"/>
      <c r="AF37" s="154"/>
      <c r="AG37" s="154"/>
      <c r="AH37" s="143"/>
      <c r="AI37" s="143"/>
      <c r="AJ37" s="143"/>
      <c r="AK37" s="7"/>
      <c r="AL37" s="154"/>
      <c r="AM37" s="154"/>
      <c r="AN37" s="143"/>
      <c r="AO37" s="143"/>
      <c r="AP37" s="143"/>
      <c r="AQ37" s="7"/>
      <c r="AR37" s="154"/>
      <c r="AS37" s="154"/>
      <c r="AT37" s="143"/>
      <c r="AU37" s="143"/>
      <c r="AV37" s="143"/>
      <c r="AW37" s="7"/>
      <c r="AX37" s="154"/>
      <c r="AY37" s="153"/>
      <c r="AZ37" s="143"/>
      <c r="BA37" s="143"/>
      <c r="BB37" s="143"/>
      <c r="BC37" s="7"/>
      <c r="BD37" s="154"/>
      <c r="BE37" s="154"/>
      <c r="BF37" s="154"/>
      <c r="BG37" s="7"/>
    </row>
    <row r="38" ht="15.75" customHeight="1">
      <c r="A38" s="98" t="s">
        <v>257</v>
      </c>
      <c r="B38" s="154" t="s">
        <v>144</v>
      </c>
      <c r="C38" s="154" t="s">
        <v>145</v>
      </c>
      <c r="D38" s="7" t="s">
        <v>146</v>
      </c>
      <c r="E38" s="7" t="s">
        <v>106</v>
      </c>
      <c r="F38" s="7" t="s">
        <v>107</v>
      </c>
      <c r="G38" s="7" t="s">
        <v>108</v>
      </c>
      <c r="H38" s="154" t="s">
        <v>147</v>
      </c>
      <c r="I38" s="154" t="s">
        <v>148</v>
      </c>
      <c r="J38" s="7" t="s">
        <v>149</v>
      </c>
      <c r="K38" s="7" t="s">
        <v>112</v>
      </c>
      <c r="N38" s="153"/>
      <c r="O38" s="153"/>
      <c r="Q38" s="153"/>
      <c r="R38" s="153"/>
      <c r="W38" s="153"/>
      <c r="X38" s="153"/>
      <c r="AC38" s="153"/>
      <c r="AD38" s="153"/>
      <c r="AI38" s="153"/>
      <c r="AJ38" s="153"/>
      <c r="AO38" s="153"/>
      <c r="AP38" s="153"/>
      <c r="AU38" s="153"/>
      <c r="AV38" s="153"/>
      <c r="BA38" s="153"/>
      <c r="BB38" s="153"/>
      <c r="BC38" s="153"/>
    </row>
    <row r="39" ht="15.75" customHeight="1">
      <c r="A39" s="7" t="s">
        <v>51</v>
      </c>
      <c r="B39" s="154">
        <v>494.0</v>
      </c>
      <c r="C39" s="143">
        <v>0.0020242914979757085</v>
      </c>
      <c r="D39" s="36">
        <v>0.06680161943319839</v>
      </c>
      <c r="E39" s="36">
        <v>0.03643724696356275</v>
      </c>
      <c r="F39" s="36">
        <v>0.02834008097165992</v>
      </c>
      <c r="G39" s="36">
        <v>0.23279352226720648</v>
      </c>
      <c r="H39" s="143">
        <v>0.0020242914979757085</v>
      </c>
      <c r="I39" s="36">
        <v>0.024291497975708502</v>
      </c>
      <c r="J39" s="36">
        <v>0.03643724696356275</v>
      </c>
      <c r="K39" s="36">
        <v>0.5708502024291497</v>
      </c>
      <c r="N39" s="153"/>
      <c r="O39" s="153"/>
      <c r="Q39" s="153"/>
      <c r="R39" s="153"/>
      <c r="W39" s="153"/>
      <c r="X39" s="153"/>
      <c r="AC39" s="153"/>
      <c r="AD39" s="153"/>
      <c r="AI39" s="153"/>
      <c r="AJ39" s="153"/>
      <c r="AO39" s="153"/>
      <c r="AP39" s="153"/>
      <c r="AU39" s="153"/>
      <c r="AV39" s="153"/>
      <c r="BA39" s="153"/>
      <c r="BB39" s="153"/>
      <c r="BC39" s="153"/>
    </row>
    <row r="40" ht="15.75" customHeight="1">
      <c r="A40" s="98" t="s">
        <v>257</v>
      </c>
      <c r="B40" s="154" t="s">
        <v>144</v>
      </c>
      <c r="C40" s="154" t="s">
        <v>145</v>
      </c>
      <c r="D40" s="36" t="s">
        <v>146</v>
      </c>
      <c r="E40" s="36" t="s">
        <v>106</v>
      </c>
      <c r="F40" s="36" t="s">
        <v>107</v>
      </c>
      <c r="G40" s="36" t="s">
        <v>108</v>
      </c>
      <c r="H40" s="154" t="s">
        <v>147</v>
      </c>
      <c r="I40" s="154" t="s">
        <v>148</v>
      </c>
      <c r="J40" s="36" t="s">
        <v>149</v>
      </c>
      <c r="K40" s="36" t="s">
        <v>112</v>
      </c>
      <c r="N40" s="153"/>
      <c r="O40" s="153"/>
      <c r="Q40" s="153"/>
      <c r="R40" s="153"/>
      <c r="W40" s="153"/>
      <c r="X40" s="153"/>
      <c r="AC40" s="153"/>
      <c r="AD40" s="153"/>
      <c r="AI40" s="153"/>
      <c r="AJ40" s="153"/>
      <c r="AO40" s="153"/>
      <c r="AP40" s="153"/>
      <c r="AU40" s="153"/>
      <c r="AV40" s="153"/>
      <c r="BA40" s="153"/>
      <c r="BB40" s="153"/>
      <c r="BC40" s="153"/>
    </row>
    <row r="41" ht="15.75" customHeight="1">
      <c r="A41" s="7" t="s">
        <v>52</v>
      </c>
      <c r="B41" s="154">
        <v>1750.0</v>
      </c>
      <c r="C41" s="154">
        <f>C35/B41</f>
        <v>0.0005714285714</v>
      </c>
      <c r="D41" s="36">
        <f>I35/B41</f>
        <v>0.05371428571</v>
      </c>
      <c r="E41" s="36">
        <f>O35/B41</f>
        <v>0.01657142857</v>
      </c>
      <c r="F41" s="36">
        <f>U35/B41</f>
        <v>0.01314285714</v>
      </c>
      <c r="G41" s="36">
        <f>AA35/B41</f>
        <v>0.2245714286</v>
      </c>
      <c r="H41" s="154">
        <f>AG35/B41</f>
        <v>0</v>
      </c>
      <c r="I41" s="154">
        <f>AM35/B41</f>
        <v>0.01257142857</v>
      </c>
      <c r="J41" s="36">
        <f>AS35/B41</f>
        <v>0.03428571429</v>
      </c>
      <c r="K41" s="36">
        <f>AY35/B41</f>
        <v>0.5794285714</v>
      </c>
      <c r="N41" s="153"/>
      <c r="O41" s="153"/>
      <c r="Q41" s="153"/>
      <c r="R41" s="153"/>
      <c r="W41" s="153"/>
      <c r="X41" s="153"/>
      <c r="AC41" s="153"/>
      <c r="AD41" s="153"/>
      <c r="AI41" s="153"/>
      <c r="AJ41" s="153"/>
      <c r="AO41" s="153"/>
      <c r="AP41" s="153"/>
      <c r="AU41" s="153"/>
      <c r="AV41" s="153"/>
      <c r="BA41" s="153"/>
      <c r="BB41" s="153"/>
      <c r="BC41" s="153"/>
    </row>
    <row r="42" ht="15.75" customHeight="1">
      <c r="B42" s="153"/>
      <c r="C42" s="153"/>
      <c r="H42" s="153"/>
      <c r="I42" s="153"/>
      <c r="N42" s="153"/>
      <c r="O42" s="153"/>
      <c r="Q42" s="153"/>
      <c r="R42" s="153"/>
      <c r="W42" s="153"/>
      <c r="X42" s="153"/>
      <c r="AC42" s="153"/>
      <c r="AD42" s="153"/>
      <c r="AI42" s="153"/>
      <c r="AJ42" s="153"/>
      <c r="AO42" s="153"/>
      <c r="AP42" s="153"/>
      <c r="AU42" s="153"/>
      <c r="AV42" s="153"/>
      <c r="BA42" s="153"/>
      <c r="BB42" s="153"/>
      <c r="BC42" s="153"/>
    </row>
    <row r="43" ht="156.0" customHeight="1">
      <c r="A43" s="114" t="s">
        <v>150</v>
      </c>
      <c r="B43" s="13"/>
      <c r="C43" s="13"/>
      <c r="D43" s="13"/>
      <c r="E43" s="14"/>
      <c r="H43" s="153"/>
      <c r="I43" s="153"/>
      <c r="N43" s="153"/>
      <c r="O43" s="153"/>
      <c r="T43" s="153"/>
      <c r="U43" s="153"/>
      <c r="Z43" s="153"/>
      <c r="AA43" s="153"/>
      <c r="AF43" s="153"/>
      <c r="AG43" s="153"/>
      <c r="AL43" s="153"/>
      <c r="AM43" s="153"/>
      <c r="AR43" s="153"/>
      <c r="AS43" s="153"/>
      <c r="AX43" s="153"/>
      <c r="AY43" s="153"/>
      <c r="BD43" s="153"/>
      <c r="BE43" s="153"/>
      <c r="BF43" s="153"/>
    </row>
    <row r="44" ht="66.0" customHeight="1">
      <c r="A44" s="114" t="s">
        <v>258</v>
      </c>
      <c r="B44" s="13"/>
      <c r="C44" s="13"/>
      <c r="D44" s="13"/>
      <c r="E44" s="14"/>
      <c r="H44" s="153"/>
      <c r="I44" s="153"/>
      <c r="N44" s="153"/>
      <c r="O44" s="153"/>
      <c r="T44" s="153"/>
      <c r="U44" s="153"/>
      <c r="Z44" s="153"/>
      <c r="AA44" s="153"/>
      <c r="AF44" s="153"/>
      <c r="AG44" s="153"/>
      <c r="AL44" s="153"/>
      <c r="AM44" s="153"/>
      <c r="AR44" s="153"/>
      <c r="AS44" s="153"/>
      <c r="AX44" s="153"/>
      <c r="AY44" s="153"/>
      <c r="BD44" s="153"/>
      <c r="BE44" s="153"/>
      <c r="BF44" s="153"/>
    </row>
    <row r="45" ht="105.75" customHeight="1">
      <c r="A45" s="114" t="s">
        <v>259</v>
      </c>
      <c r="B45" s="13"/>
      <c r="C45" s="13"/>
      <c r="D45" s="13"/>
      <c r="E45" s="14"/>
      <c r="H45" s="153"/>
      <c r="I45" s="153"/>
      <c r="N45" s="153"/>
      <c r="O45" s="153"/>
      <c r="T45" s="153"/>
      <c r="U45" s="153"/>
      <c r="Z45" s="153"/>
      <c r="AA45" s="153"/>
      <c r="AF45" s="153"/>
      <c r="AG45" s="153"/>
      <c r="AL45" s="153"/>
      <c r="AM45" s="153"/>
      <c r="AR45" s="153"/>
      <c r="AS45" s="153"/>
      <c r="AX45" s="153"/>
      <c r="AY45" s="153"/>
      <c r="BD45" s="153"/>
      <c r="BE45" s="153"/>
      <c r="BF45" s="153"/>
    </row>
    <row r="46" ht="15.75" customHeight="1">
      <c r="B46" s="153"/>
      <c r="C46" s="153"/>
      <c r="H46" s="153"/>
      <c r="I46" s="153"/>
      <c r="N46" s="153"/>
      <c r="O46" s="153"/>
      <c r="T46" s="153"/>
      <c r="U46" s="153"/>
      <c r="Z46" s="153"/>
      <c r="AA46" s="153"/>
      <c r="AF46" s="153"/>
      <c r="AG46" s="153"/>
      <c r="AL46" s="153"/>
      <c r="AM46" s="153"/>
      <c r="AR46" s="153"/>
      <c r="AS46" s="153"/>
      <c r="AX46" s="153"/>
      <c r="AY46" s="153"/>
      <c r="BD46" s="153"/>
      <c r="BE46" s="153"/>
      <c r="BF46" s="153"/>
    </row>
    <row r="47" ht="48.75" customHeight="1">
      <c r="A47" s="39" t="s">
        <v>260</v>
      </c>
      <c r="H47" s="153"/>
      <c r="I47" s="153"/>
      <c r="N47" s="153"/>
      <c r="O47" s="153"/>
      <c r="T47" s="153"/>
      <c r="U47" s="153"/>
      <c r="Z47" s="153"/>
      <c r="AA47" s="153"/>
      <c r="AF47" s="153"/>
      <c r="AG47" s="153"/>
      <c r="AL47" s="153"/>
      <c r="AM47" s="153"/>
      <c r="AR47" s="153"/>
      <c r="AS47" s="153"/>
      <c r="AX47" s="153"/>
      <c r="AY47" s="153"/>
      <c r="BD47" s="153"/>
      <c r="BE47" s="153"/>
      <c r="BF47" s="153"/>
    </row>
    <row r="48" ht="15.75" customHeight="1">
      <c r="A48" s="110" t="s">
        <v>36</v>
      </c>
      <c r="H48" s="153"/>
      <c r="I48" s="153"/>
      <c r="N48" s="153"/>
      <c r="O48" s="153"/>
      <c r="T48" s="153"/>
      <c r="U48" s="153"/>
      <c r="Z48" s="153"/>
      <c r="AA48" s="153"/>
      <c r="AF48" s="153"/>
      <c r="AG48" s="153"/>
      <c r="AL48" s="153"/>
      <c r="AM48" s="153"/>
      <c r="AR48" s="153"/>
      <c r="AS48" s="153"/>
      <c r="AX48" s="153"/>
      <c r="AY48" s="153"/>
      <c r="BD48" s="153"/>
      <c r="BE48" s="153"/>
      <c r="BF48" s="153"/>
    </row>
    <row r="49" ht="15.75" customHeight="1">
      <c r="A49" s="110"/>
      <c r="B49" s="181"/>
      <c r="C49" s="181"/>
      <c r="D49" s="110"/>
      <c r="E49" s="110"/>
      <c r="H49" s="153"/>
      <c r="I49" s="153"/>
      <c r="N49" s="153"/>
      <c r="O49" s="153"/>
      <c r="T49" s="153"/>
      <c r="U49" s="153"/>
      <c r="Z49" s="153"/>
      <c r="AA49" s="153"/>
      <c r="AF49" s="153"/>
      <c r="AG49" s="153"/>
      <c r="AL49" s="153"/>
      <c r="AM49" s="153"/>
      <c r="AR49" s="153"/>
      <c r="AS49" s="153"/>
      <c r="AX49" s="153"/>
      <c r="AY49" s="153"/>
      <c r="BD49" s="153"/>
      <c r="BE49" s="153"/>
      <c r="BF49" s="153"/>
    </row>
    <row r="50" ht="31.5" customHeight="1">
      <c r="A50" s="42" t="s">
        <v>23</v>
      </c>
      <c r="C50" s="182"/>
      <c r="D50" s="41"/>
      <c r="E50" s="41"/>
      <c r="H50" s="153"/>
      <c r="I50" s="153"/>
      <c r="N50" s="153"/>
      <c r="O50" s="153"/>
      <c r="T50" s="153"/>
      <c r="U50" s="153"/>
      <c r="Z50" s="153"/>
      <c r="AA50" s="153"/>
      <c r="AF50" s="153"/>
      <c r="AG50" s="153"/>
      <c r="AL50" s="153"/>
      <c r="AM50" s="153"/>
      <c r="AR50" s="153"/>
      <c r="AS50" s="153"/>
      <c r="AX50" s="153"/>
      <c r="AY50" s="153"/>
      <c r="BD50" s="153"/>
      <c r="BE50" s="153"/>
      <c r="BF50" s="153"/>
    </row>
    <row r="51" ht="45.0" customHeight="1">
      <c r="A51" s="145"/>
      <c r="B51" s="153"/>
      <c r="C51" s="153"/>
      <c r="H51" s="153"/>
      <c r="I51" s="153"/>
      <c r="N51" s="153"/>
      <c r="O51" s="153"/>
      <c r="T51" s="153"/>
      <c r="U51" s="153"/>
      <c r="Z51" s="153"/>
      <c r="AA51" s="153"/>
      <c r="AF51" s="153"/>
      <c r="AG51" s="153"/>
      <c r="AL51" s="153"/>
      <c r="AM51" s="153"/>
      <c r="AR51" s="153"/>
      <c r="AS51" s="153"/>
      <c r="AX51" s="153"/>
      <c r="AY51" s="153"/>
      <c r="BD51" s="153"/>
      <c r="BE51" s="153"/>
      <c r="BF51" s="153"/>
    </row>
    <row r="52" ht="90.0" customHeight="1">
      <c r="B52" s="153"/>
      <c r="C52" s="153"/>
      <c r="H52" s="153"/>
      <c r="I52" s="153"/>
      <c r="N52" s="153"/>
      <c r="O52" s="153"/>
      <c r="T52" s="153"/>
      <c r="U52" s="153"/>
      <c r="Z52" s="153"/>
      <c r="AA52" s="153"/>
      <c r="AF52" s="153"/>
      <c r="AG52" s="153"/>
      <c r="AL52" s="153"/>
      <c r="AM52" s="153"/>
      <c r="AR52" s="153"/>
      <c r="AS52" s="153"/>
      <c r="AX52" s="153"/>
      <c r="AY52" s="153"/>
      <c r="BD52" s="153"/>
      <c r="BE52" s="153"/>
      <c r="BF52" s="153"/>
    </row>
    <row r="53" ht="15.75" customHeight="1">
      <c r="B53" s="153"/>
      <c r="C53" s="153"/>
      <c r="H53" s="153"/>
      <c r="I53" s="153"/>
      <c r="N53" s="153"/>
      <c r="O53" s="153"/>
      <c r="T53" s="153"/>
      <c r="U53" s="153"/>
      <c r="Z53" s="153"/>
      <c r="AA53" s="153"/>
      <c r="AF53" s="153"/>
      <c r="AG53" s="153"/>
      <c r="AL53" s="153"/>
      <c r="AM53" s="153"/>
      <c r="AR53" s="153"/>
      <c r="AS53" s="153"/>
      <c r="AX53" s="153"/>
      <c r="AY53" s="153"/>
      <c r="BD53" s="153"/>
      <c r="BE53" s="153"/>
      <c r="BF53" s="153"/>
    </row>
    <row r="54" ht="33.0" customHeight="1">
      <c r="B54" s="153"/>
      <c r="C54" s="153"/>
      <c r="H54" s="153"/>
      <c r="I54" s="153"/>
      <c r="N54" s="153"/>
      <c r="O54" s="153"/>
      <c r="T54" s="153"/>
      <c r="U54" s="153"/>
      <c r="Z54" s="153"/>
      <c r="AA54" s="153"/>
      <c r="AF54" s="153"/>
      <c r="AG54" s="153"/>
      <c r="AL54" s="153"/>
      <c r="AM54" s="153"/>
      <c r="AR54" s="153"/>
      <c r="AS54" s="153"/>
      <c r="AX54" s="153"/>
      <c r="AY54" s="153"/>
      <c r="BD54" s="153"/>
      <c r="BE54" s="153"/>
      <c r="BF54" s="153"/>
    </row>
    <row r="55" ht="15.75" customHeight="1">
      <c r="B55" s="153"/>
      <c r="C55" s="153"/>
      <c r="H55" s="153"/>
      <c r="I55" s="153"/>
      <c r="N55" s="153"/>
      <c r="O55" s="153"/>
      <c r="T55" s="153"/>
      <c r="U55" s="153"/>
      <c r="Z55" s="153"/>
      <c r="AA55" s="153"/>
      <c r="AF55" s="153"/>
      <c r="AG55" s="153"/>
      <c r="AL55" s="153"/>
      <c r="AM55" s="153"/>
      <c r="AR55" s="153"/>
      <c r="AS55" s="153"/>
      <c r="AX55" s="153"/>
      <c r="AY55" s="153"/>
      <c r="BD55" s="153"/>
      <c r="BE55" s="153"/>
      <c r="BF55" s="153"/>
    </row>
    <row r="56" ht="15.75" customHeight="1">
      <c r="B56" s="153"/>
      <c r="C56" s="153"/>
      <c r="H56" s="153"/>
      <c r="I56" s="153"/>
      <c r="N56" s="153"/>
      <c r="O56" s="153"/>
      <c r="T56" s="153"/>
      <c r="U56" s="153"/>
      <c r="Z56" s="153"/>
      <c r="AA56" s="153"/>
      <c r="AF56" s="153"/>
      <c r="AG56" s="153"/>
      <c r="AL56" s="153"/>
      <c r="AM56" s="153"/>
      <c r="AR56" s="153"/>
      <c r="AS56" s="153"/>
      <c r="AX56" s="153"/>
      <c r="AY56" s="153"/>
      <c r="BD56" s="153"/>
      <c r="BE56" s="153"/>
      <c r="BF56" s="153"/>
    </row>
    <row r="57" ht="15.75" customHeight="1">
      <c r="B57" s="153"/>
      <c r="C57" s="153"/>
      <c r="H57" s="153"/>
      <c r="I57" s="153"/>
      <c r="N57" s="153"/>
      <c r="O57" s="153"/>
      <c r="T57" s="153"/>
      <c r="U57" s="153"/>
      <c r="Z57" s="153"/>
      <c r="AA57" s="153"/>
      <c r="AF57" s="153"/>
      <c r="AG57" s="153"/>
      <c r="AL57" s="153"/>
      <c r="AM57" s="153"/>
      <c r="AR57" s="153"/>
      <c r="AS57" s="153"/>
      <c r="AX57" s="153"/>
      <c r="AY57" s="153"/>
      <c r="BD57" s="153"/>
      <c r="BE57" s="153"/>
      <c r="BF57" s="153"/>
    </row>
    <row r="58" ht="15.75" customHeight="1">
      <c r="B58" s="153"/>
      <c r="C58" s="153"/>
      <c r="H58" s="153"/>
      <c r="I58" s="153"/>
      <c r="N58" s="153"/>
      <c r="O58" s="153"/>
      <c r="T58" s="153"/>
      <c r="U58" s="153"/>
      <c r="Z58" s="153"/>
      <c r="AA58" s="153"/>
      <c r="AF58" s="153"/>
      <c r="AG58" s="153"/>
      <c r="AL58" s="153"/>
      <c r="AM58" s="153"/>
      <c r="AR58" s="153"/>
      <c r="AS58" s="153"/>
      <c r="AX58" s="153"/>
      <c r="AY58" s="153"/>
      <c r="BD58" s="153"/>
      <c r="BE58" s="153"/>
      <c r="BF58" s="153"/>
    </row>
    <row r="59" ht="15.75" customHeight="1">
      <c r="B59" s="153"/>
      <c r="C59" s="153"/>
      <c r="H59" s="153"/>
      <c r="I59" s="153"/>
      <c r="N59" s="153"/>
      <c r="O59" s="153"/>
      <c r="T59" s="153"/>
      <c r="U59" s="153"/>
      <c r="Z59" s="153"/>
      <c r="AA59" s="153"/>
      <c r="AF59" s="153"/>
      <c r="AG59" s="153"/>
      <c r="AL59" s="153"/>
      <c r="AM59" s="153"/>
      <c r="AR59" s="153"/>
      <c r="AS59" s="153"/>
      <c r="AX59" s="153"/>
      <c r="AY59" s="153"/>
      <c r="BD59" s="153"/>
      <c r="BE59" s="153"/>
      <c r="BF59" s="153"/>
    </row>
    <row r="60" ht="15.75" customHeight="1">
      <c r="B60" s="153"/>
      <c r="C60" s="153"/>
      <c r="H60" s="153"/>
      <c r="I60" s="153"/>
      <c r="N60" s="153"/>
      <c r="O60" s="153"/>
      <c r="T60" s="153"/>
      <c r="U60" s="153"/>
      <c r="Z60" s="153"/>
      <c r="AA60" s="153"/>
      <c r="AF60" s="153"/>
      <c r="AG60" s="153"/>
      <c r="AL60" s="153"/>
      <c r="AM60" s="153"/>
      <c r="AR60" s="153"/>
      <c r="AS60" s="153"/>
      <c r="AX60" s="153"/>
      <c r="AY60" s="153"/>
      <c r="BD60" s="153"/>
      <c r="BE60" s="153"/>
      <c r="BF60" s="153"/>
    </row>
    <row r="61" ht="15.75" customHeight="1">
      <c r="B61" s="153"/>
      <c r="C61" s="153"/>
      <c r="H61" s="153"/>
      <c r="I61" s="153"/>
      <c r="N61" s="153"/>
      <c r="O61" s="153"/>
      <c r="T61" s="153"/>
      <c r="U61" s="153"/>
      <c r="Z61" s="153"/>
      <c r="AA61" s="153"/>
      <c r="AF61" s="153"/>
      <c r="AG61" s="153"/>
      <c r="AL61" s="153"/>
      <c r="AM61" s="153"/>
      <c r="AR61" s="153"/>
      <c r="AS61" s="153"/>
      <c r="AX61" s="153"/>
      <c r="AY61" s="153"/>
      <c r="BD61" s="153"/>
      <c r="BE61" s="153"/>
      <c r="BF61" s="153"/>
    </row>
    <row r="62" ht="15.75" customHeight="1">
      <c r="B62" s="153"/>
      <c r="C62" s="153"/>
      <c r="H62" s="153"/>
      <c r="I62" s="153"/>
      <c r="N62" s="153"/>
      <c r="O62" s="153"/>
      <c r="T62" s="153"/>
      <c r="U62" s="153"/>
      <c r="Z62" s="153"/>
      <c r="AA62" s="153"/>
      <c r="AF62" s="153"/>
      <c r="AG62" s="153"/>
      <c r="AL62" s="153"/>
      <c r="AM62" s="153"/>
      <c r="AR62" s="153"/>
      <c r="AS62" s="153"/>
      <c r="AX62" s="153"/>
      <c r="AY62" s="153"/>
      <c r="BD62" s="153"/>
      <c r="BE62" s="153"/>
      <c r="BF62" s="153"/>
    </row>
    <row r="63" ht="15.75" customHeight="1">
      <c r="B63" s="153"/>
      <c r="C63" s="153"/>
      <c r="H63" s="153"/>
      <c r="I63" s="153"/>
      <c r="N63" s="153"/>
      <c r="O63" s="153"/>
      <c r="T63" s="153"/>
      <c r="U63" s="153"/>
      <c r="Z63" s="153"/>
      <c r="AA63" s="153"/>
      <c r="AF63" s="153"/>
      <c r="AG63" s="153"/>
      <c r="AL63" s="153"/>
      <c r="AM63" s="153"/>
      <c r="AR63" s="153"/>
      <c r="AS63" s="153"/>
      <c r="AX63" s="153"/>
      <c r="AY63" s="153"/>
      <c r="BD63" s="153"/>
      <c r="BE63" s="153"/>
      <c r="BF63" s="153"/>
    </row>
    <row r="64" ht="15.75" customHeight="1">
      <c r="B64" s="153"/>
      <c r="C64" s="153"/>
      <c r="H64" s="153"/>
      <c r="I64" s="153"/>
      <c r="N64" s="153"/>
      <c r="O64" s="153"/>
      <c r="T64" s="153"/>
      <c r="U64" s="153"/>
      <c r="Z64" s="153"/>
      <c r="AA64" s="153"/>
      <c r="AF64" s="153"/>
      <c r="AG64" s="153"/>
      <c r="AL64" s="153"/>
      <c r="AM64" s="153"/>
      <c r="AR64" s="153"/>
      <c r="AS64" s="153"/>
      <c r="AX64" s="153"/>
      <c r="AY64" s="153"/>
      <c r="BD64" s="153"/>
      <c r="BE64" s="153"/>
      <c r="BF64" s="153"/>
    </row>
    <row r="65" ht="15.75" customHeight="1">
      <c r="B65" s="153"/>
      <c r="C65" s="153"/>
      <c r="H65" s="153"/>
      <c r="I65" s="153"/>
      <c r="N65" s="153"/>
      <c r="O65" s="153"/>
      <c r="T65" s="153"/>
      <c r="U65" s="153"/>
      <c r="Z65" s="153"/>
      <c r="AA65" s="153"/>
      <c r="AF65" s="153"/>
      <c r="AG65" s="153"/>
      <c r="AL65" s="153"/>
      <c r="AM65" s="153"/>
      <c r="AR65" s="153"/>
      <c r="AS65" s="153"/>
      <c r="AX65" s="153"/>
      <c r="AY65" s="153"/>
      <c r="BD65" s="153"/>
      <c r="BE65" s="153"/>
      <c r="BF65" s="153"/>
    </row>
    <row r="66" ht="15.75" customHeight="1">
      <c r="B66" s="153"/>
      <c r="C66" s="153"/>
      <c r="H66" s="153"/>
      <c r="I66" s="153"/>
      <c r="N66" s="153"/>
      <c r="O66" s="153"/>
      <c r="T66" s="153"/>
      <c r="U66" s="153"/>
      <c r="Z66" s="153"/>
      <c r="AA66" s="153"/>
      <c r="AF66" s="153"/>
      <c r="AG66" s="153"/>
      <c r="AL66" s="153"/>
      <c r="AM66" s="153"/>
      <c r="AR66" s="153"/>
      <c r="AS66" s="153"/>
      <c r="AX66" s="153"/>
      <c r="AY66" s="153"/>
      <c r="BD66" s="153"/>
      <c r="BE66" s="153"/>
      <c r="BF66" s="153"/>
    </row>
    <row r="67" ht="15.75" customHeight="1">
      <c r="B67" s="153"/>
      <c r="C67" s="153"/>
      <c r="H67" s="153"/>
      <c r="I67" s="153"/>
      <c r="N67" s="153"/>
      <c r="O67" s="153"/>
      <c r="T67" s="153"/>
      <c r="U67" s="153"/>
      <c r="Z67" s="153"/>
      <c r="AA67" s="153"/>
      <c r="AF67" s="153"/>
      <c r="AG67" s="153"/>
      <c r="AL67" s="153"/>
      <c r="AM67" s="153"/>
      <c r="AR67" s="153"/>
      <c r="AS67" s="153"/>
      <c r="AX67" s="153"/>
      <c r="AY67" s="153"/>
      <c r="BD67" s="153"/>
      <c r="BE67" s="153"/>
      <c r="BF67" s="153"/>
    </row>
    <row r="68" ht="15.75" customHeight="1">
      <c r="B68" s="153"/>
      <c r="C68" s="153"/>
      <c r="H68" s="153"/>
      <c r="I68" s="153"/>
      <c r="N68" s="153"/>
      <c r="O68" s="153"/>
      <c r="T68" s="153"/>
      <c r="U68" s="153"/>
      <c r="Z68" s="153"/>
      <c r="AA68" s="153"/>
      <c r="AF68" s="153"/>
      <c r="AG68" s="153"/>
      <c r="AL68" s="153"/>
      <c r="AM68" s="153"/>
      <c r="AR68" s="153"/>
      <c r="AS68" s="153"/>
      <c r="AX68" s="153"/>
      <c r="AY68" s="153"/>
      <c r="BD68" s="153"/>
      <c r="BE68" s="153"/>
      <c r="BF68" s="153"/>
    </row>
    <row r="69" ht="15.75" customHeight="1">
      <c r="B69" s="153"/>
      <c r="C69" s="153"/>
      <c r="H69" s="153"/>
      <c r="I69" s="153"/>
      <c r="N69" s="153"/>
      <c r="O69" s="153"/>
      <c r="T69" s="153"/>
      <c r="U69" s="153"/>
      <c r="Z69" s="153"/>
      <c r="AA69" s="153"/>
      <c r="AF69" s="153"/>
      <c r="AG69" s="153"/>
      <c r="AL69" s="153"/>
      <c r="AM69" s="153"/>
      <c r="AR69" s="153"/>
      <c r="AS69" s="153"/>
      <c r="AX69" s="153"/>
      <c r="AY69" s="153"/>
      <c r="BD69" s="153"/>
      <c r="BE69" s="153"/>
      <c r="BF69" s="153"/>
    </row>
    <row r="70" ht="15.75" customHeight="1">
      <c r="B70" s="153"/>
      <c r="C70" s="153"/>
      <c r="H70" s="153"/>
      <c r="I70" s="153"/>
      <c r="N70" s="153"/>
      <c r="O70" s="153"/>
      <c r="T70" s="153"/>
      <c r="U70" s="153"/>
      <c r="Z70" s="153"/>
      <c r="AA70" s="153"/>
      <c r="AF70" s="153"/>
      <c r="AG70" s="153"/>
      <c r="AL70" s="153"/>
      <c r="AM70" s="153"/>
      <c r="AR70" s="153"/>
      <c r="AS70" s="153"/>
      <c r="AX70" s="153"/>
      <c r="AY70" s="153"/>
      <c r="BD70" s="153"/>
      <c r="BE70" s="153"/>
      <c r="BF70" s="153"/>
    </row>
    <row r="71" ht="15.75" customHeight="1">
      <c r="B71" s="153"/>
      <c r="C71" s="153"/>
      <c r="H71" s="153"/>
      <c r="I71" s="153"/>
      <c r="N71" s="153"/>
      <c r="O71" s="153"/>
      <c r="T71" s="153"/>
      <c r="U71" s="153"/>
      <c r="Z71" s="153"/>
      <c r="AA71" s="153"/>
      <c r="AF71" s="153"/>
      <c r="AG71" s="153"/>
      <c r="AL71" s="153"/>
      <c r="AM71" s="153"/>
      <c r="AR71" s="153"/>
      <c r="AS71" s="153"/>
      <c r="AX71" s="153"/>
      <c r="AY71" s="153"/>
      <c r="BD71" s="153"/>
      <c r="BE71" s="153"/>
      <c r="BF71" s="153"/>
    </row>
    <row r="72" ht="15.75" customHeight="1">
      <c r="B72" s="153"/>
      <c r="C72" s="153"/>
      <c r="H72" s="153"/>
      <c r="I72" s="153"/>
      <c r="N72" s="153"/>
      <c r="O72" s="153"/>
      <c r="T72" s="153"/>
      <c r="U72" s="153"/>
      <c r="Z72" s="153"/>
      <c r="AA72" s="153"/>
      <c r="AF72" s="153"/>
      <c r="AG72" s="153"/>
      <c r="AL72" s="153"/>
      <c r="AM72" s="153"/>
      <c r="AR72" s="153"/>
      <c r="AS72" s="153"/>
      <c r="AX72" s="153"/>
      <c r="AY72" s="153"/>
      <c r="BD72" s="153"/>
      <c r="BE72" s="153"/>
      <c r="BF72" s="153"/>
    </row>
    <row r="73" ht="15.75" customHeight="1">
      <c r="B73" s="153"/>
      <c r="C73" s="153"/>
      <c r="H73" s="153"/>
      <c r="I73" s="153"/>
      <c r="N73" s="153"/>
      <c r="O73" s="153"/>
      <c r="T73" s="153"/>
      <c r="U73" s="153"/>
      <c r="Z73" s="153"/>
      <c r="AA73" s="153"/>
      <c r="AF73" s="153"/>
      <c r="AG73" s="153"/>
      <c r="AL73" s="153"/>
      <c r="AM73" s="153"/>
      <c r="AR73" s="153"/>
      <c r="AS73" s="153"/>
      <c r="AX73" s="153"/>
      <c r="AY73" s="153"/>
      <c r="BD73" s="153"/>
      <c r="BE73" s="153"/>
      <c r="BF73" s="153"/>
    </row>
    <row r="74" ht="15.75" customHeight="1">
      <c r="B74" s="153"/>
      <c r="C74" s="153"/>
      <c r="H74" s="153"/>
      <c r="I74" s="153"/>
      <c r="N74" s="153"/>
      <c r="O74" s="153"/>
      <c r="T74" s="153"/>
      <c r="U74" s="153"/>
      <c r="Z74" s="153"/>
      <c r="AA74" s="153"/>
      <c r="AF74" s="153"/>
      <c r="AG74" s="153"/>
      <c r="AL74" s="153"/>
      <c r="AM74" s="153"/>
      <c r="AR74" s="153"/>
      <c r="AS74" s="153"/>
      <c r="AX74" s="153"/>
      <c r="AY74" s="153"/>
      <c r="BD74" s="153"/>
      <c r="BE74" s="153"/>
      <c r="BF74" s="153"/>
    </row>
    <row r="75" ht="15.75" customHeight="1">
      <c r="B75" s="153"/>
      <c r="C75" s="153"/>
      <c r="H75" s="153"/>
      <c r="I75" s="153"/>
      <c r="N75" s="153"/>
      <c r="O75" s="153"/>
      <c r="T75" s="153"/>
      <c r="U75" s="153"/>
      <c r="Z75" s="153"/>
      <c r="AA75" s="153"/>
      <c r="AF75" s="153"/>
      <c r="AG75" s="153"/>
      <c r="AL75" s="153"/>
      <c r="AM75" s="153"/>
      <c r="AR75" s="153"/>
      <c r="AS75" s="153"/>
      <c r="AX75" s="153"/>
      <c r="AY75" s="153"/>
      <c r="BD75" s="153"/>
      <c r="BE75" s="153"/>
      <c r="BF75" s="153"/>
    </row>
    <row r="76" ht="15.75" customHeight="1">
      <c r="B76" s="153"/>
      <c r="C76" s="153"/>
      <c r="H76" s="153"/>
      <c r="I76" s="153"/>
      <c r="N76" s="153"/>
      <c r="O76" s="153"/>
      <c r="T76" s="153"/>
      <c r="U76" s="153"/>
      <c r="Z76" s="153"/>
      <c r="AA76" s="153"/>
      <c r="AF76" s="153"/>
      <c r="AG76" s="153"/>
      <c r="AL76" s="153"/>
      <c r="AM76" s="153"/>
      <c r="AR76" s="153"/>
      <c r="AS76" s="153"/>
      <c r="AX76" s="153"/>
      <c r="AY76" s="153"/>
      <c r="BD76" s="153"/>
      <c r="BE76" s="153"/>
      <c r="BF76" s="153"/>
    </row>
    <row r="77" ht="15.75" customHeight="1">
      <c r="B77" s="153"/>
      <c r="C77" s="153"/>
      <c r="H77" s="153"/>
      <c r="I77" s="153"/>
      <c r="N77" s="153"/>
      <c r="O77" s="153"/>
      <c r="T77" s="153"/>
      <c r="U77" s="153"/>
      <c r="Z77" s="153"/>
      <c r="AA77" s="153"/>
      <c r="AF77" s="153"/>
      <c r="AG77" s="153"/>
      <c r="AL77" s="153"/>
      <c r="AM77" s="153"/>
      <c r="AR77" s="153"/>
      <c r="AS77" s="153"/>
      <c r="AX77" s="153"/>
      <c r="AY77" s="153"/>
      <c r="BD77" s="153"/>
      <c r="BE77" s="153"/>
      <c r="BF77" s="153"/>
    </row>
    <row r="78" ht="15.75" customHeight="1">
      <c r="B78" s="153"/>
      <c r="C78" s="153"/>
      <c r="H78" s="153"/>
      <c r="I78" s="153"/>
      <c r="N78" s="153"/>
      <c r="O78" s="153"/>
      <c r="T78" s="153"/>
      <c r="U78" s="153"/>
      <c r="Z78" s="153"/>
      <c r="AA78" s="153"/>
      <c r="AF78" s="153"/>
      <c r="AG78" s="153"/>
      <c r="AL78" s="153"/>
      <c r="AM78" s="153"/>
      <c r="AR78" s="153"/>
      <c r="AS78" s="153"/>
      <c r="AX78" s="153"/>
      <c r="AY78" s="153"/>
      <c r="BD78" s="153"/>
      <c r="BE78" s="153"/>
      <c r="BF78" s="153"/>
    </row>
    <row r="79" ht="15.75" customHeight="1">
      <c r="B79" s="153"/>
      <c r="C79" s="153"/>
      <c r="H79" s="153"/>
      <c r="I79" s="153"/>
      <c r="N79" s="153"/>
      <c r="O79" s="153"/>
      <c r="T79" s="153"/>
      <c r="U79" s="153"/>
      <c r="Z79" s="153"/>
      <c r="AA79" s="153"/>
      <c r="AF79" s="153"/>
      <c r="AG79" s="153"/>
      <c r="AL79" s="153"/>
      <c r="AM79" s="153"/>
      <c r="AR79" s="153"/>
      <c r="AS79" s="153"/>
      <c r="AX79" s="153"/>
      <c r="AY79" s="153"/>
      <c r="BD79" s="153"/>
      <c r="BE79" s="153"/>
      <c r="BF79" s="153"/>
    </row>
    <row r="80" ht="15.75" customHeight="1">
      <c r="B80" s="153"/>
      <c r="C80" s="153"/>
      <c r="H80" s="153"/>
      <c r="I80" s="153"/>
      <c r="N80" s="153"/>
      <c r="O80" s="153"/>
      <c r="T80" s="153"/>
      <c r="U80" s="153"/>
      <c r="Z80" s="153"/>
      <c r="AA80" s="153"/>
      <c r="AF80" s="153"/>
      <c r="AG80" s="153"/>
      <c r="AL80" s="153"/>
      <c r="AM80" s="153"/>
      <c r="AR80" s="153"/>
      <c r="AS80" s="153"/>
      <c r="AX80" s="153"/>
      <c r="AY80" s="153"/>
      <c r="BD80" s="153"/>
      <c r="BE80" s="153"/>
      <c r="BF80" s="153"/>
    </row>
    <row r="81" ht="15.75" customHeight="1">
      <c r="B81" s="153"/>
      <c r="C81" s="153"/>
      <c r="H81" s="153"/>
      <c r="I81" s="153"/>
      <c r="N81" s="153"/>
      <c r="O81" s="153"/>
      <c r="T81" s="153"/>
      <c r="U81" s="153"/>
      <c r="Z81" s="153"/>
      <c r="AA81" s="153"/>
      <c r="AF81" s="153"/>
      <c r="AG81" s="153"/>
      <c r="AL81" s="153"/>
      <c r="AM81" s="153"/>
      <c r="AR81" s="153"/>
      <c r="AS81" s="153"/>
      <c r="AX81" s="153"/>
      <c r="AY81" s="153"/>
      <c r="BD81" s="153"/>
      <c r="BE81" s="153"/>
      <c r="BF81" s="153"/>
    </row>
    <row r="82" ht="15.75" customHeight="1">
      <c r="B82" s="153"/>
      <c r="C82" s="153"/>
      <c r="H82" s="153"/>
      <c r="I82" s="153"/>
      <c r="N82" s="153"/>
      <c r="O82" s="153"/>
      <c r="T82" s="153"/>
      <c r="U82" s="153"/>
      <c r="Z82" s="153"/>
      <c r="AA82" s="153"/>
      <c r="AF82" s="153"/>
      <c r="AG82" s="153"/>
      <c r="AL82" s="153"/>
      <c r="AM82" s="153"/>
      <c r="AR82" s="153"/>
      <c r="AS82" s="153"/>
      <c r="AX82" s="153"/>
      <c r="AY82" s="153"/>
      <c r="BD82" s="153"/>
      <c r="BE82" s="153"/>
      <c r="BF82" s="153"/>
    </row>
    <row r="83" ht="15.75" customHeight="1">
      <c r="B83" s="153"/>
      <c r="C83" s="153"/>
      <c r="H83" s="153"/>
      <c r="I83" s="153"/>
      <c r="N83" s="153"/>
      <c r="O83" s="153"/>
      <c r="T83" s="153"/>
      <c r="U83" s="153"/>
      <c r="Z83" s="153"/>
      <c r="AA83" s="153"/>
      <c r="AF83" s="153"/>
      <c r="AG83" s="153"/>
      <c r="AL83" s="153"/>
      <c r="AM83" s="153"/>
      <c r="AR83" s="153"/>
      <c r="AS83" s="153"/>
      <c r="AX83" s="153"/>
      <c r="AY83" s="153"/>
      <c r="BD83" s="153"/>
      <c r="BE83" s="153"/>
      <c r="BF83" s="153"/>
    </row>
    <row r="84" ht="15.75" customHeight="1">
      <c r="B84" s="153"/>
      <c r="C84" s="153"/>
      <c r="H84" s="153"/>
      <c r="I84" s="153"/>
      <c r="N84" s="153"/>
      <c r="O84" s="153"/>
      <c r="T84" s="153"/>
      <c r="U84" s="153"/>
      <c r="Z84" s="153"/>
      <c r="AA84" s="153"/>
      <c r="AF84" s="153"/>
      <c r="AG84" s="153"/>
      <c r="AL84" s="153"/>
      <c r="AM84" s="153"/>
      <c r="AR84" s="153"/>
      <c r="AS84" s="153"/>
      <c r="AX84" s="153"/>
      <c r="AY84" s="153"/>
      <c r="BD84" s="153"/>
      <c r="BE84" s="153"/>
      <c r="BF84" s="153"/>
    </row>
    <row r="85" ht="15.75" customHeight="1">
      <c r="B85" s="153"/>
      <c r="C85" s="153"/>
      <c r="H85" s="153"/>
      <c r="I85" s="153"/>
      <c r="N85" s="153"/>
      <c r="O85" s="153"/>
      <c r="T85" s="153"/>
      <c r="U85" s="153"/>
      <c r="Z85" s="153"/>
      <c r="AA85" s="153"/>
      <c r="AF85" s="153"/>
      <c r="AG85" s="153"/>
      <c r="AL85" s="153"/>
      <c r="AM85" s="153"/>
      <c r="AR85" s="153"/>
      <c r="AS85" s="153"/>
      <c r="AX85" s="153"/>
      <c r="AY85" s="153"/>
      <c r="BD85" s="153"/>
      <c r="BE85" s="153"/>
      <c r="BF85" s="153"/>
    </row>
    <row r="86" ht="15.75" customHeight="1">
      <c r="B86" s="153"/>
      <c r="C86" s="153"/>
      <c r="H86" s="153"/>
      <c r="I86" s="153"/>
      <c r="N86" s="153"/>
      <c r="O86" s="153"/>
      <c r="T86" s="153"/>
      <c r="U86" s="153"/>
      <c r="Z86" s="153"/>
      <c r="AA86" s="153"/>
      <c r="AF86" s="153"/>
      <c r="AG86" s="153"/>
      <c r="AL86" s="153"/>
      <c r="AM86" s="153"/>
      <c r="AR86" s="153"/>
      <c r="AS86" s="153"/>
      <c r="AX86" s="153"/>
      <c r="AY86" s="153"/>
      <c r="BD86" s="153"/>
      <c r="BE86" s="153"/>
      <c r="BF86" s="153"/>
    </row>
    <row r="87" ht="15.75" customHeight="1">
      <c r="B87" s="153"/>
      <c r="C87" s="153"/>
      <c r="H87" s="153"/>
      <c r="I87" s="153"/>
      <c r="N87" s="153"/>
      <c r="O87" s="153"/>
      <c r="T87" s="153"/>
      <c r="U87" s="153"/>
      <c r="Z87" s="153"/>
      <c r="AA87" s="153"/>
      <c r="AF87" s="153"/>
      <c r="AG87" s="153"/>
      <c r="AL87" s="153"/>
      <c r="AM87" s="153"/>
      <c r="AR87" s="153"/>
      <c r="AS87" s="153"/>
      <c r="AX87" s="153"/>
      <c r="AY87" s="153"/>
      <c r="BD87" s="153"/>
      <c r="BE87" s="153"/>
      <c r="BF87" s="153"/>
    </row>
    <row r="88" ht="15.75" customHeight="1">
      <c r="B88" s="153"/>
      <c r="C88" s="153"/>
      <c r="H88" s="153"/>
      <c r="I88" s="153"/>
      <c r="N88" s="153"/>
      <c r="O88" s="153"/>
      <c r="T88" s="153"/>
      <c r="U88" s="153"/>
      <c r="Z88" s="153"/>
      <c r="AA88" s="153"/>
      <c r="AF88" s="153"/>
      <c r="AG88" s="153"/>
      <c r="AL88" s="153"/>
      <c r="AM88" s="153"/>
      <c r="AR88" s="153"/>
      <c r="AS88" s="153"/>
      <c r="AX88" s="153"/>
      <c r="AY88" s="153"/>
      <c r="BD88" s="153"/>
      <c r="BE88" s="153"/>
      <c r="BF88" s="153"/>
    </row>
    <row r="89" ht="15.75" customHeight="1">
      <c r="B89" s="153"/>
      <c r="C89" s="153"/>
      <c r="H89" s="153"/>
      <c r="I89" s="153"/>
      <c r="N89" s="153"/>
      <c r="O89" s="153"/>
      <c r="T89" s="153"/>
      <c r="U89" s="153"/>
      <c r="Z89" s="153"/>
      <c r="AA89" s="153"/>
      <c r="AF89" s="153"/>
      <c r="AG89" s="153"/>
      <c r="AL89" s="153"/>
      <c r="AM89" s="153"/>
      <c r="AR89" s="153"/>
      <c r="AS89" s="153"/>
      <c r="AX89" s="153"/>
      <c r="AY89" s="153"/>
      <c r="BD89" s="153"/>
      <c r="BE89" s="153"/>
      <c r="BF89" s="153"/>
    </row>
    <row r="90" ht="15.75" customHeight="1">
      <c r="B90" s="153"/>
      <c r="C90" s="153"/>
      <c r="H90" s="153"/>
      <c r="I90" s="153"/>
      <c r="N90" s="153"/>
      <c r="O90" s="153"/>
      <c r="T90" s="153"/>
      <c r="U90" s="153"/>
      <c r="Z90" s="153"/>
      <c r="AA90" s="153"/>
      <c r="AF90" s="153"/>
      <c r="AG90" s="153"/>
      <c r="AL90" s="153"/>
      <c r="AM90" s="153"/>
      <c r="AR90" s="153"/>
      <c r="AS90" s="153"/>
      <c r="AX90" s="153"/>
      <c r="AY90" s="153"/>
      <c r="BD90" s="153"/>
      <c r="BE90" s="153"/>
      <c r="BF90" s="153"/>
    </row>
    <row r="91" ht="15.75" customHeight="1">
      <c r="B91" s="153"/>
      <c r="C91" s="153"/>
      <c r="H91" s="153"/>
      <c r="I91" s="153"/>
      <c r="N91" s="153"/>
      <c r="O91" s="153"/>
      <c r="T91" s="153"/>
      <c r="U91" s="153"/>
      <c r="Z91" s="153"/>
      <c r="AA91" s="153"/>
      <c r="AF91" s="153"/>
      <c r="AG91" s="153"/>
      <c r="AL91" s="153"/>
      <c r="AM91" s="153"/>
      <c r="AR91" s="153"/>
      <c r="AS91" s="153"/>
      <c r="AX91" s="153"/>
      <c r="AY91" s="153"/>
      <c r="BD91" s="153"/>
      <c r="BE91" s="153"/>
      <c r="BF91" s="153"/>
    </row>
    <row r="92" ht="15.75" customHeight="1">
      <c r="B92" s="153"/>
      <c r="C92" s="153"/>
      <c r="H92" s="153"/>
      <c r="I92" s="153"/>
      <c r="N92" s="153"/>
      <c r="O92" s="153"/>
      <c r="T92" s="153"/>
      <c r="U92" s="153"/>
      <c r="Z92" s="153"/>
      <c r="AA92" s="153"/>
      <c r="AF92" s="153"/>
      <c r="AG92" s="153"/>
      <c r="AL92" s="153"/>
      <c r="AM92" s="153"/>
      <c r="AR92" s="153"/>
      <c r="AS92" s="153"/>
      <c r="AX92" s="153"/>
      <c r="AY92" s="153"/>
      <c r="BD92" s="153"/>
      <c r="BE92" s="153"/>
      <c r="BF92" s="153"/>
    </row>
    <row r="93" ht="15.75" customHeight="1">
      <c r="B93" s="153"/>
      <c r="C93" s="153"/>
      <c r="H93" s="153"/>
      <c r="I93" s="153"/>
      <c r="N93" s="153"/>
      <c r="O93" s="153"/>
      <c r="T93" s="153"/>
      <c r="U93" s="153"/>
      <c r="Z93" s="153"/>
      <c r="AA93" s="153"/>
      <c r="AF93" s="153"/>
      <c r="AG93" s="153"/>
      <c r="AL93" s="153"/>
      <c r="AM93" s="153"/>
      <c r="AR93" s="153"/>
      <c r="AS93" s="153"/>
      <c r="AX93" s="153"/>
      <c r="AY93" s="153"/>
      <c r="BD93" s="153"/>
      <c r="BE93" s="153"/>
      <c r="BF93" s="153"/>
    </row>
    <row r="94" ht="15.75" customHeight="1">
      <c r="B94" s="153"/>
      <c r="C94" s="153"/>
      <c r="H94" s="153"/>
      <c r="I94" s="153"/>
      <c r="N94" s="153"/>
      <c r="O94" s="153"/>
      <c r="T94" s="153"/>
      <c r="U94" s="153"/>
      <c r="Z94" s="153"/>
      <c r="AA94" s="153"/>
      <c r="AF94" s="153"/>
      <c r="AG94" s="153"/>
      <c r="AL94" s="153"/>
      <c r="AM94" s="153"/>
      <c r="AR94" s="153"/>
      <c r="AS94" s="153"/>
      <c r="AX94" s="153"/>
      <c r="AY94" s="153"/>
      <c r="BD94" s="153"/>
      <c r="BE94" s="153"/>
      <c r="BF94" s="153"/>
    </row>
    <row r="95" ht="15.75" customHeight="1">
      <c r="B95" s="153"/>
      <c r="C95" s="153"/>
      <c r="H95" s="153"/>
      <c r="I95" s="153"/>
      <c r="N95" s="153"/>
      <c r="O95" s="153"/>
      <c r="T95" s="153"/>
      <c r="U95" s="153"/>
      <c r="Z95" s="153"/>
      <c r="AA95" s="153"/>
      <c r="AF95" s="153"/>
      <c r="AG95" s="153"/>
      <c r="AL95" s="153"/>
      <c r="AM95" s="153"/>
      <c r="AR95" s="153"/>
      <c r="AS95" s="153"/>
      <c r="AX95" s="153"/>
      <c r="AY95" s="153"/>
      <c r="BD95" s="153"/>
      <c r="BE95" s="153"/>
      <c r="BF95" s="153"/>
    </row>
    <row r="96" ht="15.75" customHeight="1">
      <c r="B96" s="153"/>
      <c r="C96" s="153"/>
      <c r="H96" s="153"/>
      <c r="I96" s="153"/>
      <c r="N96" s="153"/>
      <c r="O96" s="153"/>
      <c r="T96" s="153"/>
      <c r="U96" s="153"/>
      <c r="Z96" s="153"/>
      <c r="AA96" s="153"/>
      <c r="AF96" s="153"/>
      <c r="AG96" s="153"/>
      <c r="AL96" s="153"/>
      <c r="AM96" s="153"/>
      <c r="AR96" s="153"/>
      <c r="AS96" s="153"/>
      <c r="AX96" s="153"/>
      <c r="AY96" s="153"/>
      <c r="BD96" s="153"/>
      <c r="BE96" s="153"/>
      <c r="BF96" s="153"/>
    </row>
    <row r="97" ht="15.75" customHeight="1">
      <c r="B97" s="153"/>
      <c r="C97" s="153"/>
      <c r="H97" s="153"/>
      <c r="I97" s="153"/>
      <c r="N97" s="153"/>
      <c r="O97" s="153"/>
      <c r="T97" s="153"/>
      <c r="U97" s="153"/>
      <c r="Z97" s="153"/>
      <c r="AA97" s="153"/>
      <c r="AF97" s="153"/>
      <c r="AG97" s="153"/>
      <c r="AL97" s="153"/>
      <c r="AM97" s="153"/>
      <c r="AR97" s="153"/>
      <c r="AS97" s="153"/>
      <c r="AX97" s="153"/>
      <c r="AY97" s="153"/>
      <c r="BD97" s="153"/>
      <c r="BE97" s="153"/>
      <c r="BF97" s="153"/>
    </row>
    <row r="98" ht="15.75" customHeight="1">
      <c r="B98" s="153"/>
      <c r="C98" s="153"/>
      <c r="H98" s="153"/>
      <c r="I98" s="153"/>
      <c r="N98" s="153"/>
      <c r="O98" s="153"/>
      <c r="T98" s="153"/>
      <c r="U98" s="153"/>
      <c r="Z98" s="153"/>
      <c r="AA98" s="153"/>
      <c r="AF98" s="153"/>
      <c r="AG98" s="153"/>
      <c r="AL98" s="153"/>
      <c r="AM98" s="153"/>
      <c r="AR98" s="153"/>
      <c r="AS98" s="153"/>
      <c r="AX98" s="153"/>
      <c r="AY98" s="153"/>
      <c r="BD98" s="153"/>
      <c r="BE98" s="153"/>
      <c r="BF98" s="153"/>
    </row>
    <row r="99" ht="15.75" customHeight="1">
      <c r="B99" s="153"/>
      <c r="C99" s="153"/>
      <c r="H99" s="153"/>
      <c r="I99" s="153"/>
      <c r="N99" s="153"/>
      <c r="O99" s="153"/>
      <c r="T99" s="153"/>
      <c r="U99" s="153"/>
      <c r="Z99" s="153"/>
      <c r="AA99" s="153"/>
      <c r="AF99" s="153"/>
      <c r="AG99" s="153"/>
      <c r="AL99" s="153"/>
      <c r="AM99" s="153"/>
      <c r="AR99" s="153"/>
      <c r="AS99" s="153"/>
      <c r="AX99" s="153"/>
      <c r="AY99" s="153"/>
      <c r="BD99" s="153"/>
      <c r="BE99" s="153"/>
      <c r="BF99" s="153"/>
    </row>
    <row r="100" ht="15.75" customHeight="1">
      <c r="B100" s="153"/>
      <c r="C100" s="153"/>
      <c r="H100" s="153"/>
      <c r="I100" s="153"/>
      <c r="N100" s="153"/>
      <c r="O100" s="153"/>
      <c r="T100" s="153"/>
      <c r="U100" s="153"/>
      <c r="Z100" s="153"/>
      <c r="AA100" s="153"/>
      <c r="AF100" s="153"/>
      <c r="AG100" s="153"/>
      <c r="AL100" s="153"/>
      <c r="AM100" s="153"/>
      <c r="AR100" s="153"/>
      <c r="AS100" s="153"/>
      <c r="AX100" s="153"/>
      <c r="AY100" s="153"/>
      <c r="BD100" s="153"/>
      <c r="BE100" s="153"/>
      <c r="BF100" s="153"/>
    </row>
    <row r="101" ht="15.75" customHeight="1">
      <c r="B101" s="153"/>
      <c r="C101" s="153"/>
      <c r="H101" s="153"/>
      <c r="I101" s="153"/>
      <c r="N101" s="153"/>
      <c r="O101" s="153"/>
      <c r="T101" s="153"/>
      <c r="U101" s="153"/>
      <c r="Z101" s="153"/>
      <c r="AA101" s="153"/>
      <c r="AF101" s="153"/>
      <c r="AG101" s="153"/>
      <c r="AL101" s="153"/>
      <c r="AM101" s="153"/>
      <c r="AR101" s="153"/>
      <c r="AS101" s="153"/>
      <c r="AX101" s="153"/>
      <c r="AY101" s="153"/>
      <c r="BD101" s="153"/>
      <c r="BE101" s="153"/>
      <c r="BF101" s="153"/>
    </row>
    <row r="102" ht="15.75" customHeight="1">
      <c r="B102" s="153"/>
      <c r="C102" s="153"/>
      <c r="H102" s="153"/>
      <c r="I102" s="153"/>
      <c r="N102" s="153"/>
      <c r="O102" s="153"/>
      <c r="T102" s="153"/>
      <c r="U102" s="153"/>
      <c r="Z102" s="153"/>
      <c r="AA102" s="153"/>
      <c r="AF102" s="153"/>
      <c r="AG102" s="153"/>
      <c r="AL102" s="153"/>
      <c r="AM102" s="153"/>
      <c r="AR102" s="153"/>
      <c r="AS102" s="153"/>
      <c r="AX102" s="153"/>
      <c r="AY102" s="153"/>
      <c r="BD102" s="153"/>
      <c r="BE102" s="153"/>
      <c r="BF102" s="153"/>
    </row>
    <row r="103" ht="15.75" customHeight="1">
      <c r="B103" s="153"/>
      <c r="C103" s="153"/>
      <c r="H103" s="153"/>
      <c r="I103" s="153"/>
      <c r="N103" s="153"/>
      <c r="O103" s="153"/>
      <c r="T103" s="153"/>
      <c r="U103" s="153"/>
      <c r="Z103" s="153"/>
      <c r="AA103" s="153"/>
      <c r="AF103" s="153"/>
      <c r="AG103" s="153"/>
      <c r="AL103" s="153"/>
      <c r="AM103" s="153"/>
      <c r="AR103" s="153"/>
      <c r="AS103" s="153"/>
      <c r="AX103" s="153"/>
      <c r="AY103" s="153"/>
      <c r="BD103" s="153"/>
      <c r="BE103" s="153"/>
      <c r="BF103" s="153"/>
    </row>
    <row r="104" ht="15.75" customHeight="1">
      <c r="B104" s="153"/>
      <c r="C104" s="153"/>
      <c r="H104" s="153"/>
      <c r="I104" s="153"/>
      <c r="N104" s="153"/>
      <c r="O104" s="153"/>
      <c r="T104" s="153"/>
      <c r="U104" s="153"/>
      <c r="Z104" s="153"/>
      <c r="AA104" s="153"/>
      <c r="AF104" s="153"/>
      <c r="AG104" s="153"/>
      <c r="AL104" s="153"/>
      <c r="AM104" s="153"/>
      <c r="AR104" s="153"/>
      <c r="AS104" s="153"/>
      <c r="AX104" s="153"/>
      <c r="AY104" s="153"/>
      <c r="BD104" s="153"/>
      <c r="BE104" s="153"/>
      <c r="BF104" s="153"/>
    </row>
    <row r="105" ht="15.75" customHeight="1">
      <c r="B105" s="153"/>
      <c r="C105" s="153"/>
      <c r="H105" s="153"/>
      <c r="I105" s="153"/>
      <c r="N105" s="153"/>
      <c r="O105" s="153"/>
      <c r="T105" s="153"/>
      <c r="U105" s="153"/>
      <c r="Z105" s="153"/>
      <c r="AA105" s="153"/>
      <c r="AF105" s="153"/>
      <c r="AG105" s="153"/>
      <c r="AL105" s="153"/>
      <c r="AM105" s="153"/>
      <c r="AR105" s="153"/>
      <c r="AS105" s="153"/>
      <c r="AX105" s="153"/>
      <c r="AY105" s="153"/>
      <c r="BD105" s="153"/>
      <c r="BE105" s="153"/>
      <c r="BF105" s="153"/>
    </row>
    <row r="106" ht="15.75" customHeight="1">
      <c r="B106" s="153"/>
      <c r="C106" s="153"/>
      <c r="H106" s="153"/>
      <c r="I106" s="153"/>
      <c r="N106" s="153"/>
      <c r="O106" s="153"/>
      <c r="T106" s="153"/>
      <c r="U106" s="153"/>
      <c r="Z106" s="153"/>
      <c r="AA106" s="153"/>
      <c r="AF106" s="153"/>
      <c r="AG106" s="153"/>
      <c r="AL106" s="153"/>
      <c r="AM106" s="153"/>
      <c r="AR106" s="153"/>
      <c r="AS106" s="153"/>
      <c r="AX106" s="153"/>
      <c r="AY106" s="153"/>
      <c r="BD106" s="153"/>
      <c r="BE106" s="153"/>
      <c r="BF106" s="153"/>
    </row>
    <row r="107" ht="15.75" customHeight="1">
      <c r="B107" s="153"/>
      <c r="C107" s="153"/>
      <c r="H107" s="153"/>
      <c r="I107" s="153"/>
      <c r="N107" s="153"/>
      <c r="O107" s="153"/>
      <c r="T107" s="153"/>
      <c r="U107" s="153"/>
      <c r="Z107" s="153"/>
      <c r="AA107" s="153"/>
      <c r="AF107" s="153"/>
      <c r="AG107" s="153"/>
      <c r="AL107" s="153"/>
      <c r="AM107" s="153"/>
      <c r="AR107" s="153"/>
      <c r="AS107" s="153"/>
      <c r="AX107" s="153"/>
      <c r="AY107" s="153"/>
      <c r="BD107" s="153"/>
      <c r="BE107" s="153"/>
      <c r="BF107" s="153"/>
    </row>
    <row r="108" ht="15.75" customHeight="1">
      <c r="B108" s="153"/>
      <c r="C108" s="153"/>
      <c r="H108" s="153"/>
      <c r="I108" s="153"/>
      <c r="N108" s="153"/>
      <c r="O108" s="153"/>
      <c r="T108" s="153"/>
      <c r="U108" s="153"/>
      <c r="Z108" s="153"/>
      <c r="AA108" s="153"/>
      <c r="AF108" s="153"/>
      <c r="AG108" s="153"/>
      <c r="AL108" s="153"/>
      <c r="AM108" s="153"/>
      <c r="AR108" s="153"/>
      <c r="AS108" s="153"/>
      <c r="AX108" s="153"/>
      <c r="AY108" s="153"/>
      <c r="BD108" s="153"/>
      <c r="BE108" s="153"/>
      <c r="BF108" s="153"/>
    </row>
    <row r="109" ht="15.75" customHeight="1">
      <c r="B109" s="153"/>
      <c r="C109" s="153"/>
      <c r="H109" s="153"/>
      <c r="I109" s="153"/>
      <c r="N109" s="153"/>
      <c r="O109" s="153"/>
      <c r="T109" s="153"/>
      <c r="U109" s="153"/>
      <c r="Z109" s="153"/>
      <c r="AA109" s="153"/>
      <c r="AF109" s="153"/>
      <c r="AG109" s="153"/>
      <c r="AL109" s="153"/>
      <c r="AM109" s="153"/>
      <c r="AR109" s="153"/>
      <c r="AS109" s="153"/>
      <c r="AX109" s="153"/>
      <c r="AY109" s="153"/>
      <c r="BD109" s="153"/>
      <c r="BE109" s="153"/>
      <c r="BF109" s="153"/>
    </row>
    <row r="110" ht="15.75" customHeight="1">
      <c r="B110" s="153"/>
      <c r="C110" s="153"/>
      <c r="H110" s="153"/>
      <c r="I110" s="153"/>
      <c r="N110" s="153"/>
      <c r="O110" s="153"/>
      <c r="T110" s="153"/>
      <c r="U110" s="153"/>
      <c r="Z110" s="153"/>
      <c r="AA110" s="153"/>
      <c r="AF110" s="153"/>
      <c r="AG110" s="153"/>
      <c r="AL110" s="153"/>
      <c r="AM110" s="153"/>
      <c r="AR110" s="153"/>
      <c r="AS110" s="153"/>
      <c r="AX110" s="153"/>
      <c r="AY110" s="153"/>
      <c r="BD110" s="153"/>
      <c r="BE110" s="153"/>
      <c r="BF110" s="153"/>
    </row>
    <row r="111" ht="15.75" customHeight="1">
      <c r="B111" s="153"/>
      <c r="C111" s="153"/>
      <c r="H111" s="153"/>
      <c r="I111" s="153"/>
      <c r="N111" s="153"/>
      <c r="O111" s="153"/>
      <c r="T111" s="153"/>
      <c r="U111" s="153"/>
      <c r="Z111" s="153"/>
      <c r="AA111" s="153"/>
      <c r="AF111" s="153"/>
      <c r="AG111" s="153"/>
      <c r="AL111" s="153"/>
      <c r="AM111" s="153"/>
      <c r="AR111" s="153"/>
      <c r="AS111" s="153"/>
      <c r="AX111" s="153"/>
      <c r="AY111" s="153"/>
      <c r="BD111" s="153"/>
      <c r="BE111" s="153"/>
      <c r="BF111" s="153"/>
    </row>
    <row r="112" ht="15.75" customHeight="1">
      <c r="B112" s="153"/>
      <c r="C112" s="153"/>
      <c r="H112" s="153"/>
      <c r="I112" s="153"/>
      <c r="N112" s="153"/>
      <c r="O112" s="153"/>
      <c r="T112" s="153"/>
      <c r="U112" s="153"/>
      <c r="Z112" s="153"/>
      <c r="AA112" s="153"/>
      <c r="AF112" s="153"/>
      <c r="AG112" s="153"/>
      <c r="AL112" s="153"/>
      <c r="AM112" s="153"/>
      <c r="AR112" s="153"/>
      <c r="AS112" s="153"/>
      <c r="AX112" s="153"/>
      <c r="AY112" s="153"/>
      <c r="BD112" s="153"/>
      <c r="BE112" s="153"/>
      <c r="BF112" s="153"/>
    </row>
    <row r="113" ht="15.75" customHeight="1">
      <c r="B113" s="153"/>
      <c r="C113" s="153"/>
      <c r="H113" s="153"/>
      <c r="I113" s="153"/>
      <c r="N113" s="153"/>
      <c r="O113" s="153"/>
      <c r="T113" s="153"/>
      <c r="U113" s="153"/>
      <c r="Z113" s="153"/>
      <c r="AA113" s="153"/>
      <c r="AF113" s="153"/>
      <c r="AG113" s="153"/>
      <c r="AL113" s="153"/>
      <c r="AM113" s="153"/>
      <c r="AR113" s="153"/>
      <c r="AS113" s="153"/>
      <c r="AX113" s="153"/>
      <c r="AY113" s="153"/>
      <c r="BD113" s="153"/>
      <c r="BE113" s="153"/>
      <c r="BF113" s="153"/>
    </row>
    <row r="114" ht="15.75" customHeight="1">
      <c r="B114" s="153"/>
      <c r="C114" s="153"/>
      <c r="H114" s="153"/>
      <c r="I114" s="153"/>
      <c r="N114" s="153"/>
      <c r="O114" s="153"/>
      <c r="T114" s="153"/>
      <c r="U114" s="153"/>
      <c r="Z114" s="153"/>
      <c r="AA114" s="153"/>
      <c r="AF114" s="153"/>
      <c r="AG114" s="153"/>
      <c r="AL114" s="153"/>
      <c r="AM114" s="153"/>
      <c r="AR114" s="153"/>
      <c r="AS114" s="153"/>
      <c r="AX114" s="153"/>
      <c r="AY114" s="153"/>
      <c r="BD114" s="153"/>
      <c r="BE114" s="153"/>
      <c r="BF114" s="153"/>
    </row>
    <row r="115" ht="15.75" customHeight="1">
      <c r="B115" s="153"/>
      <c r="C115" s="153"/>
      <c r="H115" s="153"/>
      <c r="I115" s="153"/>
      <c r="N115" s="153"/>
      <c r="O115" s="153"/>
      <c r="T115" s="153"/>
      <c r="U115" s="153"/>
      <c r="Z115" s="153"/>
      <c r="AA115" s="153"/>
      <c r="AF115" s="153"/>
      <c r="AG115" s="153"/>
      <c r="AL115" s="153"/>
      <c r="AM115" s="153"/>
      <c r="AR115" s="153"/>
      <c r="AS115" s="153"/>
      <c r="AX115" s="153"/>
      <c r="AY115" s="153"/>
      <c r="BD115" s="153"/>
      <c r="BE115" s="153"/>
      <c r="BF115" s="153"/>
    </row>
    <row r="116" ht="15.75" customHeight="1">
      <c r="B116" s="153"/>
      <c r="C116" s="153"/>
      <c r="H116" s="153"/>
      <c r="I116" s="153"/>
      <c r="N116" s="153"/>
      <c r="O116" s="153"/>
      <c r="T116" s="153"/>
      <c r="U116" s="153"/>
      <c r="Z116" s="153"/>
      <c r="AA116" s="153"/>
      <c r="AF116" s="153"/>
      <c r="AG116" s="153"/>
      <c r="AL116" s="153"/>
      <c r="AM116" s="153"/>
      <c r="AR116" s="153"/>
      <c r="AS116" s="153"/>
      <c r="AX116" s="153"/>
      <c r="AY116" s="153"/>
      <c r="BD116" s="153"/>
      <c r="BE116" s="153"/>
      <c r="BF116" s="153"/>
    </row>
    <row r="117" ht="15.75" customHeight="1">
      <c r="B117" s="153"/>
      <c r="C117" s="153"/>
      <c r="H117" s="153"/>
      <c r="I117" s="153"/>
      <c r="N117" s="153"/>
      <c r="O117" s="153"/>
      <c r="T117" s="153"/>
      <c r="U117" s="153"/>
      <c r="Z117" s="153"/>
      <c r="AA117" s="153"/>
      <c r="AF117" s="153"/>
      <c r="AG117" s="153"/>
      <c r="AL117" s="153"/>
      <c r="AM117" s="153"/>
      <c r="AR117" s="153"/>
      <c r="AS117" s="153"/>
      <c r="AX117" s="153"/>
      <c r="AY117" s="153"/>
      <c r="BD117" s="153"/>
      <c r="BE117" s="153"/>
      <c r="BF117" s="153"/>
    </row>
    <row r="118" ht="15.75" customHeight="1">
      <c r="B118" s="153"/>
      <c r="C118" s="153"/>
      <c r="H118" s="153"/>
      <c r="I118" s="153"/>
      <c r="N118" s="153"/>
      <c r="O118" s="153"/>
      <c r="T118" s="153"/>
      <c r="U118" s="153"/>
      <c r="Z118" s="153"/>
      <c r="AA118" s="153"/>
      <c r="AF118" s="153"/>
      <c r="AG118" s="153"/>
      <c r="AL118" s="153"/>
      <c r="AM118" s="153"/>
      <c r="AR118" s="153"/>
      <c r="AS118" s="153"/>
      <c r="AX118" s="153"/>
      <c r="AY118" s="153"/>
      <c r="BD118" s="153"/>
      <c r="BE118" s="153"/>
      <c r="BF118" s="153"/>
    </row>
    <row r="119" ht="15.75" customHeight="1">
      <c r="B119" s="153"/>
      <c r="C119" s="153"/>
      <c r="H119" s="153"/>
      <c r="I119" s="153"/>
      <c r="N119" s="153"/>
      <c r="O119" s="153"/>
      <c r="T119" s="153"/>
      <c r="U119" s="153"/>
      <c r="Z119" s="153"/>
      <c r="AA119" s="153"/>
      <c r="AF119" s="153"/>
      <c r="AG119" s="153"/>
      <c r="AL119" s="153"/>
      <c r="AM119" s="153"/>
      <c r="AR119" s="153"/>
      <c r="AS119" s="153"/>
      <c r="AX119" s="153"/>
      <c r="AY119" s="153"/>
      <c r="BD119" s="153"/>
      <c r="BE119" s="153"/>
      <c r="BF119" s="153"/>
    </row>
    <row r="120" ht="15.75" customHeight="1">
      <c r="B120" s="153"/>
      <c r="C120" s="153"/>
      <c r="H120" s="153"/>
      <c r="I120" s="153"/>
      <c r="N120" s="153"/>
      <c r="O120" s="153"/>
      <c r="T120" s="153"/>
      <c r="U120" s="153"/>
      <c r="Z120" s="153"/>
      <c r="AA120" s="153"/>
      <c r="AF120" s="153"/>
      <c r="AG120" s="153"/>
      <c r="AL120" s="153"/>
      <c r="AM120" s="153"/>
      <c r="AR120" s="153"/>
      <c r="AS120" s="153"/>
      <c r="AX120" s="153"/>
      <c r="AY120" s="153"/>
      <c r="BD120" s="153"/>
      <c r="BE120" s="153"/>
      <c r="BF120" s="153"/>
    </row>
    <row r="121" ht="15.75" customHeight="1">
      <c r="B121" s="153"/>
      <c r="C121" s="153"/>
      <c r="H121" s="153"/>
      <c r="I121" s="153"/>
      <c r="N121" s="153"/>
      <c r="O121" s="153"/>
      <c r="T121" s="153"/>
      <c r="U121" s="153"/>
      <c r="Z121" s="153"/>
      <c r="AA121" s="153"/>
      <c r="AF121" s="153"/>
      <c r="AG121" s="153"/>
      <c r="AL121" s="153"/>
      <c r="AM121" s="153"/>
      <c r="AR121" s="153"/>
      <c r="AS121" s="153"/>
      <c r="AX121" s="153"/>
      <c r="AY121" s="153"/>
      <c r="BD121" s="153"/>
      <c r="BE121" s="153"/>
      <c r="BF121" s="153"/>
    </row>
    <row r="122" ht="15.75" customHeight="1">
      <c r="B122" s="153"/>
      <c r="C122" s="153"/>
      <c r="H122" s="153"/>
      <c r="I122" s="153"/>
      <c r="N122" s="153"/>
      <c r="O122" s="153"/>
      <c r="T122" s="153"/>
      <c r="U122" s="153"/>
      <c r="Z122" s="153"/>
      <c r="AA122" s="153"/>
      <c r="AF122" s="153"/>
      <c r="AG122" s="153"/>
      <c r="AL122" s="153"/>
      <c r="AM122" s="153"/>
      <c r="AR122" s="153"/>
      <c r="AS122" s="153"/>
      <c r="AX122" s="153"/>
      <c r="AY122" s="153"/>
      <c r="BD122" s="153"/>
      <c r="BE122" s="153"/>
      <c r="BF122" s="153"/>
    </row>
    <row r="123" ht="15.75" customHeight="1">
      <c r="B123" s="153"/>
      <c r="C123" s="153"/>
      <c r="H123" s="153"/>
      <c r="I123" s="153"/>
      <c r="N123" s="153"/>
      <c r="O123" s="153"/>
      <c r="T123" s="153"/>
      <c r="U123" s="153"/>
      <c r="Z123" s="153"/>
      <c r="AA123" s="153"/>
      <c r="AF123" s="153"/>
      <c r="AG123" s="153"/>
      <c r="AL123" s="153"/>
      <c r="AM123" s="153"/>
      <c r="AR123" s="153"/>
      <c r="AS123" s="153"/>
      <c r="AX123" s="153"/>
      <c r="AY123" s="153"/>
      <c r="BD123" s="153"/>
      <c r="BE123" s="153"/>
      <c r="BF123" s="153"/>
    </row>
    <row r="124" ht="15.75" customHeight="1">
      <c r="B124" s="153"/>
      <c r="C124" s="153"/>
      <c r="H124" s="153"/>
      <c r="I124" s="153"/>
      <c r="N124" s="153"/>
      <c r="O124" s="153"/>
      <c r="T124" s="153"/>
      <c r="U124" s="153"/>
      <c r="Z124" s="153"/>
      <c r="AA124" s="153"/>
      <c r="AF124" s="153"/>
      <c r="AG124" s="153"/>
      <c r="AL124" s="153"/>
      <c r="AM124" s="153"/>
      <c r="AR124" s="153"/>
      <c r="AS124" s="153"/>
      <c r="AX124" s="153"/>
      <c r="AY124" s="153"/>
      <c r="BD124" s="153"/>
      <c r="BE124" s="153"/>
      <c r="BF124" s="153"/>
    </row>
    <row r="125" ht="15.75" customHeight="1">
      <c r="B125" s="153"/>
      <c r="C125" s="153"/>
      <c r="H125" s="153"/>
      <c r="I125" s="153"/>
      <c r="N125" s="153"/>
      <c r="O125" s="153"/>
      <c r="T125" s="153"/>
      <c r="U125" s="153"/>
      <c r="Z125" s="153"/>
      <c r="AA125" s="153"/>
      <c r="AF125" s="153"/>
      <c r="AG125" s="153"/>
      <c r="AL125" s="153"/>
      <c r="AM125" s="153"/>
      <c r="AR125" s="153"/>
      <c r="AS125" s="153"/>
      <c r="AX125" s="153"/>
      <c r="AY125" s="153"/>
      <c r="BD125" s="153"/>
      <c r="BE125" s="153"/>
      <c r="BF125" s="153"/>
    </row>
    <row r="126" ht="15.75" customHeight="1">
      <c r="B126" s="153"/>
      <c r="C126" s="153"/>
      <c r="H126" s="153"/>
      <c r="I126" s="153"/>
      <c r="N126" s="153"/>
      <c r="O126" s="153"/>
      <c r="T126" s="153"/>
      <c r="U126" s="153"/>
      <c r="Z126" s="153"/>
      <c r="AA126" s="153"/>
      <c r="AF126" s="153"/>
      <c r="AG126" s="153"/>
      <c r="AL126" s="153"/>
      <c r="AM126" s="153"/>
      <c r="AR126" s="153"/>
      <c r="AS126" s="153"/>
      <c r="AX126" s="153"/>
      <c r="AY126" s="153"/>
      <c r="BD126" s="153"/>
      <c r="BE126" s="153"/>
      <c r="BF126" s="153"/>
    </row>
    <row r="127" ht="15.75" customHeight="1">
      <c r="B127" s="153"/>
      <c r="C127" s="153"/>
      <c r="H127" s="153"/>
      <c r="I127" s="153"/>
      <c r="N127" s="153"/>
      <c r="O127" s="153"/>
      <c r="T127" s="153"/>
      <c r="U127" s="153"/>
      <c r="Z127" s="153"/>
      <c r="AA127" s="153"/>
      <c r="AF127" s="153"/>
      <c r="AG127" s="153"/>
      <c r="AL127" s="153"/>
      <c r="AM127" s="153"/>
      <c r="AR127" s="153"/>
      <c r="AS127" s="153"/>
      <c r="AX127" s="153"/>
      <c r="AY127" s="153"/>
      <c r="BD127" s="153"/>
      <c r="BE127" s="153"/>
      <c r="BF127" s="153"/>
    </row>
    <row r="128" ht="15.75" customHeight="1">
      <c r="B128" s="153"/>
      <c r="C128" s="153"/>
      <c r="H128" s="153"/>
      <c r="I128" s="153"/>
      <c r="N128" s="153"/>
      <c r="O128" s="153"/>
      <c r="T128" s="153"/>
      <c r="U128" s="153"/>
      <c r="Z128" s="153"/>
      <c r="AA128" s="153"/>
      <c r="AF128" s="153"/>
      <c r="AG128" s="153"/>
      <c r="AL128" s="153"/>
      <c r="AM128" s="153"/>
      <c r="AR128" s="153"/>
      <c r="AS128" s="153"/>
      <c r="AX128" s="153"/>
      <c r="AY128" s="153"/>
      <c r="BD128" s="153"/>
      <c r="BE128" s="153"/>
      <c r="BF128" s="153"/>
    </row>
    <row r="129" ht="15.75" customHeight="1">
      <c r="B129" s="153"/>
      <c r="C129" s="153"/>
      <c r="H129" s="153"/>
      <c r="I129" s="153"/>
      <c r="N129" s="153"/>
      <c r="O129" s="153"/>
      <c r="T129" s="153"/>
      <c r="U129" s="153"/>
      <c r="Z129" s="153"/>
      <c r="AA129" s="153"/>
      <c r="AF129" s="153"/>
      <c r="AG129" s="153"/>
      <c r="AL129" s="153"/>
      <c r="AM129" s="153"/>
      <c r="AR129" s="153"/>
      <c r="AS129" s="153"/>
      <c r="AX129" s="153"/>
      <c r="AY129" s="153"/>
      <c r="BD129" s="153"/>
      <c r="BE129" s="153"/>
      <c r="BF129" s="153"/>
    </row>
    <row r="130" ht="15.75" customHeight="1">
      <c r="B130" s="153"/>
      <c r="C130" s="153"/>
      <c r="H130" s="153"/>
      <c r="I130" s="153"/>
      <c r="N130" s="153"/>
      <c r="O130" s="153"/>
      <c r="T130" s="153"/>
      <c r="U130" s="153"/>
      <c r="Z130" s="153"/>
      <c r="AA130" s="153"/>
      <c r="AF130" s="153"/>
      <c r="AG130" s="153"/>
      <c r="AL130" s="153"/>
      <c r="AM130" s="153"/>
      <c r="AR130" s="153"/>
      <c r="AS130" s="153"/>
      <c r="AX130" s="153"/>
      <c r="AY130" s="153"/>
      <c r="BD130" s="153"/>
      <c r="BE130" s="153"/>
      <c r="BF130" s="153"/>
    </row>
    <row r="131" ht="15.75" customHeight="1">
      <c r="B131" s="153"/>
      <c r="C131" s="153"/>
      <c r="H131" s="153"/>
      <c r="I131" s="153"/>
      <c r="N131" s="153"/>
      <c r="O131" s="153"/>
      <c r="T131" s="153"/>
      <c r="U131" s="153"/>
      <c r="Z131" s="153"/>
      <c r="AA131" s="153"/>
      <c r="AF131" s="153"/>
      <c r="AG131" s="153"/>
      <c r="AL131" s="153"/>
      <c r="AM131" s="153"/>
      <c r="AR131" s="153"/>
      <c r="AS131" s="153"/>
      <c r="AX131" s="153"/>
      <c r="AY131" s="153"/>
      <c r="BD131" s="153"/>
      <c r="BE131" s="153"/>
      <c r="BF131" s="153"/>
    </row>
    <row r="132" ht="15.75" customHeight="1">
      <c r="B132" s="153"/>
      <c r="C132" s="153"/>
      <c r="H132" s="153"/>
      <c r="I132" s="153"/>
      <c r="N132" s="153"/>
      <c r="O132" s="153"/>
      <c r="T132" s="153"/>
      <c r="U132" s="153"/>
      <c r="Z132" s="153"/>
      <c r="AA132" s="153"/>
      <c r="AF132" s="153"/>
      <c r="AG132" s="153"/>
      <c r="AL132" s="153"/>
      <c r="AM132" s="153"/>
      <c r="AR132" s="153"/>
      <c r="AS132" s="153"/>
      <c r="AX132" s="153"/>
      <c r="AY132" s="153"/>
      <c r="BD132" s="153"/>
      <c r="BE132" s="153"/>
      <c r="BF132" s="153"/>
    </row>
    <row r="133" ht="15.75" customHeight="1">
      <c r="B133" s="153"/>
      <c r="C133" s="153"/>
      <c r="H133" s="153"/>
      <c r="I133" s="153"/>
      <c r="N133" s="153"/>
      <c r="O133" s="153"/>
      <c r="T133" s="153"/>
      <c r="U133" s="153"/>
      <c r="Z133" s="153"/>
      <c r="AA133" s="153"/>
      <c r="AF133" s="153"/>
      <c r="AG133" s="153"/>
      <c r="AL133" s="153"/>
      <c r="AM133" s="153"/>
      <c r="AR133" s="153"/>
      <c r="AS133" s="153"/>
      <c r="AX133" s="153"/>
      <c r="AY133" s="153"/>
      <c r="BD133" s="153"/>
      <c r="BE133" s="153"/>
      <c r="BF133" s="153"/>
    </row>
    <row r="134" ht="15.75" customHeight="1">
      <c r="B134" s="153"/>
      <c r="C134" s="153"/>
      <c r="H134" s="153"/>
      <c r="I134" s="153"/>
      <c r="N134" s="153"/>
      <c r="O134" s="153"/>
      <c r="T134" s="153"/>
      <c r="U134" s="153"/>
      <c r="Z134" s="153"/>
      <c r="AA134" s="153"/>
      <c r="AF134" s="153"/>
      <c r="AG134" s="153"/>
      <c r="AL134" s="153"/>
      <c r="AM134" s="153"/>
      <c r="AR134" s="153"/>
      <c r="AS134" s="153"/>
      <c r="AX134" s="153"/>
      <c r="AY134" s="153"/>
      <c r="BD134" s="153"/>
      <c r="BE134" s="153"/>
      <c r="BF134" s="153"/>
    </row>
    <row r="135" ht="15.75" customHeight="1">
      <c r="B135" s="153"/>
      <c r="C135" s="153"/>
      <c r="H135" s="153"/>
      <c r="I135" s="153"/>
      <c r="N135" s="153"/>
      <c r="O135" s="153"/>
      <c r="T135" s="153"/>
      <c r="U135" s="153"/>
      <c r="Z135" s="153"/>
      <c r="AA135" s="153"/>
      <c r="AF135" s="153"/>
      <c r="AG135" s="153"/>
      <c r="AL135" s="153"/>
      <c r="AM135" s="153"/>
      <c r="AR135" s="153"/>
      <c r="AS135" s="153"/>
      <c r="AX135" s="153"/>
      <c r="AY135" s="153"/>
      <c r="BD135" s="153"/>
      <c r="BE135" s="153"/>
      <c r="BF135" s="153"/>
    </row>
    <row r="136" ht="15.75" customHeight="1">
      <c r="B136" s="153"/>
      <c r="C136" s="153"/>
      <c r="H136" s="153"/>
      <c r="I136" s="153"/>
      <c r="N136" s="153"/>
      <c r="O136" s="153"/>
      <c r="T136" s="153"/>
      <c r="U136" s="153"/>
      <c r="Z136" s="153"/>
      <c r="AA136" s="153"/>
      <c r="AF136" s="153"/>
      <c r="AG136" s="153"/>
      <c r="AL136" s="153"/>
      <c r="AM136" s="153"/>
      <c r="AR136" s="153"/>
      <c r="AS136" s="153"/>
      <c r="AX136" s="153"/>
      <c r="AY136" s="153"/>
      <c r="BD136" s="153"/>
      <c r="BE136" s="153"/>
      <c r="BF136" s="153"/>
    </row>
    <row r="137" ht="15.75" customHeight="1">
      <c r="B137" s="153"/>
      <c r="C137" s="153"/>
      <c r="H137" s="153"/>
      <c r="I137" s="153"/>
      <c r="N137" s="153"/>
      <c r="O137" s="153"/>
      <c r="T137" s="153"/>
      <c r="U137" s="153"/>
      <c r="Z137" s="153"/>
      <c r="AA137" s="153"/>
      <c r="AF137" s="153"/>
      <c r="AG137" s="153"/>
      <c r="AL137" s="153"/>
      <c r="AM137" s="153"/>
      <c r="AR137" s="153"/>
      <c r="AS137" s="153"/>
      <c r="AX137" s="153"/>
      <c r="AY137" s="153"/>
      <c r="BD137" s="153"/>
      <c r="BE137" s="153"/>
      <c r="BF137" s="153"/>
    </row>
    <row r="138" ht="15.75" customHeight="1">
      <c r="B138" s="153"/>
      <c r="C138" s="153"/>
      <c r="H138" s="153"/>
      <c r="I138" s="153"/>
      <c r="N138" s="153"/>
      <c r="O138" s="153"/>
      <c r="T138" s="153"/>
      <c r="U138" s="153"/>
      <c r="Z138" s="153"/>
      <c r="AA138" s="153"/>
      <c r="AF138" s="153"/>
      <c r="AG138" s="153"/>
      <c r="AL138" s="153"/>
      <c r="AM138" s="153"/>
      <c r="AR138" s="153"/>
      <c r="AS138" s="153"/>
      <c r="AX138" s="153"/>
      <c r="AY138" s="153"/>
      <c r="BD138" s="153"/>
      <c r="BE138" s="153"/>
      <c r="BF138" s="153"/>
    </row>
    <row r="139" ht="15.75" customHeight="1">
      <c r="B139" s="153"/>
      <c r="C139" s="153"/>
      <c r="H139" s="153"/>
      <c r="I139" s="153"/>
      <c r="N139" s="153"/>
      <c r="O139" s="153"/>
      <c r="T139" s="153"/>
      <c r="U139" s="153"/>
      <c r="Z139" s="153"/>
      <c r="AA139" s="153"/>
      <c r="AF139" s="153"/>
      <c r="AG139" s="153"/>
      <c r="AL139" s="153"/>
      <c r="AM139" s="153"/>
      <c r="AR139" s="153"/>
      <c r="AS139" s="153"/>
      <c r="AX139" s="153"/>
      <c r="AY139" s="153"/>
      <c r="BD139" s="153"/>
      <c r="BE139" s="153"/>
      <c r="BF139" s="153"/>
    </row>
    <row r="140" ht="15.75" customHeight="1">
      <c r="B140" s="153"/>
      <c r="C140" s="153"/>
      <c r="H140" s="153"/>
      <c r="I140" s="153"/>
      <c r="N140" s="153"/>
      <c r="O140" s="153"/>
      <c r="T140" s="153"/>
      <c r="U140" s="153"/>
      <c r="Z140" s="153"/>
      <c r="AA140" s="153"/>
      <c r="AF140" s="153"/>
      <c r="AG140" s="153"/>
      <c r="AL140" s="153"/>
      <c r="AM140" s="153"/>
      <c r="AR140" s="153"/>
      <c r="AS140" s="153"/>
      <c r="AX140" s="153"/>
      <c r="AY140" s="153"/>
      <c r="BD140" s="153"/>
      <c r="BE140" s="153"/>
      <c r="BF140" s="153"/>
    </row>
    <row r="141" ht="15.75" customHeight="1">
      <c r="B141" s="153"/>
      <c r="C141" s="153"/>
      <c r="H141" s="153"/>
      <c r="I141" s="153"/>
      <c r="N141" s="153"/>
      <c r="O141" s="153"/>
      <c r="T141" s="153"/>
      <c r="U141" s="153"/>
      <c r="Z141" s="153"/>
      <c r="AA141" s="153"/>
      <c r="AF141" s="153"/>
      <c r="AG141" s="153"/>
      <c r="AL141" s="153"/>
      <c r="AM141" s="153"/>
      <c r="AR141" s="153"/>
      <c r="AS141" s="153"/>
      <c r="AX141" s="153"/>
      <c r="AY141" s="153"/>
      <c r="BD141" s="153"/>
      <c r="BE141" s="153"/>
      <c r="BF141" s="153"/>
    </row>
    <row r="142" ht="15.75" customHeight="1">
      <c r="B142" s="153"/>
      <c r="C142" s="153"/>
      <c r="H142" s="153"/>
      <c r="I142" s="153"/>
      <c r="N142" s="153"/>
      <c r="O142" s="153"/>
      <c r="T142" s="153"/>
      <c r="U142" s="153"/>
      <c r="Z142" s="153"/>
      <c r="AA142" s="153"/>
      <c r="AF142" s="153"/>
      <c r="AG142" s="153"/>
      <c r="AL142" s="153"/>
      <c r="AM142" s="153"/>
      <c r="AR142" s="153"/>
      <c r="AS142" s="153"/>
      <c r="AX142" s="153"/>
      <c r="AY142" s="153"/>
      <c r="BD142" s="153"/>
      <c r="BE142" s="153"/>
      <c r="BF142" s="153"/>
    </row>
    <row r="143" ht="15.75" customHeight="1">
      <c r="B143" s="153"/>
      <c r="C143" s="153"/>
      <c r="H143" s="153"/>
      <c r="I143" s="153"/>
      <c r="N143" s="153"/>
      <c r="O143" s="153"/>
      <c r="T143" s="153"/>
      <c r="U143" s="153"/>
      <c r="Z143" s="153"/>
      <c r="AA143" s="153"/>
      <c r="AF143" s="153"/>
      <c r="AG143" s="153"/>
      <c r="AL143" s="153"/>
      <c r="AM143" s="153"/>
      <c r="AR143" s="153"/>
      <c r="AS143" s="153"/>
      <c r="AX143" s="153"/>
      <c r="AY143" s="153"/>
      <c r="BD143" s="153"/>
      <c r="BE143" s="153"/>
      <c r="BF143" s="153"/>
    </row>
    <row r="144" ht="15.75" customHeight="1">
      <c r="B144" s="153"/>
      <c r="C144" s="153"/>
      <c r="H144" s="153"/>
      <c r="I144" s="153"/>
      <c r="N144" s="153"/>
      <c r="O144" s="153"/>
      <c r="T144" s="153"/>
      <c r="U144" s="153"/>
      <c r="Z144" s="153"/>
      <c r="AA144" s="153"/>
      <c r="AF144" s="153"/>
      <c r="AG144" s="153"/>
      <c r="AL144" s="153"/>
      <c r="AM144" s="153"/>
      <c r="AR144" s="153"/>
      <c r="AS144" s="153"/>
      <c r="AX144" s="153"/>
      <c r="AY144" s="153"/>
      <c r="BD144" s="153"/>
      <c r="BE144" s="153"/>
      <c r="BF144" s="153"/>
    </row>
    <row r="145" ht="15.75" customHeight="1">
      <c r="B145" s="153"/>
      <c r="C145" s="153"/>
      <c r="H145" s="153"/>
      <c r="I145" s="153"/>
      <c r="N145" s="153"/>
      <c r="O145" s="153"/>
      <c r="T145" s="153"/>
      <c r="U145" s="153"/>
      <c r="Z145" s="153"/>
      <c r="AA145" s="153"/>
      <c r="AF145" s="153"/>
      <c r="AG145" s="153"/>
      <c r="AL145" s="153"/>
      <c r="AM145" s="153"/>
      <c r="AR145" s="153"/>
      <c r="AS145" s="153"/>
      <c r="AX145" s="153"/>
      <c r="AY145" s="153"/>
      <c r="BD145" s="153"/>
      <c r="BE145" s="153"/>
      <c r="BF145" s="153"/>
    </row>
    <row r="146" ht="15.75" customHeight="1">
      <c r="B146" s="153"/>
      <c r="C146" s="153"/>
      <c r="H146" s="153"/>
      <c r="I146" s="153"/>
      <c r="N146" s="153"/>
      <c r="O146" s="153"/>
      <c r="T146" s="153"/>
      <c r="U146" s="153"/>
      <c r="Z146" s="153"/>
      <c r="AA146" s="153"/>
      <c r="AF146" s="153"/>
      <c r="AG146" s="153"/>
      <c r="AL146" s="153"/>
      <c r="AM146" s="153"/>
      <c r="AR146" s="153"/>
      <c r="AS146" s="153"/>
      <c r="AX146" s="153"/>
      <c r="AY146" s="153"/>
      <c r="BD146" s="153"/>
      <c r="BE146" s="153"/>
      <c r="BF146" s="153"/>
    </row>
    <row r="147" ht="15.75" customHeight="1">
      <c r="B147" s="153"/>
      <c r="C147" s="153"/>
      <c r="H147" s="153"/>
      <c r="I147" s="153"/>
      <c r="N147" s="153"/>
      <c r="O147" s="153"/>
      <c r="T147" s="153"/>
      <c r="U147" s="153"/>
      <c r="Z147" s="153"/>
      <c r="AA147" s="153"/>
      <c r="AF147" s="153"/>
      <c r="AG147" s="153"/>
      <c r="AL147" s="153"/>
      <c r="AM147" s="153"/>
      <c r="AR147" s="153"/>
      <c r="AS147" s="153"/>
      <c r="AX147" s="153"/>
      <c r="AY147" s="153"/>
      <c r="BD147" s="153"/>
      <c r="BE147" s="153"/>
      <c r="BF147" s="153"/>
    </row>
    <row r="148" ht="15.75" customHeight="1">
      <c r="B148" s="153"/>
      <c r="C148" s="153"/>
      <c r="H148" s="153"/>
      <c r="I148" s="153"/>
      <c r="N148" s="153"/>
      <c r="O148" s="153"/>
      <c r="T148" s="153"/>
      <c r="U148" s="153"/>
      <c r="Z148" s="153"/>
      <c r="AA148" s="153"/>
      <c r="AF148" s="153"/>
      <c r="AG148" s="153"/>
      <c r="AL148" s="153"/>
      <c r="AM148" s="153"/>
      <c r="AR148" s="153"/>
      <c r="AS148" s="153"/>
      <c r="AX148" s="153"/>
      <c r="AY148" s="153"/>
      <c r="BD148" s="153"/>
      <c r="BE148" s="153"/>
      <c r="BF148" s="153"/>
    </row>
    <row r="149" ht="15.75" customHeight="1">
      <c r="B149" s="153"/>
      <c r="C149" s="153"/>
      <c r="H149" s="153"/>
      <c r="I149" s="153"/>
      <c r="N149" s="153"/>
      <c r="O149" s="153"/>
      <c r="T149" s="153"/>
      <c r="U149" s="153"/>
      <c r="Z149" s="153"/>
      <c r="AA149" s="153"/>
      <c r="AF149" s="153"/>
      <c r="AG149" s="153"/>
      <c r="AL149" s="153"/>
      <c r="AM149" s="153"/>
      <c r="AR149" s="153"/>
      <c r="AS149" s="153"/>
      <c r="AX149" s="153"/>
      <c r="AY149" s="153"/>
      <c r="BD149" s="153"/>
      <c r="BE149" s="153"/>
      <c r="BF149" s="153"/>
    </row>
    <row r="150" ht="15.75" customHeight="1">
      <c r="B150" s="153"/>
      <c r="C150" s="153"/>
      <c r="H150" s="153"/>
      <c r="I150" s="153"/>
      <c r="N150" s="153"/>
      <c r="O150" s="153"/>
      <c r="T150" s="153"/>
      <c r="U150" s="153"/>
      <c r="Z150" s="153"/>
      <c r="AA150" s="153"/>
      <c r="AF150" s="153"/>
      <c r="AG150" s="153"/>
      <c r="AL150" s="153"/>
      <c r="AM150" s="153"/>
      <c r="AR150" s="153"/>
      <c r="AS150" s="153"/>
      <c r="AX150" s="153"/>
      <c r="AY150" s="153"/>
      <c r="BD150" s="153"/>
      <c r="BE150" s="153"/>
      <c r="BF150" s="153"/>
    </row>
    <row r="151" ht="15.75" customHeight="1">
      <c r="B151" s="153"/>
      <c r="C151" s="153"/>
      <c r="H151" s="153"/>
      <c r="I151" s="153"/>
      <c r="N151" s="153"/>
      <c r="O151" s="153"/>
      <c r="T151" s="153"/>
      <c r="U151" s="153"/>
      <c r="Z151" s="153"/>
      <c r="AA151" s="153"/>
      <c r="AF151" s="153"/>
      <c r="AG151" s="153"/>
      <c r="AL151" s="153"/>
      <c r="AM151" s="153"/>
      <c r="AR151" s="153"/>
      <c r="AS151" s="153"/>
      <c r="AX151" s="153"/>
      <c r="AY151" s="153"/>
      <c r="BD151" s="153"/>
      <c r="BE151" s="153"/>
      <c r="BF151" s="153"/>
    </row>
    <row r="152" ht="15.75" customHeight="1">
      <c r="B152" s="153"/>
      <c r="C152" s="153"/>
      <c r="H152" s="153"/>
      <c r="I152" s="153"/>
      <c r="N152" s="153"/>
      <c r="O152" s="153"/>
      <c r="T152" s="153"/>
      <c r="U152" s="153"/>
      <c r="Z152" s="153"/>
      <c r="AA152" s="153"/>
      <c r="AF152" s="153"/>
      <c r="AG152" s="153"/>
      <c r="AL152" s="153"/>
      <c r="AM152" s="153"/>
      <c r="AR152" s="153"/>
      <c r="AS152" s="153"/>
      <c r="AX152" s="153"/>
      <c r="AY152" s="153"/>
      <c r="BD152" s="153"/>
      <c r="BE152" s="153"/>
      <c r="BF152" s="153"/>
    </row>
    <row r="153" ht="15.75" customHeight="1">
      <c r="B153" s="153"/>
      <c r="C153" s="153"/>
      <c r="H153" s="153"/>
      <c r="I153" s="153"/>
      <c r="N153" s="153"/>
      <c r="O153" s="153"/>
      <c r="T153" s="153"/>
      <c r="U153" s="153"/>
      <c r="Z153" s="153"/>
      <c r="AA153" s="153"/>
      <c r="AF153" s="153"/>
      <c r="AG153" s="153"/>
      <c r="AL153" s="153"/>
      <c r="AM153" s="153"/>
      <c r="AR153" s="153"/>
      <c r="AS153" s="153"/>
      <c r="AX153" s="153"/>
      <c r="AY153" s="153"/>
      <c r="BD153" s="153"/>
      <c r="BE153" s="153"/>
      <c r="BF153" s="153"/>
    </row>
    <row r="154" ht="15.75" customHeight="1">
      <c r="B154" s="153"/>
      <c r="C154" s="153"/>
      <c r="H154" s="153"/>
      <c r="I154" s="153"/>
      <c r="N154" s="153"/>
      <c r="O154" s="153"/>
      <c r="T154" s="153"/>
      <c r="U154" s="153"/>
      <c r="Z154" s="153"/>
      <c r="AA154" s="153"/>
      <c r="AF154" s="153"/>
      <c r="AG154" s="153"/>
      <c r="AL154" s="153"/>
      <c r="AM154" s="153"/>
      <c r="AR154" s="153"/>
      <c r="AS154" s="153"/>
      <c r="AX154" s="153"/>
      <c r="AY154" s="153"/>
      <c r="BD154" s="153"/>
      <c r="BE154" s="153"/>
      <c r="BF154" s="153"/>
    </row>
    <row r="155" ht="15.75" customHeight="1">
      <c r="B155" s="153"/>
      <c r="C155" s="153"/>
      <c r="H155" s="153"/>
      <c r="I155" s="153"/>
      <c r="N155" s="153"/>
      <c r="O155" s="153"/>
      <c r="T155" s="153"/>
      <c r="U155" s="153"/>
      <c r="Z155" s="153"/>
      <c r="AA155" s="153"/>
      <c r="AF155" s="153"/>
      <c r="AG155" s="153"/>
      <c r="AL155" s="153"/>
      <c r="AM155" s="153"/>
      <c r="AR155" s="153"/>
      <c r="AS155" s="153"/>
      <c r="AX155" s="153"/>
      <c r="AY155" s="153"/>
      <c r="BD155" s="153"/>
      <c r="BE155" s="153"/>
      <c r="BF155" s="153"/>
    </row>
    <row r="156" ht="15.75" customHeight="1">
      <c r="B156" s="153"/>
      <c r="C156" s="153"/>
      <c r="H156" s="153"/>
      <c r="I156" s="153"/>
      <c r="N156" s="153"/>
      <c r="O156" s="153"/>
      <c r="T156" s="153"/>
      <c r="U156" s="153"/>
      <c r="Z156" s="153"/>
      <c r="AA156" s="153"/>
      <c r="AF156" s="153"/>
      <c r="AG156" s="153"/>
      <c r="AL156" s="153"/>
      <c r="AM156" s="153"/>
      <c r="AR156" s="153"/>
      <c r="AS156" s="153"/>
      <c r="AX156" s="153"/>
      <c r="AY156" s="153"/>
      <c r="BD156" s="153"/>
      <c r="BE156" s="153"/>
      <c r="BF156" s="153"/>
    </row>
    <row r="157" ht="15.75" customHeight="1">
      <c r="B157" s="153"/>
      <c r="C157" s="153"/>
      <c r="H157" s="153"/>
      <c r="I157" s="153"/>
      <c r="N157" s="153"/>
      <c r="O157" s="153"/>
      <c r="T157" s="153"/>
      <c r="U157" s="153"/>
      <c r="Z157" s="153"/>
      <c r="AA157" s="153"/>
      <c r="AF157" s="153"/>
      <c r="AG157" s="153"/>
      <c r="AL157" s="153"/>
      <c r="AM157" s="153"/>
      <c r="AR157" s="153"/>
      <c r="AS157" s="153"/>
      <c r="AX157" s="153"/>
      <c r="AY157" s="153"/>
      <c r="BD157" s="153"/>
      <c r="BE157" s="153"/>
      <c r="BF157" s="153"/>
    </row>
    <row r="158" ht="15.75" customHeight="1">
      <c r="B158" s="153"/>
      <c r="C158" s="153"/>
      <c r="H158" s="153"/>
      <c r="I158" s="153"/>
      <c r="N158" s="153"/>
      <c r="O158" s="153"/>
      <c r="T158" s="153"/>
      <c r="U158" s="153"/>
      <c r="Z158" s="153"/>
      <c r="AA158" s="153"/>
      <c r="AF158" s="153"/>
      <c r="AG158" s="153"/>
      <c r="AL158" s="153"/>
      <c r="AM158" s="153"/>
      <c r="AR158" s="153"/>
      <c r="AS158" s="153"/>
      <c r="AX158" s="153"/>
      <c r="AY158" s="153"/>
      <c r="BD158" s="153"/>
      <c r="BE158" s="153"/>
      <c r="BF158" s="153"/>
    </row>
    <row r="159" ht="15.75" customHeight="1">
      <c r="B159" s="153"/>
      <c r="C159" s="153"/>
      <c r="H159" s="153"/>
      <c r="I159" s="153"/>
      <c r="N159" s="153"/>
      <c r="O159" s="153"/>
      <c r="T159" s="153"/>
      <c r="U159" s="153"/>
      <c r="Z159" s="153"/>
      <c r="AA159" s="153"/>
      <c r="AF159" s="153"/>
      <c r="AG159" s="153"/>
      <c r="AL159" s="153"/>
      <c r="AM159" s="153"/>
      <c r="AR159" s="153"/>
      <c r="AS159" s="153"/>
      <c r="AX159" s="153"/>
      <c r="AY159" s="153"/>
      <c r="BD159" s="153"/>
      <c r="BE159" s="153"/>
      <c r="BF159" s="153"/>
    </row>
    <row r="160" ht="15.75" customHeight="1">
      <c r="B160" s="153"/>
      <c r="C160" s="153"/>
      <c r="H160" s="153"/>
      <c r="I160" s="153"/>
      <c r="N160" s="153"/>
      <c r="O160" s="153"/>
      <c r="T160" s="153"/>
      <c r="U160" s="153"/>
      <c r="Z160" s="153"/>
      <c r="AA160" s="153"/>
      <c r="AF160" s="153"/>
      <c r="AG160" s="153"/>
      <c r="AL160" s="153"/>
      <c r="AM160" s="153"/>
      <c r="AR160" s="153"/>
      <c r="AS160" s="153"/>
      <c r="AX160" s="153"/>
      <c r="AY160" s="153"/>
      <c r="BD160" s="153"/>
      <c r="BE160" s="153"/>
      <c r="BF160" s="153"/>
    </row>
    <row r="161" ht="15.75" customHeight="1">
      <c r="B161" s="153"/>
      <c r="C161" s="153"/>
      <c r="H161" s="153"/>
      <c r="I161" s="153"/>
      <c r="N161" s="153"/>
      <c r="O161" s="153"/>
      <c r="T161" s="153"/>
      <c r="U161" s="153"/>
      <c r="Z161" s="153"/>
      <c r="AA161" s="153"/>
      <c r="AF161" s="153"/>
      <c r="AG161" s="153"/>
      <c r="AL161" s="153"/>
      <c r="AM161" s="153"/>
      <c r="AR161" s="153"/>
      <c r="AS161" s="153"/>
      <c r="AX161" s="153"/>
      <c r="AY161" s="153"/>
      <c r="BD161" s="153"/>
      <c r="BE161" s="153"/>
      <c r="BF161" s="153"/>
    </row>
    <row r="162" ht="15.75" customHeight="1">
      <c r="B162" s="153"/>
      <c r="C162" s="153"/>
      <c r="H162" s="153"/>
      <c r="I162" s="153"/>
      <c r="N162" s="153"/>
      <c r="O162" s="153"/>
      <c r="T162" s="153"/>
      <c r="U162" s="153"/>
      <c r="Z162" s="153"/>
      <c r="AA162" s="153"/>
      <c r="AF162" s="153"/>
      <c r="AG162" s="153"/>
      <c r="AL162" s="153"/>
      <c r="AM162" s="153"/>
      <c r="AR162" s="153"/>
      <c r="AS162" s="153"/>
      <c r="AX162" s="153"/>
      <c r="AY162" s="153"/>
      <c r="BD162" s="153"/>
      <c r="BE162" s="153"/>
      <c r="BF162" s="153"/>
    </row>
    <row r="163" ht="15.75" customHeight="1">
      <c r="B163" s="153"/>
      <c r="C163" s="153"/>
      <c r="H163" s="153"/>
      <c r="I163" s="153"/>
      <c r="N163" s="153"/>
      <c r="O163" s="153"/>
      <c r="T163" s="153"/>
      <c r="U163" s="153"/>
      <c r="Z163" s="153"/>
      <c r="AA163" s="153"/>
      <c r="AF163" s="153"/>
      <c r="AG163" s="153"/>
      <c r="AL163" s="153"/>
      <c r="AM163" s="153"/>
      <c r="AR163" s="153"/>
      <c r="AS163" s="153"/>
      <c r="AX163" s="153"/>
      <c r="AY163" s="153"/>
      <c r="BD163" s="153"/>
      <c r="BE163" s="153"/>
      <c r="BF163" s="153"/>
    </row>
    <row r="164" ht="15.75" customHeight="1">
      <c r="B164" s="153"/>
      <c r="C164" s="153"/>
      <c r="H164" s="153"/>
      <c r="I164" s="153"/>
      <c r="N164" s="153"/>
      <c r="O164" s="153"/>
      <c r="T164" s="153"/>
      <c r="U164" s="153"/>
      <c r="Z164" s="153"/>
      <c r="AA164" s="153"/>
      <c r="AF164" s="153"/>
      <c r="AG164" s="153"/>
      <c r="AL164" s="153"/>
      <c r="AM164" s="153"/>
      <c r="AR164" s="153"/>
      <c r="AS164" s="153"/>
      <c r="AX164" s="153"/>
      <c r="AY164" s="153"/>
      <c r="BD164" s="153"/>
      <c r="BE164" s="153"/>
      <c r="BF164" s="153"/>
    </row>
    <row r="165" ht="15.75" customHeight="1">
      <c r="B165" s="153"/>
      <c r="C165" s="153"/>
      <c r="H165" s="153"/>
      <c r="I165" s="153"/>
      <c r="N165" s="153"/>
      <c r="O165" s="153"/>
      <c r="T165" s="153"/>
      <c r="U165" s="153"/>
      <c r="Z165" s="153"/>
      <c r="AA165" s="153"/>
      <c r="AF165" s="153"/>
      <c r="AG165" s="153"/>
      <c r="AL165" s="153"/>
      <c r="AM165" s="153"/>
      <c r="AR165" s="153"/>
      <c r="AS165" s="153"/>
      <c r="AX165" s="153"/>
      <c r="AY165" s="153"/>
      <c r="BD165" s="153"/>
      <c r="BE165" s="153"/>
      <c r="BF165" s="153"/>
    </row>
    <row r="166" ht="15.75" customHeight="1">
      <c r="B166" s="153"/>
      <c r="C166" s="153"/>
      <c r="H166" s="153"/>
      <c r="I166" s="153"/>
      <c r="N166" s="153"/>
      <c r="O166" s="153"/>
      <c r="T166" s="153"/>
      <c r="U166" s="153"/>
      <c r="Z166" s="153"/>
      <c r="AA166" s="153"/>
      <c r="AF166" s="153"/>
      <c r="AG166" s="153"/>
      <c r="AL166" s="153"/>
      <c r="AM166" s="153"/>
      <c r="AR166" s="153"/>
      <c r="AS166" s="153"/>
      <c r="AX166" s="153"/>
      <c r="AY166" s="153"/>
      <c r="BD166" s="153"/>
      <c r="BE166" s="153"/>
      <c r="BF166" s="153"/>
    </row>
    <row r="167" ht="15.75" customHeight="1">
      <c r="B167" s="153"/>
      <c r="C167" s="153"/>
      <c r="H167" s="153"/>
      <c r="I167" s="153"/>
      <c r="N167" s="153"/>
      <c r="O167" s="153"/>
      <c r="T167" s="153"/>
      <c r="U167" s="153"/>
      <c r="Z167" s="153"/>
      <c r="AA167" s="153"/>
      <c r="AF167" s="153"/>
      <c r="AG167" s="153"/>
      <c r="AL167" s="153"/>
      <c r="AM167" s="153"/>
      <c r="AR167" s="153"/>
      <c r="AS167" s="153"/>
      <c r="AX167" s="153"/>
      <c r="AY167" s="153"/>
      <c r="BD167" s="153"/>
      <c r="BE167" s="153"/>
      <c r="BF167" s="153"/>
    </row>
    <row r="168" ht="15.75" customHeight="1">
      <c r="B168" s="153"/>
      <c r="C168" s="153"/>
      <c r="H168" s="153"/>
      <c r="I168" s="153"/>
      <c r="N168" s="153"/>
      <c r="O168" s="153"/>
      <c r="T168" s="153"/>
      <c r="U168" s="153"/>
      <c r="Z168" s="153"/>
      <c r="AA168" s="153"/>
      <c r="AF168" s="153"/>
      <c r="AG168" s="153"/>
      <c r="AL168" s="153"/>
      <c r="AM168" s="153"/>
      <c r="AR168" s="153"/>
      <c r="AS168" s="153"/>
      <c r="AX168" s="153"/>
      <c r="AY168" s="153"/>
      <c r="BD168" s="153"/>
      <c r="BE168" s="153"/>
      <c r="BF168" s="153"/>
    </row>
    <row r="169" ht="15.75" customHeight="1">
      <c r="B169" s="153"/>
      <c r="C169" s="153"/>
      <c r="H169" s="153"/>
      <c r="I169" s="153"/>
      <c r="N169" s="153"/>
      <c r="O169" s="153"/>
      <c r="T169" s="153"/>
      <c r="U169" s="153"/>
      <c r="Z169" s="153"/>
      <c r="AA169" s="153"/>
      <c r="AF169" s="153"/>
      <c r="AG169" s="153"/>
      <c r="AL169" s="153"/>
      <c r="AM169" s="153"/>
      <c r="AR169" s="153"/>
      <c r="AS169" s="153"/>
      <c r="AX169" s="153"/>
      <c r="AY169" s="153"/>
      <c r="BD169" s="153"/>
      <c r="BE169" s="153"/>
      <c r="BF169" s="153"/>
    </row>
    <row r="170" ht="15.75" customHeight="1">
      <c r="B170" s="153"/>
      <c r="C170" s="153"/>
      <c r="H170" s="153"/>
      <c r="I170" s="153"/>
      <c r="N170" s="153"/>
      <c r="O170" s="153"/>
      <c r="T170" s="153"/>
      <c r="U170" s="153"/>
      <c r="Z170" s="153"/>
      <c r="AA170" s="153"/>
      <c r="AF170" s="153"/>
      <c r="AG170" s="153"/>
      <c r="AL170" s="153"/>
      <c r="AM170" s="153"/>
      <c r="AR170" s="153"/>
      <c r="AS170" s="153"/>
      <c r="AX170" s="153"/>
      <c r="AY170" s="153"/>
      <c r="BD170" s="153"/>
      <c r="BE170" s="153"/>
      <c r="BF170" s="153"/>
    </row>
    <row r="171" ht="15.75" customHeight="1">
      <c r="B171" s="153"/>
      <c r="C171" s="153"/>
      <c r="H171" s="153"/>
      <c r="I171" s="153"/>
      <c r="N171" s="153"/>
      <c r="O171" s="153"/>
      <c r="T171" s="153"/>
      <c r="U171" s="153"/>
      <c r="Z171" s="153"/>
      <c r="AA171" s="153"/>
      <c r="AF171" s="153"/>
      <c r="AG171" s="153"/>
      <c r="AL171" s="153"/>
      <c r="AM171" s="153"/>
      <c r="AR171" s="153"/>
      <c r="AS171" s="153"/>
      <c r="AX171" s="153"/>
      <c r="AY171" s="153"/>
      <c r="BD171" s="153"/>
      <c r="BE171" s="153"/>
      <c r="BF171" s="153"/>
    </row>
    <row r="172" ht="15.75" customHeight="1">
      <c r="B172" s="153"/>
      <c r="C172" s="153"/>
      <c r="H172" s="153"/>
      <c r="I172" s="153"/>
      <c r="N172" s="153"/>
      <c r="O172" s="153"/>
      <c r="T172" s="153"/>
      <c r="U172" s="153"/>
      <c r="Z172" s="153"/>
      <c r="AA172" s="153"/>
      <c r="AF172" s="153"/>
      <c r="AG172" s="153"/>
      <c r="AL172" s="153"/>
      <c r="AM172" s="153"/>
      <c r="AR172" s="153"/>
      <c r="AS172" s="153"/>
      <c r="AX172" s="153"/>
      <c r="AY172" s="153"/>
      <c r="BD172" s="153"/>
      <c r="BE172" s="153"/>
      <c r="BF172" s="153"/>
    </row>
    <row r="173" ht="15.75" customHeight="1">
      <c r="B173" s="153"/>
      <c r="C173" s="153"/>
      <c r="H173" s="153"/>
      <c r="I173" s="153"/>
      <c r="N173" s="153"/>
      <c r="O173" s="153"/>
      <c r="T173" s="153"/>
      <c r="U173" s="153"/>
      <c r="Z173" s="153"/>
      <c r="AA173" s="153"/>
      <c r="AF173" s="153"/>
      <c r="AG173" s="153"/>
      <c r="AL173" s="153"/>
      <c r="AM173" s="153"/>
      <c r="AR173" s="153"/>
      <c r="AS173" s="153"/>
      <c r="AX173" s="153"/>
      <c r="AY173" s="153"/>
      <c r="BD173" s="153"/>
      <c r="BE173" s="153"/>
      <c r="BF173" s="153"/>
    </row>
    <row r="174" ht="15.75" customHeight="1">
      <c r="B174" s="153"/>
      <c r="C174" s="153"/>
      <c r="H174" s="153"/>
      <c r="I174" s="153"/>
      <c r="N174" s="153"/>
      <c r="O174" s="153"/>
      <c r="T174" s="153"/>
      <c r="U174" s="153"/>
      <c r="Z174" s="153"/>
      <c r="AA174" s="153"/>
      <c r="AF174" s="153"/>
      <c r="AG174" s="153"/>
      <c r="AL174" s="153"/>
      <c r="AM174" s="153"/>
      <c r="AR174" s="153"/>
      <c r="AS174" s="153"/>
      <c r="AX174" s="153"/>
      <c r="AY174" s="153"/>
      <c r="BD174" s="153"/>
      <c r="BE174" s="153"/>
      <c r="BF174" s="153"/>
    </row>
    <row r="175" ht="15.75" customHeight="1">
      <c r="B175" s="153"/>
      <c r="C175" s="153"/>
      <c r="H175" s="153"/>
      <c r="I175" s="153"/>
      <c r="N175" s="153"/>
      <c r="O175" s="153"/>
      <c r="T175" s="153"/>
      <c r="U175" s="153"/>
      <c r="Z175" s="153"/>
      <c r="AA175" s="153"/>
      <c r="AF175" s="153"/>
      <c r="AG175" s="153"/>
      <c r="AL175" s="153"/>
      <c r="AM175" s="153"/>
      <c r="AR175" s="153"/>
      <c r="AS175" s="153"/>
      <c r="AX175" s="153"/>
      <c r="AY175" s="153"/>
      <c r="BD175" s="153"/>
      <c r="BE175" s="153"/>
      <c r="BF175" s="153"/>
    </row>
    <row r="176" ht="15.75" customHeight="1">
      <c r="B176" s="153"/>
      <c r="C176" s="153"/>
      <c r="H176" s="153"/>
      <c r="I176" s="153"/>
      <c r="N176" s="153"/>
      <c r="O176" s="153"/>
      <c r="T176" s="153"/>
      <c r="U176" s="153"/>
      <c r="Z176" s="153"/>
      <c r="AA176" s="153"/>
      <c r="AF176" s="153"/>
      <c r="AG176" s="153"/>
      <c r="AL176" s="153"/>
      <c r="AM176" s="153"/>
      <c r="AR176" s="153"/>
      <c r="AS176" s="153"/>
      <c r="AX176" s="153"/>
      <c r="AY176" s="153"/>
      <c r="BD176" s="153"/>
      <c r="BE176" s="153"/>
      <c r="BF176" s="153"/>
    </row>
    <row r="177" ht="15.75" customHeight="1">
      <c r="B177" s="153"/>
      <c r="C177" s="153"/>
      <c r="H177" s="153"/>
      <c r="I177" s="153"/>
      <c r="N177" s="153"/>
      <c r="O177" s="153"/>
      <c r="T177" s="153"/>
      <c r="U177" s="153"/>
      <c r="Z177" s="153"/>
      <c r="AA177" s="153"/>
      <c r="AF177" s="153"/>
      <c r="AG177" s="153"/>
      <c r="AL177" s="153"/>
      <c r="AM177" s="153"/>
      <c r="AR177" s="153"/>
      <c r="AS177" s="153"/>
      <c r="AX177" s="153"/>
      <c r="AY177" s="153"/>
      <c r="BD177" s="153"/>
      <c r="BE177" s="153"/>
      <c r="BF177" s="153"/>
    </row>
    <row r="178" ht="15.75" customHeight="1">
      <c r="B178" s="153"/>
      <c r="C178" s="153"/>
      <c r="H178" s="153"/>
      <c r="I178" s="153"/>
      <c r="N178" s="153"/>
      <c r="O178" s="153"/>
      <c r="T178" s="153"/>
      <c r="U178" s="153"/>
      <c r="Z178" s="153"/>
      <c r="AA178" s="153"/>
      <c r="AF178" s="153"/>
      <c r="AG178" s="153"/>
      <c r="AL178" s="153"/>
      <c r="AM178" s="153"/>
      <c r="AR178" s="153"/>
      <c r="AS178" s="153"/>
      <c r="AX178" s="153"/>
      <c r="AY178" s="153"/>
      <c r="BD178" s="153"/>
      <c r="BE178" s="153"/>
      <c r="BF178" s="153"/>
    </row>
    <row r="179" ht="15.75" customHeight="1">
      <c r="B179" s="153"/>
      <c r="C179" s="153"/>
      <c r="H179" s="153"/>
      <c r="I179" s="153"/>
      <c r="N179" s="153"/>
      <c r="O179" s="153"/>
      <c r="T179" s="153"/>
      <c r="U179" s="153"/>
      <c r="Z179" s="153"/>
      <c r="AA179" s="153"/>
      <c r="AF179" s="153"/>
      <c r="AG179" s="153"/>
      <c r="AL179" s="153"/>
      <c r="AM179" s="153"/>
      <c r="AR179" s="153"/>
      <c r="AS179" s="153"/>
      <c r="AX179" s="153"/>
      <c r="AY179" s="153"/>
      <c r="BD179" s="153"/>
      <c r="BE179" s="153"/>
      <c r="BF179" s="153"/>
    </row>
    <row r="180" ht="15.75" customHeight="1">
      <c r="B180" s="153"/>
      <c r="C180" s="153"/>
      <c r="H180" s="153"/>
      <c r="I180" s="153"/>
      <c r="N180" s="153"/>
      <c r="O180" s="153"/>
      <c r="T180" s="153"/>
      <c r="U180" s="153"/>
      <c r="Z180" s="153"/>
      <c r="AA180" s="153"/>
      <c r="AF180" s="153"/>
      <c r="AG180" s="153"/>
      <c r="AL180" s="153"/>
      <c r="AM180" s="153"/>
      <c r="AR180" s="153"/>
      <c r="AS180" s="153"/>
      <c r="AX180" s="153"/>
      <c r="AY180" s="153"/>
      <c r="BD180" s="153"/>
      <c r="BE180" s="153"/>
      <c r="BF180" s="153"/>
    </row>
    <row r="181" ht="15.75" customHeight="1">
      <c r="B181" s="153"/>
      <c r="C181" s="153"/>
      <c r="H181" s="153"/>
      <c r="I181" s="153"/>
      <c r="N181" s="153"/>
      <c r="O181" s="153"/>
      <c r="T181" s="153"/>
      <c r="U181" s="153"/>
      <c r="Z181" s="153"/>
      <c r="AA181" s="153"/>
      <c r="AF181" s="153"/>
      <c r="AG181" s="153"/>
      <c r="AL181" s="153"/>
      <c r="AM181" s="153"/>
      <c r="AR181" s="153"/>
      <c r="AS181" s="153"/>
      <c r="AX181" s="153"/>
      <c r="AY181" s="153"/>
      <c r="BD181" s="153"/>
      <c r="BE181" s="153"/>
      <c r="BF181" s="153"/>
    </row>
    <row r="182" ht="15.75" customHeight="1">
      <c r="B182" s="153"/>
      <c r="C182" s="153"/>
      <c r="H182" s="153"/>
      <c r="I182" s="153"/>
      <c r="N182" s="153"/>
      <c r="O182" s="153"/>
      <c r="T182" s="153"/>
      <c r="U182" s="153"/>
      <c r="Z182" s="153"/>
      <c r="AA182" s="153"/>
      <c r="AF182" s="153"/>
      <c r="AG182" s="153"/>
      <c r="AL182" s="153"/>
      <c r="AM182" s="153"/>
      <c r="AR182" s="153"/>
      <c r="AS182" s="153"/>
      <c r="AX182" s="153"/>
      <c r="AY182" s="153"/>
      <c r="BD182" s="153"/>
      <c r="BE182" s="153"/>
      <c r="BF182" s="153"/>
    </row>
    <row r="183" ht="15.75" customHeight="1">
      <c r="B183" s="153"/>
      <c r="C183" s="153"/>
      <c r="H183" s="153"/>
      <c r="I183" s="153"/>
      <c r="N183" s="153"/>
      <c r="O183" s="153"/>
      <c r="T183" s="153"/>
      <c r="U183" s="153"/>
      <c r="Z183" s="153"/>
      <c r="AA183" s="153"/>
      <c r="AF183" s="153"/>
      <c r="AG183" s="153"/>
      <c r="AL183" s="153"/>
      <c r="AM183" s="153"/>
      <c r="AR183" s="153"/>
      <c r="AS183" s="153"/>
      <c r="AX183" s="153"/>
      <c r="AY183" s="153"/>
      <c r="BD183" s="153"/>
      <c r="BE183" s="153"/>
      <c r="BF183" s="153"/>
    </row>
    <row r="184" ht="15.75" customHeight="1">
      <c r="B184" s="153"/>
      <c r="C184" s="153"/>
      <c r="H184" s="153"/>
      <c r="I184" s="153"/>
      <c r="N184" s="153"/>
      <c r="O184" s="153"/>
      <c r="T184" s="153"/>
      <c r="U184" s="153"/>
      <c r="Z184" s="153"/>
      <c r="AA184" s="153"/>
      <c r="AF184" s="153"/>
      <c r="AG184" s="153"/>
      <c r="AL184" s="153"/>
      <c r="AM184" s="153"/>
      <c r="AR184" s="153"/>
      <c r="AS184" s="153"/>
      <c r="AX184" s="153"/>
      <c r="AY184" s="153"/>
      <c r="BD184" s="153"/>
      <c r="BE184" s="153"/>
      <c r="BF184" s="153"/>
    </row>
    <row r="185" ht="15.75" customHeight="1">
      <c r="B185" s="153"/>
      <c r="C185" s="153"/>
      <c r="H185" s="153"/>
      <c r="I185" s="153"/>
      <c r="N185" s="153"/>
      <c r="O185" s="153"/>
      <c r="T185" s="153"/>
      <c r="U185" s="153"/>
      <c r="Z185" s="153"/>
      <c r="AA185" s="153"/>
      <c r="AF185" s="153"/>
      <c r="AG185" s="153"/>
      <c r="AL185" s="153"/>
      <c r="AM185" s="153"/>
      <c r="AR185" s="153"/>
      <c r="AS185" s="153"/>
      <c r="AX185" s="153"/>
      <c r="AY185" s="153"/>
      <c r="BD185" s="153"/>
      <c r="BE185" s="153"/>
      <c r="BF185" s="153"/>
    </row>
    <row r="186" ht="15.75" customHeight="1">
      <c r="B186" s="153"/>
      <c r="C186" s="153"/>
      <c r="H186" s="153"/>
      <c r="I186" s="153"/>
      <c r="N186" s="153"/>
      <c r="O186" s="153"/>
      <c r="T186" s="153"/>
      <c r="U186" s="153"/>
      <c r="Z186" s="153"/>
      <c r="AA186" s="153"/>
      <c r="AF186" s="153"/>
      <c r="AG186" s="153"/>
      <c r="AL186" s="153"/>
      <c r="AM186" s="153"/>
      <c r="AR186" s="153"/>
      <c r="AS186" s="153"/>
      <c r="AX186" s="153"/>
      <c r="AY186" s="153"/>
      <c r="BD186" s="153"/>
      <c r="BE186" s="153"/>
      <c r="BF186" s="153"/>
    </row>
    <row r="187" ht="15.75" customHeight="1">
      <c r="B187" s="153"/>
      <c r="C187" s="153"/>
      <c r="H187" s="153"/>
      <c r="I187" s="153"/>
      <c r="N187" s="153"/>
      <c r="O187" s="153"/>
      <c r="T187" s="153"/>
      <c r="U187" s="153"/>
      <c r="Z187" s="153"/>
      <c r="AA187" s="153"/>
      <c r="AF187" s="153"/>
      <c r="AG187" s="153"/>
      <c r="AL187" s="153"/>
      <c r="AM187" s="153"/>
      <c r="AR187" s="153"/>
      <c r="AS187" s="153"/>
      <c r="AX187" s="153"/>
      <c r="AY187" s="153"/>
      <c r="BD187" s="153"/>
      <c r="BE187" s="153"/>
      <c r="BF187" s="153"/>
    </row>
    <row r="188" ht="15.75" customHeight="1">
      <c r="B188" s="153"/>
      <c r="C188" s="153"/>
      <c r="H188" s="153"/>
      <c r="I188" s="153"/>
      <c r="N188" s="153"/>
      <c r="O188" s="153"/>
      <c r="T188" s="153"/>
      <c r="U188" s="153"/>
      <c r="Z188" s="153"/>
      <c r="AA188" s="153"/>
      <c r="AF188" s="153"/>
      <c r="AG188" s="153"/>
      <c r="AL188" s="153"/>
      <c r="AM188" s="153"/>
      <c r="AR188" s="153"/>
      <c r="AS188" s="153"/>
      <c r="AX188" s="153"/>
      <c r="AY188" s="153"/>
      <c r="BD188" s="153"/>
      <c r="BE188" s="153"/>
      <c r="BF188" s="153"/>
    </row>
    <row r="189" ht="15.75" customHeight="1">
      <c r="B189" s="153"/>
      <c r="C189" s="153"/>
      <c r="H189" s="153"/>
      <c r="I189" s="153"/>
      <c r="N189" s="153"/>
      <c r="O189" s="153"/>
      <c r="T189" s="153"/>
      <c r="U189" s="153"/>
      <c r="Z189" s="153"/>
      <c r="AA189" s="153"/>
      <c r="AF189" s="153"/>
      <c r="AG189" s="153"/>
      <c r="AL189" s="153"/>
      <c r="AM189" s="153"/>
      <c r="AR189" s="153"/>
      <c r="AS189" s="153"/>
      <c r="AX189" s="153"/>
      <c r="AY189" s="153"/>
      <c r="BD189" s="153"/>
      <c r="BE189" s="153"/>
      <c r="BF189" s="153"/>
    </row>
    <row r="190" ht="15.75" customHeight="1">
      <c r="B190" s="153"/>
      <c r="C190" s="153"/>
      <c r="H190" s="153"/>
      <c r="I190" s="153"/>
      <c r="N190" s="153"/>
      <c r="O190" s="153"/>
      <c r="T190" s="153"/>
      <c r="U190" s="153"/>
      <c r="Z190" s="153"/>
      <c r="AA190" s="153"/>
      <c r="AF190" s="153"/>
      <c r="AG190" s="153"/>
      <c r="AL190" s="153"/>
      <c r="AM190" s="153"/>
      <c r="AR190" s="153"/>
      <c r="AS190" s="153"/>
      <c r="AX190" s="153"/>
      <c r="AY190" s="153"/>
      <c r="BD190" s="153"/>
      <c r="BE190" s="153"/>
      <c r="BF190" s="153"/>
    </row>
    <row r="191" ht="15.75" customHeight="1">
      <c r="B191" s="153"/>
      <c r="C191" s="153"/>
      <c r="H191" s="153"/>
      <c r="I191" s="153"/>
      <c r="N191" s="153"/>
      <c r="O191" s="153"/>
      <c r="T191" s="153"/>
      <c r="U191" s="153"/>
      <c r="Z191" s="153"/>
      <c r="AA191" s="153"/>
      <c r="AF191" s="153"/>
      <c r="AG191" s="153"/>
      <c r="AL191" s="153"/>
      <c r="AM191" s="153"/>
      <c r="AR191" s="153"/>
      <c r="AS191" s="153"/>
      <c r="AX191" s="153"/>
      <c r="AY191" s="153"/>
      <c r="BD191" s="153"/>
      <c r="BE191" s="153"/>
      <c r="BF191" s="153"/>
    </row>
    <row r="192" ht="15.75" customHeight="1">
      <c r="B192" s="153"/>
      <c r="C192" s="153"/>
      <c r="H192" s="153"/>
      <c r="I192" s="153"/>
      <c r="N192" s="153"/>
      <c r="O192" s="153"/>
      <c r="T192" s="153"/>
      <c r="U192" s="153"/>
      <c r="Z192" s="153"/>
      <c r="AA192" s="153"/>
      <c r="AF192" s="153"/>
      <c r="AG192" s="153"/>
      <c r="AL192" s="153"/>
      <c r="AM192" s="153"/>
      <c r="AR192" s="153"/>
      <c r="AS192" s="153"/>
      <c r="AX192" s="153"/>
      <c r="AY192" s="153"/>
      <c r="BD192" s="153"/>
      <c r="BE192" s="153"/>
      <c r="BF192" s="153"/>
    </row>
    <row r="193" ht="15.75" customHeight="1">
      <c r="B193" s="153"/>
      <c r="C193" s="153"/>
      <c r="H193" s="153"/>
      <c r="I193" s="153"/>
      <c r="N193" s="153"/>
      <c r="O193" s="153"/>
      <c r="T193" s="153"/>
      <c r="U193" s="153"/>
      <c r="Z193" s="153"/>
      <c r="AA193" s="153"/>
      <c r="AF193" s="153"/>
      <c r="AG193" s="153"/>
      <c r="AL193" s="153"/>
      <c r="AM193" s="153"/>
      <c r="AR193" s="153"/>
      <c r="AS193" s="153"/>
      <c r="AX193" s="153"/>
      <c r="AY193" s="153"/>
      <c r="BD193" s="153"/>
      <c r="BE193" s="153"/>
      <c r="BF193" s="153"/>
    </row>
    <row r="194" ht="15.75" customHeight="1">
      <c r="B194" s="153"/>
      <c r="C194" s="153"/>
      <c r="H194" s="153"/>
      <c r="I194" s="153"/>
      <c r="N194" s="153"/>
      <c r="O194" s="153"/>
      <c r="T194" s="153"/>
      <c r="U194" s="153"/>
      <c r="Z194" s="153"/>
      <c r="AA194" s="153"/>
      <c r="AF194" s="153"/>
      <c r="AG194" s="153"/>
      <c r="AL194" s="153"/>
      <c r="AM194" s="153"/>
      <c r="AR194" s="153"/>
      <c r="AS194" s="153"/>
      <c r="AX194" s="153"/>
      <c r="AY194" s="153"/>
      <c r="BD194" s="153"/>
      <c r="BE194" s="153"/>
      <c r="BF194" s="153"/>
    </row>
    <row r="195" ht="15.75" customHeight="1">
      <c r="B195" s="153"/>
      <c r="C195" s="153"/>
      <c r="H195" s="153"/>
      <c r="I195" s="153"/>
      <c r="N195" s="153"/>
      <c r="O195" s="153"/>
      <c r="T195" s="153"/>
      <c r="U195" s="153"/>
      <c r="Z195" s="153"/>
      <c r="AA195" s="153"/>
      <c r="AF195" s="153"/>
      <c r="AG195" s="153"/>
      <c r="AL195" s="153"/>
      <c r="AM195" s="153"/>
      <c r="AR195" s="153"/>
      <c r="AS195" s="153"/>
      <c r="AX195" s="153"/>
      <c r="AY195" s="153"/>
      <c r="BD195" s="153"/>
      <c r="BE195" s="153"/>
      <c r="BF195" s="153"/>
    </row>
    <row r="196" ht="15.75" customHeight="1">
      <c r="B196" s="153"/>
      <c r="C196" s="153"/>
      <c r="H196" s="153"/>
      <c r="I196" s="153"/>
      <c r="N196" s="153"/>
      <c r="O196" s="153"/>
      <c r="T196" s="153"/>
      <c r="U196" s="153"/>
      <c r="Z196" s="153"/>
      <c r="AA196" s="153"/>
      <c r="AF196" s="153"/>
      <c r="AG196" s="153"/>
      <c r="AL196" s="153"/>
      <c r="AM196" s="153"/>
      <c r="AR196" s="153"/>
      <c r="AS196" s="153"/>
      <c r="AX196" s="153"/>
      <c r="AY196" s="153"/>
      <c r="BD196" s="153"/>
      <c r="BE196" s="153"/>
      <c r="BF196" s="153"/>
    </row>
    <row r="197" ht="15.75" customHeight="1">
      <c r="B197" s="153"/>
      <c r="C197" s="153"/>
      <c r="H197" s="153"/>
      <c r="I197" s="153"/>
      <c r="N197" s="153"/>
      <c r="O197" s="153"/>
      <c r="T197" s="153"/>
      <c r="U197" s="153"/>
      <c r="Z197" s="153"/>
      <c r="AA197" s="153"/>
      <c r="AF197" s="153"/>
      <c r="AG197" s="153"/>
      <c r="AL197" s="153"/>
      <c r="AM197" s="153"/>
      <c r="AR197" s="153"/>
      <c r="AS197" s="153"/>
      <c r="AX197" s="153"/>
      <c r="AY197" s="153"/>
      <c r="BD197" s="153"/>
      <c r="BE197" s="153"/>
      <c r="BF197" s="153"/>
    </row>
    <row r="198" ht="15.75" customHeight="1">
      <c r="B198" s="153"/>
      <c r="C198" s="153"/>
      <c r="H198" s="153"/>
      <c r="I198" s="153"/>
      <c r="N198" s="153"/>
      <c r="O198" s="153"/>
      <c r="T198" s="153"/>
      <c r="U198" s="153"/>
      <c r="Z198" s="153"/>
      <c r="AA198" s="153"/>
      <c r="AF198" s="153"/>
      <c r="AG198" s="153"/>
      <c r="AL198" s="153"/>
      <c r="AM198" s="153"/>
      <c r="AR198" s="153"/>
      <c r="AS198" s="153"/>
      <c r="AX198" s="153"/>
      <c r="AY198" s="153"/>
      <c r="BD198" s="153"/>
      <c r="BE198" s="153"/>
      <c r="BF198" s="153"/>
    </row>
    <row r="199" ht="15.75" customHeight="1">
      <c r="B199" s="153"/>
      <c r="C199" s="153"/>
      <c r="H199" s="153"/>
      <c r="I199" s="153"/>
      <c r="N199" s="153"/>
      <c r="O199" s="153"/>
      <c r="T199" s="153"/>
      <c r="U199" s="153"/>
      <c r="Z199" s="153"/>
      <c r="AA199" s="153"/>
      <c r="AF199" s="153"/>
      <c r="AG199" s="153"/>
      <c r="AL199" s="153"/>
      <c r="AM199" s="153"/>
      <c r="AR199" s="153"/>
      <c r="AS199" s="153"/>
      <c r="AX199" s="153"/>
      <c r="AY199" s="153"/>
      <c r="BD199" s="153"/>
      <c r="BE199" s="153"/>
      <c r="BF199" s="153"/>
    </row>
    <row r="200" ht="15.75" customHeight="1">
      <c r="B200" s="153"/>
      <c r="C200" s="153"/>
      <c r="H200" s="153"/>
      <c r="I200" s="153"/>
      <c r="N200" s="153"/>
      <c r="O200" s="153"/>
      <c r="T200" s="153"/>
      <c r="U200" s="153"/>
      <c r="Z200" s="153"/>
      <c r="AA200" s="153"/>
      <c r="AF200" s="153"/>
      <c r="AG200" s="153"/>
      <c r="AL200" s="153"/>
      <c r="AM200" s="153"/>
      <c r="AR200" s="153"/>
      <c r="AS200" s="153"/>
      <c r="AX200" s="153"/>
      <c r="AY200" s="153"/>
      <c r="BD200" s="153"/>
      <c r="BE200" s="153"/>
      <c r="BF200" s="153"/>
    </row>
    <row r="201" ht="15.75" customHeight="1">
      <c r="B201" s="153"/>
      <c r="C201" s="153"/>
      <c r="H201" s="153"/>
      <c r="I201" s="153"/>
      <c r="N201" s="153"/>
      <c r="O201" s="153"/>
      <c r="T201" s="153"/>
      <c r="U201" s="153"/>
      <c r="Z201" s="153"/>
      <c r="AA201" s="153"/>
      <c r="AF201" s="153"/>
      <c r="AG201" s="153"/>
      <c r="AL201" s="153"/>
      <c r="AM201" s="153"/>
      <c r="AR201" s="153"/>
      <c r="AS201" s="153"/>
      <c r="AX201" s="153"/>
      <c r="AY201" s="153"/>
      <c r="BD201" s="153"/>
      <c r="BE201" s="153"/>
      <c r="BF201" s="153"/>
    </row>
    <row r="202" ht="15.75" customHeight="1">
      <c r="B202" s="153"/>
      <c r="C202" s="153"/>
      <c r="H202" s="153"/>
      <c r="I202" s="153"/>
      <c r="N202" s="153"/>
      <c r="O202" s="153"/>
      <c r="T202" s="153"/>
      <c r="U202" s="153"/>
      <c r="Z202" s="153"/>
      <c r="AA202" s="153"/>
      <c r="AF202" s="153"/>
      <c r="AG202" s="153"/>
      <c r="AL202" s="153"/>
      <c r="AM202" s="153"/>
      <c r="AR202" s="153"/>
      <c r="AS202" s="153"/>
      <c r="AX202" s="153"/>
      <c r="AY202" s="153"/>
      <c r="BD202" s="153"/>
      <c r="BE202" s="153"/>
      <c r="BF202" s="153"/>
    </row>
    <row r="203" ht="15.75" customHeight="1">
      <c r="B203" s="153"/>
      <c r="C203" s="153"/>
      <c r="H203" s="153"/>
      <c r="I203" s="153"/>
      <c r="N203" s="153"/>
      <c r="O203" s="153"/>
      <c r="T203" s="153"/>
      <c r="U203" s="153"/>
      <c r="Z203" s="153"/>
      <c r="AA203" s="153"/>
      <c r="AF203" s="153"/>
      <c r="AG203" s="153"/>
      <c r="AL203" s="153"/>
      <c r="AM203" s="153"/>
      <c r="AR203" s="153"/>
      <c r="AS203" s="153"/>
      <c r="AX203" s="153"/>
      <c r="AY203" s="153"/>
      <c r="BD203" s="153"/>
      <c r="BE203" s="153"/>
      <c r="BF203" s="153"/>
    </row>
    <row r="204" ht="15.75" customHeight="1">
      <c r="B204" s="153"/>
      <c r="C204" s="153"/>
      <c r="H204" s="153"/>
      <c r="I204" s="153"/>
      <c r="N204" s="153"/>
      <c r="O204" s="153"/>
      <c r="T204" s="153"/>
      <c r="U204" s="153"/>
      <c r="Z204" s="153"/>
      <c r="AA204" s="153"/>
      <c r="AF204" s="153"/>
      <c r="AG204" s="153"/>
      <c r="AL204" s="153"/>
      <c r="AM204" s="153"/>
      <c r="AR204" s="153"/>
      <c r="AS204" s="153"/>
      <c r="AX204" s="153"/>
      <c r="AY204" s="153"/>
      <c r="BD204" s="153"/>
      <c r="BE204" s="153"/>
      <c r="BF204" s="153"/>
    </row>
    <row r="205" ht="15.75" customHeight="1">
      <c r="B205" s="153"/>
      <c r="C205" s="153"/>
      <c r="H205" s="153"/>
      <c r="I205" s="153"/>
      <c r="N205" s="153"/>
      <c r="O205" s="153"/>
      <c r="T205" s="153"/>
      <c r="U205" s="153"/>
      <c r="Z205" s="153"/>
      <c r="AA205" s="153"/>
      <c r="AF205" s="153"/>
      <c r="AG205" s="153"/>
      <c r="AL205" s="153"/>
      <c r="AM205" s="153"/>
      <c r="AR205" s="153"/>
      <c r="AS205" s="153"/>
      <c r="AX205" s="153"/>
      <c r="AY205" s="153"/>
      <c r="BD205" s="153"/>
      <c r="BE205" s="153"/>
      <c r="BF205" s="153"/>
    </row>
    <row r="206" ht="15.75" customHeight="1">
      <c r="B206" s="153"/>
      <c r="C206" s="153"/>
      <c r="H206" s="153"/>
      <c r="I206" s="153"/>
      <c r="N206" s="153"/>
      <c r="O206" s="153"/>
      <c r="T206" s="153"/>
      <c r="U206" s="153"/>
      <c r="Z206" s="153"/>
      <c r="AA206" s="153"/>
      <c r="AF206" s="153"/>
      <c r="AG206" s="153"/>
      <c r="AL206" s="153"/>
      <c r="AM206" s="153"/>
      <c r="AR206" s="153"/>
      <c r="AS206" s="153"/>
      <c r="AX206" s="153"/>
      <c r="AY206" s="153"/>
      <c r="BD206" s="153"/>
      <c r="BE206" s="153"/>
      <c r="BF206" s="153"/>
    </row>
    <row r="207" ht="15.75" customHeight="1">
      <c r="B207" s="153"/>
      <c r="C207" s="153"/>
      <c r="H207" s="153"/>
      <c r="I207" s="153"/>
      <c r="N207" s="153"/>
      <c r="O207" s="153"/>
      <c r="T207" s="153"/>
      <c r="U207" s="153"/>
      <c r="Z207" s="153"/>
      <c r="AA207" s="153"/>
      <c r="AF207" s="153"/>
      <c r="AG207" s="153"/>
      <c r="AL207" s="153"/>
      <c r="AM207" s="153"/>
      <c r="AR207" s="153"/>
      <c r="AS207" s="153"/>
      <c r="AX207" s="153"/>
      <c r="AY207" s="153"/>
      <c r="BD207" s="153"/>
      <c r="BE207" s="153"/>
      <c r="BF207" s="153"/>
    </row>
    <row r="208" ht="15.75" customHeight="1">
      <c r="B208" s="153"/>
      <c r="C208" s="153"/>
      <c r="H208" s="153"/>
      <c r="I208" s="153"/>
      <c r="N208" s="153"/>
      <c r="O208" s="153"/>
      <c r="T208" s="153"/>
      <c r="U208" s="153"/>
      <c r="Z208" s="153"/>
      <c r="AA208" s="153"/>
      <c r="AF208" s="153"/>
      <c r="AG208" s="153"/>
      <c r="AL208" s="153"/>
      <c r="AM208" s="153"/>
      <c r="AR208" s="153"/>
      <c r="AS208" s="153"/>
      <c r="AX208" s="153"/>
      <c r="AY208" s="153"/>
      <c r="BD208" s="153"/>
      <c r="BE208" s="153"/>
      <c r="BF208" s="153"/>
    </row>
    <row r="209" ht="15.75" customHeight="1">
      <c r="B209" s="153"/>
      <c r="C209" s="153"/>
      <c r="H209" s="153"/>
      <c r="I209" s="153"/>
      <c r="N209" s="153"/>
      <c r="O209" s="153"/>
      <c r="T209" s="153"/>
      <c r="U209" s="153"/>
      <c r="Z209" s="153"/>
      <c r="AA209" s="153"/>
      <c r="AF209" s="153"/>
      <c r="AG209" s="153"/>
      <c r="AL209" s="153"/>
      <c r="AM209" s="153"/>
      <c r="AR209" s="153"/>
      <c r="AS209" s="153"/>
      <c r="AX209" s="153"/>
      <c r="AY209" s="153"/>
      <c r="BD209" s="153"/>
      <c r="BE209" s="153"/>
      <c r="BF209" s="153"/>
    </row>
    <row r="210" ht="15.75" customHeight="1">
      <c r="B210" s="153"/>
      <c r="C210" s="153"/>
      <c r="H210" s="153"/>
      <c r="I210" s="153"/>
      <c r="N210" s="153"/>
      <c r="O210" s="153"/>
      <c r="T210" s="153"/>
      <c r="U210" s="153"/>
      <c r="Z210" s="153"/>
      <c r="AA210" s="153"/>
      <c r="AF210" s="153"/>
      <c r="AG210" s="153"/>
      <c r="AL210" s="153"/>
      <c r="AM210" s="153"/>
      <c r="AR210" s="153"/>
      <c r="AS210" s="153"/>
      <c r="AX210" s="153"/>
      <c r="AY210" s="153"/>
      <c r="BD210" s="153"/>
      <c r="BE210" s="153"/>
      <c r="BF210" s="153"/>
    </row>
    <row r="211" ht="15.75" customHeight="1">
      <c r="B211" s="153"/>
      <c r="C211" s="153"/>
      <c r="H211" s="153"/>
      <c r="I211" s="153"/>
      <c r="N211" s="153"/>
      <c r="O211" s="153"/>
      <c r="T211" s="153"/>
      <c r="U211" s="153"/>
      <c r="Z211" s="153"/>
      <c r="AA211" s="153"/>
      <c r="AF211" s="153"/>
      <c r="AG211" s="153"/>
      <c r="AL211" s="153"/>
      <c r="AM211" s="153"/>
      <c r="AR211" s="153"/>
      <c r="AS211" s="153"/>
      <c r="AX211" s="153"/>
      <c r="AY211" s="153"/>
      <c r="BD211" s="153"/>
      <c r="BE211" s="153"/>
      <c r="BF211" s="153"/>
    </row>
    <row r="212" ht="15.75" customHeight="1">
      <c r="B212" s="153"/>
      <c r="C212" s="153"/>
      <c r="H212" s="153"/>
      <c r="I212" s="153"/>
      <c r="N212" s="153"/>
      <c r="O212" s="153"/>
      <c r="T212" s="153"/>
      <c r="U212" s="153"/>
      <c r="Z212" s="153"/>
      <c r="AA212" s="153"/>
      <c r="AF212" s="153"/>
      <c r="AG212" s="153"/>
      <c r="AL212" s="153"/>
      <c r="AM212" s="153"/>
      <c r="AR212" s="153"/>
      <c r="AS212" s="153"/>
      <c r="AX212" s="153"/>
      <c r="AY212" s="153"/>
      <c r="BD212" s="153"/>
      <c r="BE212" s="153"/>
      <c r="BF212" s="153"/>
    </row>
    <row r="213" ht="15.75" customHeight="1">
      <c r="B213" s="153"/>
      <c r="C213" s="153"/>
      <c r="H213" s="153"/>
      <c r="I213" s="153"/>
      <c r="N213" s="153"/>
      <c r="O213" s="153"/>
      <c r="T213" s="153"/>
      <c r="U213" s="153"/>
      <c r="Z213" s="153"/>
      <c r="AA213" s="153"/>
      <c r="AF213" s="153"/>
      <c r="AG213" s="153"/>
      <c r="AL213" s="153"/>
      <c r="AM213" s="153"/>
      <c r="AR213" s="153"/>
      <c r="AS213" s="153"/>
      <c r="AX213" s="153"/>
      <c r="AY213" s="153"/>
      <c r="BD213" s="153"/>
      <c r="BE213" s="153"/>
      <c r="BF213" s="153"/>
    </row>
    <row r="214" ht="15.75" customHeight="1">
      <c r="B214" s="153"/>
      <c r="C214" s="153"/>
      <c r="H214" s="153"/>
      <c r="I214" s="153"/>
      <c r="N214" s="153"/>
      <c r="O214" s="153"/>
      <c r="T214" s="153"/>
      <c r="U214" s="153"/>
      <c r="Z214" s="153"/>
      <c r="AA214" s="153"/>
      <c r="AF214" s="153"/>
      <c r="AG214" s="153"/>
      <c r="AL214" s="153"/>
      <c r="AM214" s="153"/>
      <c r="AR214" s="153"/>
      <c r="AS214" s="153"/>
      <c r="AX214" s="153"/>
      <c r="AY214" s="153"/>
      <c r="BD214" s="153"/>
      <c r="BE214" s="153"/>
      <c r="BF214" s="153"/>
    </row>
    <row r="215" ht="15.75" customHeight="1">
      <c r="B215" s="153"/>
      <c r="C215" s="153"/>
      <c r="H215" s="153"/>
      <c r="I215" s="153"/>
      <c r="N215" s="153"/>
      <c r="O215" s="153"/>
      <c r="T215" s="153"/>
      <c r="U215" s="153"/>
      <c r="Z215" s="153"/>
      <c r="AA215" s="153"/>
      <c r="AF215" s="153"/>
      <c r="AG215" s="153"/>
      <c r="AL215" s="153"/>
      <c r="AM215" s="153"/>
      <c r="AR215" s="153"/>
      <c r="AS215" s="153"/>
      <c r="AX215" s="153"/>
      <c r="AY215" s="153"/>
      <c r="BD215" s="153"/>
      <c r="BE215" s="153"/>
      <c r="BF215" s="153"/>
    </row>
    <row r="216" ht="15.75" customHeight="1">
      <c r="B216" s="153"/>
      <c r="C216" s="153"/>
      <c r="H216" s="153"/>
      <c r="I216" s="153"/>
      <c r="N216" s="153"/>
      <c r="O216" s="153"/>
      <c r="T216" s="153"/>
      <c r="U216" s="153"/>
      <c r="Z216" s="153"/>
      <c r="AA216" s="153"/>
      <c r="AF216" s="153"/>
      <c r="AG216" s="153"/>
      <c r="AL216" s="153"/>
      <c r="AM216" s="153"/>
      <c r="AR216" s="153"/>
      <c r="AS216" s="153"/>
      <c r="AX216" s="153"/>
      <c r="AY216" s="153"/>
      <c r="BD216" s="153"/>
      <c r="BE216" s="153"/>
      <c r="BF216" s="153"/>
    </row>
    <row r="217" ht="15.75" customHeight="1">
      <c r="B217" s="153"/>
      <c r="C217" s="153"/>
      <c r="H217" s="153"/>
      <c r="I217" s="153"/>
      <c r="N217" s="153"/>
      <c r="O217" s="153"/>
      <c r="T217" s="153"/>
      <c r="U217" s="153"/>
      <c r="Z217" s="153"/>
      <c r="AA217" s="153"/>
      <c r="AF217" s="153"/>
      <c r="AG217" s="153"/>
      <c r="AL217" s="153"/>
      <c r="AM217" s="153"/>
      <c r="AR217" s="153"/>
      <c r="AS217" s="153"/>
      <c r="AX217" s="153"/>
      <c r="AY217" s="153"/>
      <c r="BD217" s="153"/>
      <c r="BE217" s="153"/>
      <c r="BF217" s="153"/>
    </row>
    <row r="218" ht="15.75" customHeight="1">
      <c r="B218" s="153"/>
      <c r="C218" s="153"/>
      <c r="H218" s="153"/>
      <c r="I218" s="153"/>
      <c r="N218" s="153"/>
      <c r="O218" s="153"/>
      <c r="T218" s="153"/>
      <c r="U218" s="153"/>
      <c r="Z218" s="153"/>
      <c r="AA218" s="153"/>
      <c r="AF218" s="153"/>
      <c r="AG218" s="153"/>
      <c r="AL218" s="153"/>
      <c r="AM218" s="153"/>
      <c r="AR218" s="153"/>
      <c r="AS218" s="153"/>
      <c r="AX218" s="153"/>
      <c r="AY218" s="153"/>
      <c r="BD218" s="153"/>
      <c r="BE218" s="153"/>
      <c r="BF218" s="153"/>
    </row>
    <row r="219" ht="15.75" customHeight="1">
      <c r="B219" s="153"/>
      <c r="C219" s="153"/>
      <c r="H219" s="153"/>
      <c r="I219" s="153"/>
      <c r="N219" s="153"/>
      <c r="O219" s="153"/>
      <c r="T219" s="153"/>
      <c r="U219" s="153"/>
      <c r="Z219" s="153"/>
      <c r="AA219" s="153"/>
      <c r="AF219" s="153"/>
      <c r="AG219" s="153"/>
      <c r="AL219" s="153"/>
      <c r="AM219" s="153"/>
      <c r="AR219" s="153"/>
      <c r="AS219" s="153"/>
      <c r="AX219" s="153"/>
      <c r="AY219" s="153"/>
      <c r="BD219" s="153"/>
      <c r="BE219" s="153"/>
      <c r="BF219" s="153"/>
    </row>
    <row r="220" ht="15.75" customHeight="1">
      <c r="B220" s="153"/>
      <c r="C220" s="153"/>
      <c r="H220" s="153"/>
      <c r="I220" s="153"/>
      <c r="N220" s="153"/>
      <c r="O220" s="153"/>
      <c r="T220" s="153"/>
      <c r="U220" s="153"/>
      <c r="Z220" s="153"/>
      <c r="AA220" s="153"/>
      <c r="AF220" s="153"/>
      <c r="AG220" s="153"/>
      <c r="AL220" s="153"/>
      <c r="AM220" s="153"/>
      <c r="AR220" s="153"/>
      <c r="AS220" s="153"/>
      <c r="AX220" s="153"/>
      <c r="AY220" s="153"/>
      <c r="BD220" s="153"/>
      <c r="BE220" s="153"/>
      <c r="BF220" s="153"/>
    </row>
    <row r="221" ht="15.75" customHeight="1">
      <c r="B221" s="153"/>
      <c r="C221" s="153"/>
      <c r="H221" s="153"/>
      <c r="I221" s="153"/>
      <c r="N221" s="153"/>
      <c r="O221" s="153"/>
      <c r="T221" s="153"/>
      <c r="U221" s="153"/>
      <c r="Z221" s="153"/>
      <c r="AA221" s="153"/>
      <c r="AF221" s="153"/>
      <c r="AG221" s="153"/>
      <c r="AL221" s="153"/>
      <c r="AM221" s="153"/>
      <c r="AR221" s="153"/>
      <c r="AS221" s="153"/>
      <c r="AX221" s="153"/>
      <c r="AY221" s="153"/>
      <c r="BD221" s="153"/>
      <c r="BE221" s="153"/>
      <c r="BF221" s="153"/>
    </row>
    <row r="222" ht="15.75" customHeight="1">
      <c r="B222" s="153"/>
      <c r="C222" s="153"/>
      <c r="H222" s="153"/>
      <c r="I222" s="153"/>
      <c r="N222" s="153"/>
      <c r="O222" s="153"/>
      <c r="T222" s="153"/>
      <c r="U222" s="153"/>
      <c r="Z222" s="153"/>
      <c r="AA222" s="153"/>
      <c r="AF222" s="153"/>
      <c r="AG222" s="153"/>
      <c r="AL222" s="153"/>
      <c r="AM222" s="153"/>
      <c r="AR222" s="153"/>
      <c r="AS222" s="153"/>
      <c r="AX222" s="153"/>
      <c r="AY222" s="153"/>
      <c r="BD222" s="153"/>
      <c r="BE222" s="153"/>
      <c r="BF222" s="153"/>
    </row>
    <row r="223" ht="15.75" customHeight="1">
      <c r="B223" s="153"/>
      <c r="C223" s="153"/>
      <c r="H223" s="153"/>
      <c r="I223" s="153"/>
      <c r="N223" s="153"/>
      <c r="O223" s="153"/>
      <c r="T223" s="153"/>
      <c r="U223" s="153"/>
      <c r="Z223" s="153"/>
      <c r="AA223" s="153"/>
      <c r="AF223" s="153"/>
      <c r="AG223" s="153"/>
      <c r="AL223" s="153"/>
      <c r="AM223" s="153"/>
      <c r="AR223" s="153"/>
      <c r="AS223" s="153"/>
      <c r="AX223" s="153"/>
      <c r="AY223" s="153"/>
      <c r="BD223" s="153"/>
      <c r="BE223" s="153"/>
      <c r="BF223" s="153"/>
    </row>
    <row r="224" ht="15.75" customHeight="1">
      <c r="B224" s="153"/>
      <c r="C224" s="153"/>
      <c r="H224" s="153"/>
      <c r="I224" s="153"/>
      <c r="N224" s="153"/>
      <c r="O224" s="153"/>
      <c r="T224" s="153"/>
      <c r="U224" s="153"/>
      <c r="Z224" s="153"/>
      <c r="AA224" s="153"/>
      <c r="AF224" s="153"/>
      <c r="AG224" s="153"/>
      <c r="AL224" s="153"/>
      <c r="AM224" s="153"/>
      <c r="AR224" s="153"/>
      <c r="AS224" s="153"/>
      <c r="AX224" s="153"/>
      <c r="AY224" s="153"/>
      <c r="BD224" s="153"/>
      <c r="BE224" s="153"/>
      <c r="BF224" s="153"/>
    </row>
    <row r="225" ht="15.75" customHeight="1">
      <c r="B225" s="153"/>
      <c r="C225" s="153"/>
      <c r="H225" s="153"/>
      <c r="I225" s="153"/>
      <c r="N225" s="153"/>
      <c r="O225" s="153"/>
      <c r="T225" s="153"/>
      <c r="U225" s="153"/>
      <c r="Z225" s="153"/>
      <c r="AA225" s="153"/>
      <c r="AF225" s="153"/>
      <c r="AG225" s="153"/>
      <c r="AL225" s="153"/>
      <c r="AM225" s="153"/>
      <c r="AR225" s="153"/>
      <c r="AS225" s="153"/>
      <c r="AX225" s="153"/>
      <c r="AY225" s="153"/>
      <c r="BD225" s="153"/>
      <c r="BE225" s="153"/>
      <c r="BF225" s="153"/>
    </row>
    <row r="226" ht="15.75" customHeight="1">
      <c r="B226" s="153"/>
      <c r="C226" s="153"/>
      <c r="H226" s="153"/>
      <c r="I226" s="153"/>
      <c r="N226" s="153"/>
      <c r="O226" s="153"/>
      <c r="T226" s="153"/>
      <c r="U226" s="153"/>
      <c r="Z226" s="153"/>
      <c r="AA226" s="153"/>
      <c r="AF226" s="153"/>
      <c r="AG226" s="153"/>
      <c r="AL226" s="153"/>
      <c r="AM226" s="153"/>
      <c r="AR226" s="153"/>
      <c r="AS226" s="153"/>
      <c r="AX226" s="153"/>
      <c r="AY226" s="153"/>
      <c r="BD226" s="153"/>
      <c r="BE226" s="153"/>
      <c r="BF226" s="153"/>
    </row>
    <row r="227" ht="15.75" customHeight="1">
      <c r="B227" s="153"/>
      <c r="C227" s="153"/>
      <c r="H227" s="153"/>
      <c r="I227" s="153"/>
      <c r="N227" s="153"/>
      <c r="O227" s="153"/>
      <c r="T227" s="153"/>
      <c r="U227" s="153"/>
      <c r="Z227" s="153"/>
      <c r="AA227" s="153"/>
      <c r="AF227" s="153"/>
      <c r="AG227" s="153"/>
      <c r="AL227" s="153"/>
      <c r="AM227" s="153"/>
      <c r="AR227" s="153"/>
      <c r="AS227" s="153"/>
      <c r="AX227" s="153"/>
      <c r="AY227" s="153"/>
      <c r="BD227" s="153"/>
      <c r="BE227" s="153"/>
      <c r="BF227" s="153"/>
    </row>
    <row r="228" ht="15.75" customHeight="1">
      <c r="B228" s="153"/>
      <c r="C228" s="153"/>
      <c r="H228" s="153"/>
      <c r="I228" s="153"/>
      <c r="N228" s="153"/>
      <c r="O228" s="153"/>
      <c r="T228" s="153"/>
      <c r="U228" s="153"/>
      <c r="Z228" s="153"/>
      <c r="AA228" s="153"/>
      <c r="AF228" s="153"/>
      <c r="AG228" s="153"/>
      <c r="AL228" s="153"/>
      <c r="AM228" s="153"/>
      <c r="AR228" s="153"/>
      <c r="AS228" s="153"/>
      <c r="AX228" s="153"/>
      <c r="AY228" s="153"/>
      <c r="BD228" s="153"/>
      <c r="BE228" s="153"/>
      <c r="BF228" s="153"/>
    </row>
    <row r="229" ht="15.75" customHeight="1">
      <c r="B229" s="153"/>
      <c r="C229" s="153"/>
      <c r="H229" s="153"/>
      <c r="I229" s="153"/>
      <c r="N229" s="153"/>
      <c r="O229" s="153"/>
      <c r="T229" s="153"/>
      <c r="U229" s="153"/>
      <c r="Z229" s="153"/>
      <c r="AA229" s="153"/>
      <c r="AF229" s="153"/>
      <c r="AG229" s="153"/>
      <c r="AL229" s="153"/>
      <c r="AM229" s="153"/>
      <c r="AR229" s="153"/>
      <c r="AS229" s="153"/>
      <c r="AX229" s="153"/>
      <c r="AY229" s="153"/>
      <c r="BD229" s="153"/>
      <c r="BE229" s="153"/>
      <c r="BF229" s="153"/>
    </row>
    <row r="230" ht="15.75" customHeight="1">
      <c r="B230" s="153"/>
      <c r="C230" s="153"/>
      <c r="H230" s="153"/>
      <c r="I230" s="153"/>
      <c r="N230" s="153"/>
      <c r="O230" s="153"/>
      <c r="T230" s="153"/>
      <c r="U230" s="153"/>
      <c r="Z230" s="153"/>
      <c r="AA230" s="153"/>
      <c r="AF230" s="153"/>
      <c r="AG230" s="153"/>
      <c r="AL230" s="153"/>
      <c r="AM230" s="153"/>
      <c r="AR230" s="153"/>
      <c r="AS230" s="153"/>
      <c r="AX230" s="153"/>
      <c r="AY230" s="153"/>
      <c r="BD230" s="153"/>
      <c r="BE230" s="153"/>
      <c r="BF230" s="153"/>
    </row>
    <row r="231" ht="15.75" customHeight="1">
      <c r="B231" s="153"/>
      <c r="C231" s="153"/>
      <c r="H231" s="153"/>
      <c r="I231" s="153"/>
      <c r="N231" s="153"/>
      <c r="O231" s="153"/>
      <c r="T231" s="153"/>
      <c r="U231" s="153"/>
      <c r="Z231" s="153"/>
      <c r="AA231" s="153"/>
      <c r="AF231" s="153"/>
      <c r="AG231" s="153"/>
      <c r="AL231" s="153"/>
      <c r="AM231" s="153"/>
      <c r="AR231" s="153"/>
      <c r="AS231" s="153"/>
      <c r="AX231" s="153"/>
      <c r="AY231" s="153"/>
      <c r="BD231" s="153"/>
      <c r="BE231" s="153"/>
      <c r="BF231" s="153"/>
    </row>
    <row r="232" ht="15.75" customHeight="1">
      <c r="B232" s="153"/>
      <c r="C232" s="153"/>
      <c r="H232" s="153"/>
      <c r="I232" s="153"/>
      <c r="N232" s="153"/>
      <c r="O232" s="153"/>
      <c r="T232" s="153"/>
      <c r="U232" s="153"/>
      <c r="Z232" s="153"/>
      <c r="AA232" s="153"/>
      <c r="AF232" s="153"/>
      <c r="AG232" s="153"/>
      <c r="AL232" s="153"/>
      <c r="AM232" s="153"/>
      <c r="AR232" s="153"/>
      <c r="AS232" s="153"/>
      <c r="AX232" s="153"/>
      <c r="AY232" s="153"/>
      <c r="BD232" s="153"/>
      <c r="BE232" s="153"/>
      <c r="BF232" s="153"/>
    </row>
    <row r="233" ht="15.75" customHeight="1">
      <c r="B233" s="153"/>
      <c r="C233" s="153"/>
      <c r="H233" s="153"/>
      <c r="I233" s="153"/>
      <c r="N233" s="153"/>
      <c r="O233" s="153"/>
      <c r="T233" s="153"/>
      <c r="U233" s="153"/>
      <c r="Z233" s="153"/>
      <c r="AA233" s="153"/>
      <c r="AF233" s="153"/>
      <c r="AG233" s="153"/>
      <c r="AL233" s="153"/>
      <c r="AM233" s="153"/>
      <c r="AR233" s="153"/>
      <c r="AS233" s="153"/>
      <c r="AX233" s="153"/>
      <c r="AY233" s="153"/>
      <c r="BD233" s="153"/>
      <c r="BE233" s="153"/>
      <c r="BF233" s="153"/>
    </row>
    <row r="234" ht="15.75" customHeight="1">
      <c r="B234" s="153"/>
      <c r="C234" s="153"/>
      <c r="H234" s="153"/>
      <c r="I234" s="153"/>
      <c r="N234" s="153"/>
      <c r="O234" s="153"/>
      <c r="T234" s="153"/>
      <c r="U234" s="153"/>
      <c r="Z234" s="153"/>
      <c r="AA234" s="153"/>
      <c r="AF234" s="153"/>
      <c r="AG234" s="153"/>
      <c r="AL234" s="153"/>
      <c r="AM234" s="153"/>
      <c r="AR234" s="153"/>
      <c r="AS234" s="153"/>
      <c r="AX234" s="153"/>
      <c r="AY234" s="153"/>
      <c r="BD234" s="153"/>
      <c r="BE234" s="153"/>
      <c r="BF234" s="153"/>
    </row>
    <row r="235" ht="15.75" customHeight="1">
      <c r="B235" s="153"/>
      <c r="C235" s="153"/>
      <c r="H235" s="153"/>
      <c r="I235" s="153"/>
      <c r="N235" s="153"/>
      <c r="O235" s="153"/>
      <c r="T235" s="153"/>
      <c r="U235" s="153"/>
      <c r="Z235" s="153"/>
      <c r="AA235" s="153"/>
      <c r="AF235" s="153"/>
      <c r="AG235" s="153"/>
      <c r="AL235" s="153"/>
      <c r="AM235" s="153"/>
      <c r="AR235" s="153"/>
      <c r="AS235" s="153"/>
      <c r="AX235" s="153"/>
      <c r="AY235" s="153"/>
      <c r="BD235" s="153"/>
      <c r="BE235" s="153"/>
      <c r="BF235" s="153"/>
    </row>
    <row r="236" ht="15.75" customHeight="1">
      <c r="B236" s="153"/>
      <c r="C236" s="153"/>
      <c r="H236" s="153"/>
      <c r="I236" s="153"/>
      <c r="N236" s="153"/>
      <c r="O236" s="153"/>
      <c r="T236" s="153"/>
      <c r="U236" s="153"/>
      <c r="Z236" s="153"/>
      <c r="AA236" s="153"/>
      <c r="AF236" s="153"/>
      <c r="AG236" s="153"/>
      <c r="AL236" s="153"/>
      <c r="AM236" s="153"/>
      <c r="AR236" s="153"/>
      <c r="AS236" s="153"/>
      <c r="AX236" s="153"/>
      <c r="AY236" s="153"/>
      <c r="BD236" s="153"/>
      <c r="BE236" s="153"/>
      <c r="BF236" s="153"/>
    </row>
    <row r="237" ht="15.75" customHeight="1">
      <c r="B237" s="153"/>
      <c r="C237" s="153"/>
      <c r="H237" s="153"/>
      <c r="I237" s="153"/>
      <c r="N237" s="153"/>
      <c r="O237" s="153"/>
      <c r="T237" s="153"/>
      <c r="U237" s="153"/>
      <c r="Z237" s="153"/>
      <c r="AA237" s="153"/>
      <c r="AF237" s="153"/>
      <c r="AG237" s="153"/>
      <c r="AL237" s="153"/>
      <c r="AM237" s="153"/>
      <c r="AR237" s="153"/>
      <c r="AS237" s="153"/>
      <c r="AX237" s="153"/>
      <c r="AY237" s="153"/>
      <c r="BD237" s="153"/>
      <c r="BE237" s="153"/>
      <c r="BF237" s="153"/>
    </row>
    <row r="238" ht="15.75" customHeight="1">
      <c r="B238" s="153"/>
      <c r="C238" s="153"/>
      <c r="H238" s="153"/>
      <c r="I238" s="153"/>
      <c r="N238" s="153"/>
      <c r="O238" s="153"/>
      <c r="T238" s="153"/>
      <c r="U238" s="153"/>
      <c r="Z238" s="153"/>
      <c r="AA238" s="153"/>
      <c r="AF238" s="153"/>
      <c r="AG238" s="153"/>
      <c r="AL238" s="153"/>
      <c r="AM238" s="153"/>
      <c r="AR238" s="153"/>
      <c r="AS238" s="153"/>
      <c r="AX238" s="153"/>
      <c r="AY238" s="153"/>
      <c r="BD238" s="153"/>
      <c r="BE238" s="153"/>
      <c r="BF238" s="153"/>
    </row>
    <row r="239" ht="15.75" customHeight="1">
      <c r="B239" s="153"/>
      <c r="C239" s="153"/>
      <c r="H239" s="153"/>
      <c r="I239" s="153"/>
      <c r="N239" s="153"/>
      <c r="O239" s="153"/>
      <c r="T239" s="153"/>
      <c r="U239" s="153"/>
      <c r="Z239" s="153"/>
      <c r="AA239" s="153"/>
      <c r="AF239" s="153"/>
      <c r="AG239" s="153"/>
      <c r="AL239" s="153"/>
      <c r="AM239" s="153"/>
      <c r="AR239" s="153"/>
      <c r="AS239" s="153"/>
      <c r="AX239" s="153"/>
      <c r="AY239" s="153"/>
      <c r="BD239" s="153"/>
      <c r="BE239" s="153"/>
      <c r="BF239" s="153"/>
    </row>
    <row r="240" ht="15.75" customHeight="1">
      <c r="B240" s="153"/>
      <c r="C240" s="153"/>
      <c r="H240" s="153"/>
      <c r="I240" s="153"/>
      <c r="N240" s="153"/>
      <c r="O240" s="153"/>
      <c r="T240" s="153"/>
      <c r="U240" s="153"/>
      <c r="Z240" s="153"/>
      <c r="AA240" s="153"/>
      <c r="AF240" s="153"/>
      <c r="AG240" s="153"/>
      <c r="AL240" s="153"/>
      <c r="AM240" s="153"/>
      <c r="AR240" s="153"/>
      <c r="AS240" s="153"/>
      <c r="AX240" s="153"/>
      <c r="AY240" s="153"/>
      <c r="BD240" s="153"/>
      <c r="BE240" s="153"/>
      <c r="BF240" s="153"/>
    </row>
    <row r="241" ht="15.75" customHeight="1">
      <c r="B241" s="153"/>
      <c r="C241" s="153"/>
      <c r="H241" s="153"/>
      <c r="I241" s="153"/>
      <c r="N241" s="153"/>
      <c r="O241" s="153"/>
      <c r="T241" s="153"/>
      <c r="U241" s="153"/>
      <c r="Z241" s="153"/>
      <c r="AA241" s="153"/>
      <c r="AF241" s="153"/>
      <c r="AG241" s="153"/>
      <c r="AL241" s="153"/>
      <c r="AM241" s="153"/>
      <c r="AR241" s="153"/>
      <c r="AS241" s="153"/>
      <c r="AX241" s="153"/>
      <c r="AY241" s="153"/>
      <c r="BD241" s="153"/>
      <c r="BE241" s="153"/>
      <c r="BF241" s="153"/>
    </row>
    <row r="242" ht="15.75" customHeight="1">
      <c r="B242" s="153"/>
      <c r="C242" s="153"/>
      <c r="H242" s="153"/>
      <c r="I242" s="153"/>
      <c r="N242" s="153"/>
      <c r="O242" s="153"/>
      <c r="T242" s="153"/>
      <c r="U242" s="153"/>
      <c r="Z242" s="153"/>
      <c r="AA242" s="153"/>
      <c r="AF242" s="153"/>
      <c r="AG242" s="153"/>
      <c r="AL242" s="153"/>
      <c r="AM242" s="153"/>
      <c r="AR242" s="153"/>
      <c r="AS242" s="153"/>
      <c r="AX242" s="153"/>
      <c r="AY242" s="153"/>
      <c r="BD242" s="153"/>
      <c r="BE242" s="153"/>
      <c r="BF242" s="153"/>
    </row>
    <row r="243" ht="15.75" customHeight="1">
      <c r="B243" s="153"/>
      <c r="C243" s="153"/>
      <c r="H243" s="153"/>
      <c r="I243" s="153"/>
      <c r="N243" s="153"/>
      <c r="O243" s="153"/>
      <c r="T243" s="153"/>
      <c r="U243" s="153"/>
      <c r="Z243" s="153"/>
      <c r="AA243" s="153"/>
      <c r="AF243" s="153"/>
      <c r="AG243" s="153"/>
      <c r="AL243" s="153"/>
      <c r="AM243" s="153"/>
      <c r="AR243" s="153"/>
      <c r="AS243" s="153"/>
      <c r="AX243" s="153"/>
      <c r="AY243" s="153"/>
      <c r="BD243" s="153"/>
      <c r="BE243" s="153"/>
      <c r="BF243" s="153"/>
    </row>
    <row r="244" ht="15.75" customHeight="1">
      <c r="B244" s="153"/>
      <c r="C244" s="153"/>
      <c r="H244" s="153"/>
      <c r="I244" s="153"/>
      <c r="N244" s="153"/>
      <c r="O244" s="153"/>
      <c r="T244" s="153"/>
      <c r="U244" s="153"/>
      <c r="Z244" s="153"/>
      <c r="AA244" s="153"/>
      <c r="AF244" s="153"/>
      <c r="AG244" s="153"/>
      <c r="AL244" s="153"/>
      <c r="AM244" s="153"/>
      <c r="AR244" s="153"/>
      <c r="AS244" s="153"/>
      <c r="AX244" s="153"/>
      <c r="AY244" s="153"/>
      <c r="BD244" s="153"/>
      <c r="BE244" s="153"/>
      <c r="BF244" s="153"/>
    </row>
    <row r="245" ht="15.75" customHeight="1">
      <c r="B245" s="153"/>
      <c r="C245" s="153"/>
      <c r="H245" s="153"/>
      <c r="I245" s="153"/>
      <c r="N245" s="153"/>
      <c r="O245" s="153"/>
      <c r="T245" s="153"/>
      <c r="U245" s="153"/>
      <c r="Z245" s="153"/>
      <c r="AA245" s="153"/>
      <c r="AF245" s="153"/>
      <c r="AG245" s="153"/>
      <c r="AL245" s="153"/>
      <c r="AM245" s="153"/>
      <c r="AR245" s="153"/>
      <c r="AS245" s="153"/>
      <c r="AX245" s="153"/>
      <c r="AY245" s="153"/>
      <c r="BD245" s="153"/>
      <c r="BE245" s="153"/>
      <c r="BF245" s="153"/>
    </row>
    <row r="246" ht="15.75" customHeight="1">
      <c r="B246" s="153"/>
      <c r="C246" s="153"/>
      <c r="H246" s="153"/>
      <c r="I246" s="153"/>
      <c r="N246" s="153"/>
      <c r="O246" s="153"/>
      <c r="T246" s="153"/>
      <c r="U246" s="153"/>
      <c r="Z246" s="153"/>
      <c r="AA246" s="153"/>
      <c r="AF246" s="153"/>
      <c r="AG246" s="153"/>
      <c r="AL246" s="153"/>
      <c r="AM246" s="153"/>
      <c r="AR246" s="153"/>
      <c r="AS246" s="153"/>
      <c r="AX246" s="153"/>
      <c r="AY246" s="153"/>
      <c r="BD246" s="153"/>
      <c r="BE246" s="153"/>
      <c r="BF246" s="153"/>
    </row>
    <row r="247" ht="15.75" customHeight="1">
      <c r="B247" s="153"/>
      <c r="C247" s="153"/>
      <c r="H247" s="153"/>
      <c r="I247" s="153"/>
      <c r="N247" s="153"/>
      <c r="O247" s="153"/>
      <c r="T247" s="153"/>
      <c r="U247" s="153"/>
      <c r="Z247" s="153"/>
      <c r="AA247" s="153"/>
      <c r="AF247" s="153"/>
      <c r="AG247" s="153"/>
      <c r="AL247" s="153"/>
      <c r="AM247" s="153"/>
      <c r="AR247" s="153"/>
      <c r="AS247" s="153"/>
      <c r="AX247" s="153"/>
      <c r="AY247" s="153"/>
      <c r="BD247" s="153"/>
      <c r="BE247" s="153"/>
      <c r="BF247" s="153"/>
    </row>
    <row r="248" ht="15.75" customHeight="1">
      <c r="B248" s="153"/>
      <c r="C248" s="153"/>
      <c r="H248" s="153"/>
      <c r="I248" s="153"/>
      <c r="N248" s="153"/>
      <c r="O248" s="153"/>
      <c r="T248" s="153"/>
      <c r="U248" s="153"/>
      <c r="Z248" s="153"/>
      <c r="AA248" s="153"/>
      <c r="AF248" s="153"/>
      <c r="AG248" s="153"/>
      <c r="AL248" s="153"/>
      <c r="AM248" s="153"/>
      <c r="AR248" s="153"/>
      <c r="AS248" s="153"/>
      <c r="AX248" s="153"/>
      <c r="AY248" s="153"/>
      <c r="BD248" s="153"/>
      <c r="BE248" s="153"/>
      <c r="BF248" s="153"/>
    </row>
    <row r="249" ht="15.75" customHeight="1">
      <c r="B249" s="153"/>
      <c r="C249" s="153"/>
      <c r="H249" s="153"/>
      <c r="I249" s="153"/>
      <c r="N249" s="153"/>
      <c r="O249" s="153"/>
      <c r="T249" s="153"/>
      <c r="U249" s="153"/>
      <c r="Z249" s="153"/>
      <c r="AA249" s="153"/>
      <c r="AF249" s="153"/>
      <c r="AG249" s="153"/>
      <c r="AL249" s="153"/>
      <c r="AM249" s="153"/>
      <c r="AR249" s="153"/>
      <c r="AS249" s="153"/>
      <c r="AX249" s="153"/>
      <c r="AY249" s="153"/>
      <c r="BD249" s="153"/>
      <c r="BE249" s="153"/>
      <c r="BF249" s="153"/>
    </row>
    <row r="250" ht="15.75" customHeight="1">
      <c r="B250" s="153"/>
      <c r="C250" s="153"/>
      <c r="H250" s="153"/>
      <c r="I250" s="153"/>
      <c r="N250" s="153"/>
      <c r="O250" s="153"/>
      <c r="T250" s="153"/>
      <c r="U250" s="153"/>
      <c r="Z250" s="153"/>
      <c r="AA250" s="153"/>
      <c r="AF250" s="153"/>
      <c r="AG250" s="153"/>
      <c r="AL250" s="153"/>
      <c r="AM250" s="153"/>
      <c r="AR250" s="153"/>
      <c r="AS250" s="153"/>
      <c r="AX250" s="153"/>
      <c r="AY250" s="153"/>
      <c r="BD250" s="153"/>
      <c r="BE250" s="153"/>
      <c r="BF250" s="153"/>
    </row>
    <row r="251" ht="15.75" customHeight="1">
      <c r="B251" s="153"/>
      <c r="C251" s="153"/>
      <c r="H251" s="153"/>
      <c r="I251" s="153"/>
      <c r="N251" s="153"/>
      <c r="O251" s="153"/>
      <c r="T251" s="153"/>
      <c r="U251" s="153"/>
      <c r="Z251" s="153"/>
      <c r="AA251" s="153"/>
      <c r="AF251" s="153"/>
      <c r="AG251" s="153"/>
      <c r="AL251" s="153"/>
      <c r="AM251" s="153"/>
      <c r="AR251" s="153"/>
      <c r="AS251" s="153"/>
      <c r="AX251" s="153"/>
      <c r="AY251" s="153"/>
      <c r="BD251" s="153"/>
      <c r="BE251" s="153"/>
      <c r="BF251" s="153"/>
    </row>
    <row r="252" ht="15.75" customHeight="1">
      <c r="B252" s="153"/>
      <c r="C252" s="153"/>
      <c r="H252" s="153"/>
      <c r="I252" s="153"/>
      <c r="N252" s="153"/>
      <c r="O252" s="153"/>
      <c r="T252" s="153"/>
      <c r="U252" s="153"/>
      <c r="Z252" s="153"/>
      <c r="AA252" s="153"/>
      <c r="AF252" s="153"/>
      <c r="AG252" s="153"/>
      <c r="AL252" s="153"/>
      <c r="AM252" s="153"/>
      <c r="AR252" s="153"/>
      <c r="AS252" s="153"/>
      <c r="AX252" s="153"/>
      <c r="AY252" s="153"/>
      <c r="BD252" s="153"/>
      <c r="BE252" s="153"/>
      <c r="BF252" s="153"/>
    </row>
    <row r="253" ht="15.75" customHeight="1">
      <c r="B253" s="153"/>
      <c r="C253" s="153"/>
      <c r="H253" s="153"/>
      <c r="I253" s="153"/>
      <c r="N253" s="153"/>
      <c r="O253" s="153"/>
      <c r="T253" s="153"/>
      <c r="U253" s="153"/>
      <c r="Z253" s="153"/>
      <c r="AA253" s="153"/>
      <c r="AF253" s="153"/>
      <c r="AG253" s="153"/>
      <c r="AL253" s="153"/>
      <c r="AM253" s="153"/>
      <c r="AR253" s="153"/>
      <c r="AS253" s="153"/>
      <c r="AX253" s="153"/>
      <c r="AY253" s="153"/>
      <c r="BD253" s="153"/>
      <c r="BE253" s="153"/>
      <c r="BF253" s="153"/>
    </row>
    <row r="254" ht="15.75" customHeight="1">
      <c r="B254" s="153"/>
      <c r="C254" s="153"/>
      <c r="H254" s="153"/>
      <c r="I254" s="153"/>
      <c r="N254" s="153"/>
      <c r="O254" s="153"/>
      <c r="T254" s="153"/>
      <c r="U254" s="153"/>
      <c r="Z254" s="153"/>
      <c r="AA254" s="153"/>
      <c r="AF254" s="153"/>
      <c r="AG254" s="153"/>
      <c r="AL254" s="153"/>
      <c r="AM254" s="153"/>
      <c r="AR254" s="153"/>
      <c r="AS254" s="153"/>
      <c r="AX254" s="153"/>
      <c r="AY254" s="153"/>
      <c r="BD254" s="153"/>
      <c r="BE254" s="153"/>
      <c r="BF254" s="153"/>
    </row>
    <row r="255" ht="15.75" customHeight="1">
      <c r="B255" s="153"/>
      <c r="C255" s="153"/>
      <c r="H255" s="153"/>
      <c r="I255" s="153"/>
      <c r="N255" s="153"/>
      <c r="O255" s="153"/>
      <c r="T255" s="153"/>
      <c r="U255" s="153"/>
      <c r="Z255" s="153"/>
      <c r="AA255" s="153"/>
      <c r="AF255" s="153"/>
      <c r="AG255" s="153"/>
      <c r="AL255" s="153"/>
      <c r="AM255" s="153"/>
      <c r="AR255" s="153"/>
      <c r="AS255" s="153"/>
      <c r="AX255" s="153"/>
      <c r="AY255" s="153"/>
      <c r="BD255" s="153"/>
      <c r="BE255" s="153"/>
      <c r="BF255" s="153"/>
    </row>
    <row r="256" ht="15.75" customHeight="1">
      <c r="B256" s="153"/>
      <c r="C256" s="153"/>
      <c r="H256" s="153"/>
      <c r="I256" s="153"/>
      <c r="N256" s="153"/>
      <c r="O256" s="153"/>
      <c r="T256" s="153"/>
      <c r="U256" s="153"/>
      <c r="Z256" s="153"/>
      <c r="AA256" s="153"/>
      <c r="AF256" s="153"/>
      <c r="AG256" s="153"/>
      <c r="AL256" s="153"/>
      <c r="AM256" s="153"/>
      <c r="AR256" s="153"/>
      <c r="AS256" s="153"/>
      <c r="AX256" s="153"/>
      <c r="AY256" s="153"/>
      <c r="BD256" s="153"/>
      <c r="BE256" s="153"/>
      <c r="BF256" s="153"/>
    </row>
    <row r="257" ht="15.75" customHeight="1">
      <c r="B257" s="153"/>
      <c r="C257" s="153"/>
      <c r="H257" s="153"/>
      <c r="I257" s="153"/>
      <c r="N257" s="153"/>
      <c r="O257" s="153"/>
      <c r="T257" s="153"/>
      <c r="U257" s="153"/>
      <c r="Z257" s="153"/>
      <c r="AA257" s="153"/>
      <c r="AF257" s="153"/>
      <c r="AG257" s="153"/>
      <c r="AL257" s="153"/>
      <c r="AM257" s="153"/>
      <c r="AR257" s="153"/>
      <c r="AS257" s="153"/>
      <c r="AX257" s="153"/>
      <c r="AY257" s="153"/>
      <c r="BD257" s="153"/>
      <c r="BE257" s="153"/>
      <c r="BF257" s="153"/>
    </row>
    <row r="258" ht="15.75" customHeight="1">
      <c r="B258" s="153"/>
      <c r="C258" s="153"/>
      <c r="H258" s="153"/>
      <c r="I258" s="153"/>
      <c r="N258" s="153"/>
      <c r="O258" s="153"/>
      <c r="T258" s="153"/>
      <c r="U258" s="153"/>
      <c r="Z258" s="153"/>
      <c r="AA258" s="153"/>
      <c r="AF258" s="153"/>
      <c r="AG258" s="153"/>
      <c r="AL258" s="153"/>
      <c r="AM258" s="153"/>
      <c r="AR258" s="153"/>
      <c r="AS258" s="153"/>
      <c r="AX258" s="153"/>
      <c r="AY258" s="153"/>
      <c r="BD258" s="153"/>
      <c r="BE258" s="153"/>
      <c r="BF258" s="153"/>
    </row>
    <row r="259" ht="15.75" customHeight="1">
      <c r="B259" s="153"/>
      <c r="C259" s="153"/>
      <c r="H259" s="153"/>
      <c r="I259" s="153"/>
      <c r="N259" s="153"/>
      <c r="O259" s="153"/>
      <c r="T259" s="153"/>
      <c r="U259" s="153"/>
      <c r="Z259" s="153"/>
      <c r="AA259" s="153"/>
      <c r="AF259" s="153"/>
      <c r="AG259" s="153"/>
      <c r="AL259" s="153"/>
      <c r="AM259" s="153"/>
      <c r="AR259" s="153"/>
      <c r="AS259" s="153"/>
      <c r="AX259" s="153"/>
      <c r="AY259" s="153"/>
      <c r="BD259" s="153"/>
      <c r="BE259" s="153"/>
      <c r="BF259" s="153"/>
    </row>
    <row r="260" ht="15.75" customHeight="1">
      <c r="B260" s="153"/>
      <c r="C260" s="153"/>
      <c r="H260" s="153"/>
      <c r="I260" s="153"/>
      <c r="N260" s="153"/>
      <c r="O260" s="153"/>
      <c r="T260" s="153"/>
      <c r="U260" s="153"/>
      <c r="Z260" s="153"/>
      <c r="AA260" s="153"/>
      <c r="AF260" s="153"/>
      <c r="AG260" s="153"/>
      <c r="AL260" s="153"/>
      <c r="AM260" s="153"/>
      <c r="AR260" s="153"/>
      <c r="AS260" s="153"/>
      <c r="AX260" s="153"/>
      <c r="AY260" s="153"/>
      <c r="BD260" s="153"/>
      <c r="BE260" s="153"/>
      <c r="BF260" s="153"/>
    </row>
    <row r="261" ht="15.75" customHeight="1">
      <c r="B261" s="153"/>
      <c r="C261" s="153"/>
      <c r="H261" s="153"/>
      <c r="I261" s="153"/>
      <c r="N261" s="153"/>
      <c r="O261" s="153"/>
      <c r="T261" s="153"/>
      <c r="U261" s="153"/>
      <c r="Z261" s="153"/>
      <c r="AA261" s="153"/>
      <c r="AF261" s="153"/>
      <c r="AG261" s="153"/>
      <c r="AL261" s="153"/>
      <c r="AM261" s="153"/>
      <c r="AR261" s="153"/>
      <c r="AS261" s="153"/>
      <c r="AX261" s="153"/>
      <c r="AY261" s="153"/>
      <c r="BD261" s="153"/>
      <c r="BE261" s="153"/>
      <c r="BF261" s="153"/>
    </row>
    <row r="262" ht="15.75" customHeight="1">
      <c r="B262" s="153"/>
      <c r="C262" s="153"/>
      <c r="H262" s="153"/>
      <c r="I262" s="153"/>
      <c r="N262" s="153"/>
      <c r="O262" s="153"/>
      <c r="T262" s="153"/>
      <c r="U262" s="153"/>
      <c r="Z262" s="153"/>
      <c r="AA262" s="153"/>
      <c r="AF262" s="153"/>
      <c r="AG262" s="153"/>
      <c r="AL262" s="153"/>
      <c r="AM262" s="153"/>
      <c r="AR262" s="153"/>
      <c r="AS262" s="153"/>
      <c r="AX262" s="153"/>
      <c r="AY262" s="153"/>
      <c r="BD262" s="153"/>
      <c r="BE262" s="153"/>
      <c r="BF262" s="153"/>
    </row>
    <row r="263" ht="15.75" customHeight="1">
      <c r="B263" s="153"/>
      <c r="C263" s="153"/>
      <c r="H263" s="153"/>
      <c r="I263" s="153"/>
      <c r="N263" s="153"/>
      <c r="O263" s="153"/>
      <c r="T263" s="153"/>
      <c r="U263" s="153"/>
      <c r="Z263" s="153"/>
      <c r="AA263" s="153"/>
      <c r="AF263" s="153"/>
      <c r="AG263" s="153"/>
      <c r="AL263" s="153"/>
      <c r="AM263" s="153"/>
      <c r="AR263" s="153"/>
      <c r="AS263" s="153"/>
      <c r="AX263" s="153"/>
      <c r="AY263" s="153"/>
      <c r="BD263" s="153"/>
      <c r="BE263" s="153"/>
      <c r="BF263" s="153"/>
    </row>
    <row r="264" ht="15.75" customHeight="1">
      <c r="B264" s="153"/>
      <c r="C264" s="153"/>
      <c r="H264" s="153"/>
      <c r="I264" s="153"/>
      <c r="N264" s="153"/>
      <c r="O264" s="153"/>
      <c r="T264" s="153"/>
      <c r="U264" s="153"/>
      <c r="Z264" s="153"/>
      <c r="AA264" s="153"/>
      <c r="AF264" s="153"/>
      <c r="AG264" s="153"/>
      <c r="AL264" s="153"/>
      <c r="AM264" s="153"/>
      <c r="AR264" s="153"/>
      <c r="AS264" s="153"/>
      <c r="AX264" s="153"/>
      <c r="AY264" s="153"/>
      <c r="BD264" s="153"/>
      <c r="BE264" s="153"/>
      <c r="BF264" s="153"/>
    </row>
    <row r="265" ht="15.75" customHeight="1">
      <c r="B265" s="153"/>
      <c r="C265" s="153"/>
      <c r="H265" s="153"/>
      <c r="I265" s="153"/>
      <c r="N265" s="153"/>
      <c r="O265" s="153"/>
      <c r="T265" s="153"/>
      <c r="U265" s="153"/>
      <c r="Z265" s="153"/>
      <c r="AA265" s="153"/>
      <c r="AF265" s="153"/>
      <c r="AG265" s="153"/>
      <c r="AL265" s="153"/>
      <c r="AM265" s="153"/>
      <c r="AR265" s="153"/>
      <c r="AS265" s="153"/>
      <c r="AX265" s="153"/>
      <c r="AY265" s="153"/>
      <c r="BD265" s="153"/>
      <c r="BE265" s="153"/>
      <c r="BF265" s="153"/>
    </row>
    <row r="266" ht="15.75" customHeight="1">
      <c r="B266" s="153"/>
      <c r="C266" s="153"/>
      <c r="H266" s="153"/>
      <c r="I266" s="153"/>
      <c r="N266" s="153"/>
      <c r="O266" s="153"/>
      <c r="T266" s="153"/>
      <c r="U266" s="153"/>
      <c r="Z266" s="153"/>
      <c r="AA266" s="153"/>
      <c r="AF266" s="153"/>
      <c r="AG266" s="153"/>
      <c r="AL266" s="153"/>
      <c r="AM266" s="153"/>
      <c r="AR266" s="153"/>
      <c r="AS266" s="153"/>
      <c r="AX266" s="153"/>
      <c r="AY266" s="153"/>
      <c r="BD266" s="153"/>
      <c r="BE266" s="153"/>
      <c r="BF266" s="153"/>
    </row>
    <row r="267" ht="15.75" customHeight="1">
      <c r="B267" s="153"/>
      <c r="C267" s="153"/>
      <c r="H267" s="153"/>
      <c r="I267" s="153"/>
      <c r="N267" s="153"/>
      <c r="O267" s="153"/>
      <c r="T267" s="153"/>
      <c r="U267" s="153"/>
      <c r="Z267" s="153"/>
      <c r="AA267" s="153"/>
      <c r="AF267" s="153"/>
      <c r="AG267" s="153"/>
      <c r="AL267" s="153"/>
      <c r="AM267" s="153"/>
      <c r="AR267" s="153"/>
      <c r="AS267" s="153"/>
      <c r="AX267" s="153"/>
      <c r="AY267" s="153"/>
      <c r="BD267" s="153"/>
      <c r="BE267" s="153"/>
      <c r="BF267" s="153"/>
    </row>
    <row r="268" ht="15.75" customHeight="1">
      <c r="B268" s="153"/>
      <c r="C268" s="153"/>
      <c r="H268" s="153"/>
      <c r="I268" s="153"/>
      <c r="N268" s="153"/>
      <c r="O268" s="153"/>
      <c r="T268" s="153"/>
      <c r="U268" s="153"/>
      <c r="Z268" s="153"/>
      <c r="AA268" s="153"/>
      <c r="AF268" s="153"/>
      <c r="AG268" s="153"/>
      <c r="AL268" s="153"/>
      <c r="AM268" s="153"/>
      <c r="AR268" s="153"/>
      <c r="AS268" s="153"/>
      <c r="AX268" s="153"/>
      <c r="AY268" s="153"/>
      <c r="BD268" s="153"/>
      <c r="BE268" s="153"/>
      <c r="BF268" s="153"/>
    </row>
    <row r="269" ht="15.75" customHeight="1">
      <c r="B269" s="153"/>
      <c r="C269" s="153"/>
      <c r="H269" s="153"/>
      <c r="I269" s="153"/>
      <c r="N269" s="153"/>
      <c r="O269" s="153"/>
      <c r="T269" s="153"/>
      <c r="U269" s="153"/>
      <c r="Z269" s="153"/>
      <c r="AA269" s="153"/>
      <c r="AF269" s="153"/>
      <c r="AG269" s="153"/>
      <c r="AL269" s="153"/>
      <c r="AM269" s="153"/>
      <c r="AR269" s="153"/>
      <c r="AS269" s="153"/>
      <c r="AX269" s="153"/>
      <c r="AY269" s="153"/>
      <c r="BD269" s="153"/>
      <c r="BE269" s="153"/>
      <c r="BF269" s="153"/>
    </row>
    <row r="270" ht="15.75" customHeight="1">
      <c r="B270" s="153"/>
      <c r="C270" s="153"/>
      <c r="H270" s="153"/>
      <c r="I270" s="153"/>
      <c r="N270" s="153"/>
      <c r="O270" s="153"/>
      <c r="T270" s="153"/>
      <c r="U270" s="153"/>
      <c r="Z270" s="153"/>
      <c r="AA270" s="153"/>
      <c r="AF270" s="153"/>
      <c r="AG270" s="153"/>
      <c r="AL270" s="153"/>
      <c r="AM270" s="153"/>
      <c r="AR270" s="153"/>
      <c r="AS270" s="153"/>
      <c r="AX270" s="153"/>
      <c r="AY270" s="153"/>
      <c r="BD270" s="153"/>
      <c r="BE270" s="153"/>
      <c r="BF270" s="153"/>
    </row>
    <row r="271" ht="15.75" customHeight="1">
      <c r="B271" s="153"/>
      <c r="C271" s="153"/>
      <c r="H271" s="153"/>
      <c r="I271" s="153"/>
      <c r="N271" s="153"/>
      <c r="O271" s="153"/>
      <c r="T271" s="153"/>
      <c r="U271" s="153"/>
      <c r="Z271" s="153"/>
      <c r="AA271" s="153"/>
      <c r="AF271" s="153"/>
      <c r="AG271" s="153"/>
      <c r="AL271" s="153"/>
      <c r="AM271" s="153"/>
      <c r="AR271" s="153"/>
      <c r="AS271" s="153"/>
      <c r="AX271" s="153"/>
      <c r="AY271" s="153"/>
      <c r="BD271" s="153"/>
      <c r="BE271" s="153"/>
      <c r="BF271" s="153"/>
    </row>
    <row r="272" ht="15.75" customHeight="1">
      <c r="B272" s="153"/>
      <c r="C272" s="153"/>
      <c r="H272" s="153"/>
      <c r="I272" s="153"/>
      <c r="N272" s="153"/>
      <c r="O272" s="153"/>
      <c r="T272" s="153"/>
      <c r="U272" s="153"/>
      <c r="Z272" s="153"/>
      <c r="AA272" s="153"/>
      <c r="AF272" s="153"/>
      <c r="AG272" s="153"/>
      <c r="AL272" s="153"/>
      <c r="AM272" s="153"/>
      <c r="AR272" s="153"/>
      <c r="AS272" s="153"/>
      <c r="AX272" s="153"/>
      <c r="AY272" s="153"/>
      <c r="BD272" s="153"/>
      <c r="BE272" s="153"/>
      <c r="BF272" s="153"/>
    </row>
    <row r="273" ht="15.75" customHeight="1">
      <c r="B273" s="153"/>
      <c r="C273" s="153"/>
      <c r="H273" s="153"/>
      <c r="I273" s="153"/>
      <c r="N273" s="153"/>
      <c r="O273" s="153"/>
      <c r="T273" s="153"/>
      <c r="U273" s="153"/>
      <c r="Z273" s="153"/>
      <c r="AA273" s="153"/>
      <c r="AF273" s="153"/>
      <c r="AG273" s="153"/>
      <c r="AL273" s="153"/>
      <c r="AM273" s="153"/>
      <c r="AR273" s="153"/>
      <c r="AS273" s="153"/>
      <c r="AX273" s="153"/>
      <c r="AY273" s="153"/>
      <c r="BD273" s="153"/>
      <c r="BE273" s="153"/>
      <c r="BF273" s="153"/>
    </row>
    <row r="274" ht="15.75" customHeight="1">
      <c r="B274" s="153"/>
      <c r="C274" s="153"/>
      <c r="H274" s="153"/>
      <c r="I274" s="153"/>
      <c r="N274" s="153"/>
      <c r="O274" s="153"/>
      <c r="T274" s="153"/>
      <c r="U274" s="153"/>
      <c r="Z274" s="153"/>
      <c r="AA274" s="153"/>
      <c r="AF274" s="153"/>
      <c r="AG274" s="153"/>
      <c r="AL274" s="153"/>
      <c r="AM274" s="153"/>
      <c r="AR274" s="153"/>
      <c r="AS274" s="153"/>
      <c r="AX274" s="153"/>
      <c r="AY274" s="153"/>
      <c r="BD274" s="153"/>
      <c r="BE274" s="153"/>
      <c r="BF274" s="153"/>
    </row>
    <row r="275" ht="15.75" customHeight="1">
      <c r="B275" s="153"/>
      <c r="C275" s="153"/>
      <c r="H275" s="153"/>
      <c r="I275" s="153"/>
      <c r="N275" s="153"/>
      <c r="O275" s="153"/>
      <c r="T275" s="153"/>
      <c r="U275" s="153"/>
      <c r="Z275" s="153"/>
      <c r="AA275" s="153"/>
      <c r="AF275" s="153"/>
      <c r="AG275" s="153"/>
      <c r="AL275" s="153"/>
      <c r="AM275" s="153"/>
      <c r="AR275" s="153"/>
      <c r="AS275" s="153"/>
      <c r="AX275" s="153"/>
      <c r="AY275" s="153"/>
      <c r="BD275" s="153"/>
      <c r="BE275" s="153"/>
      <c r="BF275" s="153"/>
    </row>
    <row r="276" ht="15.75" customHeight="1">
      <c r="B276" s="153"/>
      <c r="C276" s="153"/>
      <c r="H276" s="153"/>
      <c r="I276" s="153"/>
      <c r="N276" s="153"/>
      <c r="O276" s="153"/>
      <c r="T276" s="153"/>
      <c r="U276" s="153"/>
      <c r="Z276" s="153"/>
      <c r="AA276" s="153"/>
      <c r="AF276" s="153"/>
      <c r="AG276" s="153"/>
      <c r="AL276" s="153"/>
      <c r="AM276" s="153"/>
      <c r="AR276" s="153"/>
      <c r="AS276" s="153"/>
      <c r="AX276" s="153"/>
      <c r="AY276" s="153"/>
      <c r="BD276" s="153"/>
      <c r="BE276" s="153"/>
      <c r="BF276" s="153"/>
    </row>
    <row r="277" ht="15.75" customHeight="1">
      <c r="B277" s="153"/>
      <c r="C277" s="153"/>
      <c r="H277" s="153"/>
      <c r="I277" s="153"/>
      <c r="N277" s="153"/>
      <c r="O277" s="153"/>
      <c r="T277" s="153"/>
      <c r="U277" s="153"/>
      <c r="Z277" s="153"/>
      <c r="AA277" s="153"/>
      <c r="AF277" s="153"/>
      <c r="AG277" s="153"/>
      <c r="AL277" s="153"/>
      <c r="AM277" s="153"/>
      <c r="AR277" s="153"/>
      <c r="AS277" s="153"/>
      <c r="AX277" s="153"/>
      <c r="AY277" s="153"/>
      <c r="BD277" s="153"/>
      <c r="BE277" s="153"/>
      <c r="BF277" s="153"/>
    </row>
    <row r="278" ht="15.75" customHeight="1">
      <c r="B278" s="153"/>
      <c r="C278" s="153"/>
      <c r="H278" s="153"/>
      <c r="I278" s="153"/>
      <c r="N278" s="153"/>
      <c r="O278" s="153"/>
      <c r="T278" s="153"/>
      <c r="U278" s="153"/>
      <c r="Z278" s="153"/>
      <c r="AA278" s="153"/>
      <c r="AF278" s="153"/>
      <c r="AG278" s="153"/>
      <c r="AL278" s="153"/>
      <c r="AM278" s="153"/>
      <c r="AR278" s="153"/>
      <c r="AS278" s="153"/>
      <c r="AX278" s="153"/>
      <c r="AY278" s="153"/>
      <c r="BD278" s="153"/>
      <c r="BE278" s="153"/>
      <c r="BF278" s="153"/>
    </row>
    <row r="279" ht="15.75" customHeight="1">
      <c r="B279" s="153"/>
      <c r="C279" s="153"/>
      <c r="H279" s="153"/>
      <c r="I279" s="153"/>
      <c r="N279" s="153"/>
      <c r="O279" s="153"/>
      <c r="T279" s="153"/>
      <c r="U279" s="153"/>
      <c r="Z279" s="153"/>
      <c r="AA279" s="153"/>
      <c r="AF279" s="153"/>
      <c r="AG279" s="153"/>
      <c r="AL279" s="153"/>
      <c r="AM279" s="153"/>
      <c r="AR279" s="153"/>
      <c r="AS279" s="153"/>
      <c r="AX279" s="153"/>
      <c r="AY279" s="153"/>
      <c r="BD279" s="153"/>
      <c r="BE279" s="153"/>
      <c r="BF279" s="153"/>
    </row>
    <row r="280" ht="15.75" customHeight="1">
      <c r="B280" s="153"/>
      <c r="C280" s="153"/>
      <c r="H280" s="153"/>
      <c r="I280" s="153"/>
      <c r="N280" s="153"/>
      <c r="O280" s="153"/>
      <c r="T280" s="153"/>
      <c r="U280" s="153"/>
      <c r="Z280" s="153"/>
      <c r="AA280" s="153"/>
      <c r="AF280" s="153"/>
      <c r="AG280" s="153"/>
      <c r="AL280" s="153"/>
      <c r="AM280" s="153"/>
      <c r="AR280" s="153"/>
      <c r="AS280" s="153"/>
      <c r="AX280" s="153"/>
      <c r="AY280" s="153"/>
      <c r="BD280" s="153"/>
      <c r="BE280" s="153"/>
      <c r="BF280" s="153"/>
    </row>
    <row r="281" ht="15.75" customHeight="1">
      <c r="B281" s="153"/>
      <c r="C281" s="153"/>
      <c r="H281" s="153"/>
      <c r="I281" s="153"/>
      <c r="N281" s="153"/>
      <c r="O281" s="153"/>
      <c r="T281" s="153"/>
      <c r="U281" s="153"/>
      <c r="Z281" s="153"/>
      <c r="AA281" s="153"/>
      <c r="AF281" s="153"/>
      <c r="AG281" s="153"/>
      <c r="AL281" s="153"/>
      <c r="AM281" s="153"/>
      <c r="AR281" s="153"/>
      <c r="AS281" s="153"/>
      <c r="AX281" s="153"/>
      <c r="AY281" s="153"/>
      <c r="BD281" s="153"/>
      <c r="BE281" s="153"/>
      <c r="BF281" s="153"/>
    </row>
    <row r="282" ht="15.75" customHeight="1">
      <c r="B282" s="153"/>
      <c r="C282" s="153"/>
      <c r="H282" s="153"/>
      <c r="I282" s="153"/>
      <c r="N282" s="153"/>
      <c r="O282" s="153"/>
      <c r="T282" s="153"/>
      <c r="U282" s="153"/>
      <c r="Z282" s="153"/>
      <c r="AA282" s="153"/>
      <c r="AF282" s="153"/>
      <c r="AG282" s="153"/>
      <c r="AL282" s="153"/>
      <c r="AM282" s="153"/>
      <c r="AR282" s="153"/>
      <c r="AS282" s="153"/>
      <c r="AX282" s="153"/>
      <c r="AY282" s="153"/>
      <c r="BD282" s="153"/>
      <c r="BE282" s="153"/>
      <c r="BF282" s="153"/>
    </row>
    <row r="283" ht="15.75" customHeight="1">
      <c r="B283" s="153"/>
      <c r="C283" s="153"/>
      <c r="H283" s="153"/>
      <c r="I283" s="153"/>
      <c r="N283" s="153"/>
      <c r="O283" s="153"/>
      <c r="T283" s="153"/>
      <c r="U283" s="153"/>
      <c r="Z283" s="153"/>
      <c r="AA283" s="153"/>
      <c r="AF283" s="153"/>
      <c r="AG283" s="153"/>
      <c r="AL283" s="153"/>
      <c r="AM283" s="153"/>
      <c r="AR283" s="153"/>
      <c r="AS283" s="153"/>
      <c r="AX283" s="153"/>
      <c r="AY283" s="153"/>
      <c r="BD283" s="153"/>
      <c r="BE283" s="153"/>
      <c r="BF283" s="153"/>
    </row>
    <row r="284" ht="15.75" customHeight="1">
      <c r="B284" s="153"/>
      <c r="C284" s="153"/>
      <c r="H284" s="153"/>
      <c r="I284" s="153"/>
      <c r="N284" s="153"/>
      <c r="O284" s="153"/>
      <c r="T284" s="153"/>
      <c r="U284" s="153"/>
      <c r="Z284" s="153"/>
      <c r="AA284" s="153"/>
      <c r="AF284" s="153"/>
      <c r="AG284" s="153"/>
      <c r="AL284" s="153"/>
      <c r="AM284" s="153"/>
      <c r="AR284" s="153"/>
      <c r="AS284" s="153"/>
      <c r="AX284" s="153"/>
      <c r="AY284" s="153"/>
      <c r="BD284" s="153"/>
      <c r="BE284" s="153"/>
      <c r="BF284" s="153"/>
    </row>
    <row r="285" ht="15.75" customHeight="1">
      <c r="B285" s="153"/>
      <c r="C285" s="153"/>
      <c r="H285" s="153"/>
      <c r="I285" s="153"/>
      <c r="N285" s="153"/>
      <c r="O285" s="153"/>
      <c r="T285" s="153"/>
      <c r="U285" s="153"/>
      <c r="Z285" s="153"/>
      <c r="AA285" s="153"/>
      <c r="AF285" s="153"/>
      <c r="AG285" s="153"/>
      <c r="AL285" s="153"/>
      <c r="AM285" s="153"/>
      <c r="AR285" s="153"/>
      <c r="AS285" s="153"/>
      <c r="AX285" s="153"/>
      <c r="AY285" s="153"/>
      <c r="BD285" s="153"/>
      <c r="BE285" s="153"/>
      <c r="BF285" s="153"/>
    </row>
    <row r="286" ht="15.75" customHeight="1">
      <c r="B286" s="153"/>
      <c r="C286" s="153"/>
      <c r="H286" s="153"/>
      <c r="I286" s="153"/>
      <c r="N286" s="153"/>
      <c r="O286" s="153"/>
      <c r="T286" s="153"/>
      <c r="U286" s="153"/>
      <c r="Z286" s="153"/>
      <c r="AA286" s="153"/>
      <c r="AF286" s="153"/>
      <c r="AG286" s="153"/>
      <c r="AL286" s="153"/>
      <c r="AM286" s="153"/>
      <c r="AR286" s="153"/>
      <c r="AS286" s="153"/>
      <c r="AX286" s="153"/>
      <c r="AY286" s="153"/>
      <c r="BD286" s="153"/>
      <c r="BE286" s="153"/>
      <c r="BF286" s="153"/>
    </row>
    <row r="287" ht="15.75" customHeight="1">
      <c r="B287" s="153"/>
      <c r="C287" s="153"/>
      <c r="H287" s="153"/>
      <c r="I287" s="153"/>
      <c r="N287" s="153"/>
      <c r="O287" s="153"/>
      <c r="T287" s="153"/>
      <c r="U287" s="153"/>
      <c r="Z287" s="153"/>
      <c r="AA287" s="153"/>
      <c r="AF287" s="153"/>
      <c r="AG287" s="153"/>
      <c r="AL287" s="153"/>
      <c r="AM287" s="153"/>
      <c r="AR287" s="153"/>
      <c r="AS287" s="153"/>
      <c r="AX287" s="153"/>
      <c r="AY287" s="153"/>
      <c r="BD287" s="153"/>
      <c r="BE287" s="153"/>
      <c r="BF287" s="153"/>
    </row>
    <row r="288" ht="15.75" customHeight="1">
      <c r="B288" s="153"/>
      <c r="C288" s="153"/>
      <c r="H288" s="153"/>
      <c r="I288" s="153"/>
      <c r="N288" s="153"/>
      <c r="O288" s="153"/>
      <c r="T288" s="153"/>
      <c r="U288" s="153"/>
      <c r="Z288" s="153"/>
      <c r="AA288" s="153"/>
      <c r="AF288" s="153"/>
      <c r="AG288" s="153"/>
      <c r="AL288" s="153"/>
      <c r="AM288" s="153"/>
      <c r="AR288" s="153"/>
      <c r="AS288" s="153"/>
      <c r="AX288" s="153"/>
      <c r="AY288" s="153"/>
      <c r="BD288" s="153"/>
      <c r="BE288" s="153"/>
      <c r="BF288" s="153"/>
    </row>
    <row r="289" ht="15.75" customHeight="1">
      <c r="B289" s="153"/>
      <c r="C289" s="153"/>
      <c r="H289" s="153"/>
      <c r="I289" s="153"/>
      <c r="N289" s="153"/>
      <c r="O289" s="153"/>
      <c r="T289" s="153"/>
      <c r="U289" s="153"/>
      <c r="Z289" s="153"/>
      <c r="AA289" s="153"/>
      <c r="AF289" s="153"/>
      <c r="AG289" s="153"/>
      <c r="AL289" s="153"/>
      <c r="AM289" s="153"/>
      <c r="AR289" s="153"/>
      <c r="AS289" s="153"/>
      <c r="AX289" s="153"/>
      <c r="AY289" s="153"/>
      <c r="BD289" s="153"/>
      <c r="BE289" s="153"/>
      <c r="BF289" s="153"/>
    </row>
    <row r="290" ht="15.75" customHeight="1">
      <c r="B290" s="153"/>
      <c r="C290" s="153"/>
      <c r="H290" s="153"/>
      <c r="I290" s="153"/>
      <c r="N290" s="153"/>
      <c r="O290" s="153"/>
      <c r="T290" s="153"/>
      <c r="U290" s="153"/>
      <c r="Z290" s="153"/>
      <c r="AA290" s="153"/>
      <c r="AF290" s="153"/>
      <c r="AG290" s="153"/>
      <c r="AL290" s="153"/>
      <c r="AM290" s="153"/>
      <c r="AR290" s="153"/>
      <c r="AS290" s="153"/>
      <c r="AX290" s="153"/>
      <c r="AY290" s="153"/>
      <c r="BD290" s="153"/>
      <c r="BE290" s="153"/>
      <c r="BF290" s="153"/>
    </row>
    <row r="291" ht="15.75" customHeight="1">
      <c r="B291" s="153"/>
      <c r="C291" s="153"/>
      <c r="H291" s="153"/>
      <c r="I291" s="153"/>
      <c r="N291" s="153"/>
      <c r="O291" s="153"/>
      <c r="T291" s="153"/>
      <c r="U291" s="153"/>
      <c r="Z291" s="153"/>
      <c r="AA291" s="153"/>
      <c r="AF291" s="153"/>
      <c r="AG291" s="153"/>
      <c r="AL291" s="153"/>
      <c r="AM291" s="153"/>
      <c r="AR291" s="153"/>
      <c r="AS291" s="153"/>
      <c r="AX291" s="153"/>
      <c r="AY291" s="153"/>
      <c r="BD291" s="153"/>
      <c r="BE291" s="153"/>
      <c r="BF291" s="153"/>
    </row>
    <row r="292" ht="15.75" customHeight="1">
      <c r="B292" s="153"/>
      <c r="C292" s="153"/>
      <c r="H292" s="153"/>
      <c r="I292" s="153"/>
      <c r="N292" s="153"/>
      <c r="O292" s="153"/>
      <c r="T292" s="153"/>
      <c r="U292" s="153"/>
      <c r="Z292" s="153"/>
      <c r="AA292" s="153"/>
      <c r="AF292" s="153"/>
      <c r="AG292" s="153"/>
      <c r="AL292" s="153"/>
      <c r="AM292" s="153"/>
      <c r="AR292" s="153"/>
      <c r="AS292" s="153"/>
      <c r="AX292" s="153"/>
      <c r="AY292" s="153"/>
      <c r="BD292" s="153"/>
      <c r="BE292" s="153"/>
      <c r="BF292" s="153"/>
    </row>
    <row r="293" ht="15.75" customHeight="1">
      <c r="B293" s="153"/>
      <c r="C293" s="153"/>
      <c r="H293" s="153"/>
      <c r="I293" s="153"/>
      <c r="N293" s="153"/>
      <c r="O293" s="153"/>
      <c r="T293" s="153"/>
      <c r="U293" s="153"/>
      <c r="Z293" s="153"/>
      <c r="AA293" s="153"/>
      <c r="AF293" s="153"/>
      <c r="AG293" s="153"/>
      <c r="AL293" s="153"/>
      <c r="AM293" s="153"/>
      <c r="AR293" s="153"/>
      <c r="AS293" s="153"/>
      <c r="AX293" s="153"/>
      <c r="AY293" s="153"/>
      <c r="BD293" s="153"/>
      <c r="BE293" s="153"/>
      <c r="BF293" s="153"/>
    </row>
    <row r="294" ht="15.75" customHeight="1">
      <c r="B294" s="153"/>
      <c r="C294" s="153"/>
      <c r="H294" s="153"/>
      <c r="I294" s="153"/>
      <c r="N294" s="153"/>
      <c r="O294" s="153"/>
      <c r="T294" s="153"/>
      <c r="U294" s="153"/>
      <c r="Z294" s="153"/>
      <c r="AA294" s="153"/>
      <c r="AF294" s="153"/>
      <c r="AG294" s="153"/>
      <c r="AL294" s="153"/>
      <c r="AM294" s="153"/>
      <c r="AR294" s="153"/>
      <c r="AS294" s="153"/>
      <c r="AX294" s="153"/>
      <c r="AY294" s="153"/>
      <c r="BD294" s="153"/>
      <c r="BE294" s="153"/>
      <c r="BF294" s="153"/>
    </row>
    <row r="295" ht="15.75" customHeight="1">
      <c r="B295" s="153"/>
      <c r="C295" s="153"/>
      <c r="H295" s="153"/>
      <c r="I295" s="153"/>
      <c r="N295" s="153"/>
      <c r="O295" s="153"/>
      <c r="T295" s="153"/>
      <c r="U295" s="153"/>
      <c r="Z295" s="153"/>
      <c r="AA295" s="153"/>
      <c r="AF295" s="153"/>
      <c r="AG295" s="153"/>
      <c r="AL295" s="153"/>
      <c r="AM295" s="153"/>
      <c r="AR295" s="153"/>
      <c r="AS295" s="153"/>
      <c r="AX295" s="153"/>
      <c r="AY295" s="153"/>
      <c r="BD295" s="153"/>
      <c r="BE295" s="153"/>
      <c r="BF295" s="153"/>
    </row>
    <row r="296" ht="15.75" customHeight="1">
      <c r="B296" s="153"/>
      <c r="C296" s="153"/>
      <c r="H296" s="153"/>
      <c r="I296" s="153"/>
      <c r="N296" s="153"/>
      <c r="O296" s="153"/>
      <c r="T296" s="153"/>
      <c r="U296" s="153"/>
      <c r="Z296" s="153"/>
      <c r="AA296" s="153"/>
      <c r="AF296" s="153"/>
      <c r="AG296" s="153"/>
      <c r="AL296" s="153"/>
      <c r="AM296" s="153"/>
      <c r="AR296" s="153"/>
      <c r="AS296" s="153"/>
      <c r="AX296" s="153"/>
      <c r="AY296" s="153"/>
      <c r="BD296" s="153"/>
      <c r="BE296" s="153"/>
      <c r="BF296" s="153"/>
    </row>
    <row r="297" ht="15.75" customHeight="1">
      <c r="B297" s="153"/>
      <c r="C297" s="153"/>
      <c r="H297" s="153"/>
      <c r="I297" s="153"/>
      <c r="N297" s="153"/>
      <c r="O297" s="153"/>
      <c r="T297" s="153"/>
      <c r="U297" s="153"/>
      <c r="Z297" s="153"/>
      <c r="AA297" s="153"/>
      <c r="AF297" s="153"/>
      <c r="AG297" s="153"/>
      <c r="AL297" s="153"/>
      <c r="AM297" s="153"/>
      <c r="AR297" s="153"/>
      <c r="AS297" s="153"/>
      <c r="AX297" s="153"/>
      <c r="AY297" s="153"/>
      <c r="BD297" s="153"/>
      <c r="BE297" s="153"/>
      <c r="BF297" s="153"/>
    </row>
    <row r="298" ht="15.75" customHeight="1">
      <c r="B298" s="153"/>
      <c r="C298" s="153"/>
      <c r="H298" s="153"/>
      <c r="I298" s="153"/>
      <c r="N298" s="153"/>
      <c r="O298" s="153"/>
      <c r="T298" s="153"/>
      <c r="U298" s="153"/>
      <c r="Z298" s="153"/>
      <c r="AA298" s="153"/>
      <c r="AF298" s="153"/>
      <c r="AG298" s="153"/>
      <c r="AL298" s="153"/>
      <c r="AM298" s="153"/>
      <c r="AR298" s="153"/>
      <c r="AS298" s="153"/>
      <c r="AX298" s="153"/>
      <c r="AY298" s="153"/>
      <c r="BD298" s="153"/>
      <c r="BE298" s="153"/>
      <c r="BF298" s="153"/>
    </row>
    <row r="299" ht="15.75" customHeight="1">
      <c r="B299" s="153"/>
      <c r="C299" s="153"/>
      <c r="H299" s="153"/>
      <c r="I299" s="153"/>
      <c r="N299" s="153"/>
      <c r="O299" s="153"/>
      <c r="T299" s="153"/>
      <c r="U299" s="153"/>
      <c r="Z299" s="153"/>
      <c r="AA299" s="153"/>
      <c r="AF299" s="153"/>
      <c r="AG299" s="153"/>
      <c r="AL299" s="153"/>
      <c r="AM299" s="153"/>
      <c r="AR299" s="153"/>
      <c r="AS299" s="153"/>
      <c r="AX299" s="153"/>
      <c r="AY299" s="153"/>
      <c r="BD299" s="153"/>
      <c r="BE299" s="153"/>
      <c r="BF299" s="153"/>
    </row>
    <row r="300" ht="15.75" customHeight="1">
      <c r="B300" s="153"/>
      <c r="C300" s="153"/>
      <c r="H300" s="153"/>
      <c r="I300" s="153"/>
      <c r="N300" s="153"/>
      <c r="O300" s="153"/>
      <c r="T300" s="153"/>
      <c r="U300" s="153"/>
      <c r="Z300" s="153"/>
      <c r="AA300" s="153"/>
      <c r="AF300" s="153"/>
      <c r="AG300" s="153"/>
      <c r="AL300" s="153"/>
      <c r="AM300" s="153"/>
      <c r="AR300" s="153"/>
      <c r="AS300" s="153"/>
      <c r="AX300" s="153"/>
      <c r="AY300" s="153"/>
      <c r="BD300" s="153"/>
      <c r="BE300" s="153"/>
      <c r="BF300" s="153"/>
    </row>
    <row r="301" ht="15.75" customHeight="1">
      <c r="B301" s="153"/>
      <c r="C301" s="153"/>
      <c r="H301" s="153"/>
      <c r="I301" s="153"/>
      <c r="N301" s="153"/>
      <c r="O301" s="153"/>
      <c r="T301" s="153"/>
      <c r="U301" s="153"/>
      <c r="Z301" s="153"/>
      <c r="AA301" s="153"/>
      <c r="AF301" s="153"/>
      <c r="AG301" s="153"/>
      <c r="AL301" s="153"/>
      <c r="AM301" s="153"/>
      <c r="AR301" s="153"/>
      <c r="AS301" s="153"/>
      <c r="AX301" s="153"/>
      <c r="AY301" s="153"/>
      <c r="BD301" s="153"/>
      <c r="BE301" s="153"/>
      <c r="BF301" s="153"/>
    </row>
    <row r="302" ht="15.75" customHeight="1">
      <c r="B302" s="153"/>
      <c r="C302" s="153"/>
      <c r="H302" s="153"/>
      <c r="I302" s="153"/>
      <c r="N302" s="153"/>
      <c r="O302" s="153"/>
      <c r="T302" s="153"/>
      <c r="U302" s="153"/>
      <c r="Z302" s="153"/>
      <c r="AA302" s="153"/>
      <c r="AF302" s="153"/>
      <c r="AG302" s="153"/>
      <c r="AL302" s="153"/>
      <c r="AM302" s="153"/>
      <c r="AR302" s="153"/>
      <c r="AS302" s="153"/>
      <c r="AX302" s="153"/>
      <c r="AY302" s="153"/>
      <c r="BD302" s="153"/>
      <c r="BE302" s="153"/>
      <c r="BF302" s="153"/>
    </row>
    <row r="303" ht="15.75" customHeight="1">
      <c r="B303" s="153"/>
      <c r="C303" s="153"/>
      <c r="H303" s="153"/>
      <c r="I303" s="153"/>
      <c r="N303" s="153"/>
      <c r="O303" s="153"/>
      <c r="T303" s="153"/>
      <c r="U303" s="153"/>
      <c r="Z303" s="153"/>
      <c r="AA303" s="153"/>
      <c r="AF303" s="153"/>
      <c r="AG303" s="153"/>
      <c r="AL303" s="153"/>
      <c r="AM303" s="153"/>
      <c r="AR303" s="153"/>
      <c r="AS303" s="153"/>
      <c r="AX303" s="153"/>
      <c r="AY303" s="153"/>
      <c r="BD303" s="153"/>
      <c r="BE303" s="153"/>
      <c r="BF303" s="153"/>
    </row>
    <row r="304" ht="15.75" customHeight="1">
      <c r="B304" s="153"/>
      <c r="C304" s="153"/>
      <c r="H304" s="153"/>
      <c r="I304" s="153"/>
      <c r="N304" s="153"/>
      <c r="O304" s="153"/>
      <c r="T304" s="153"/>
      <c r="U304" s="153"/>
      <c r="Z304" s="153"/>
      <c r="AA304" s="153"/>
      <c r="AF304" s="153"/>
      <c r="AG304" s="153"/>
      <c r="AL304" s="153"/>
      <c r="AM304" s="153"/>
      <c r="AR304" s="153"/>
      <c r="AS304" s="153"/>
      <c r="AX304" s="153"/>
      <c r="AY304" s="153"/>
      <c r="BD304" s="153"/>
      <c r="BE304" s="153"/>
      <c r="BF304" s="153"/>
    </row>
    <row r="305" ht="15.75" customHeight="1">
      <c r="B305" s="153"/>
      <c r="C305" s="153"/>
      <c r="H305" s="153"/>
      <c r="I305" s="153"/>
      <c r="N305" s="153"/>
      <c r="O305" s="153"/>
      <c r="T305" s="153"/>
      <c r="U305" s="153"/>
      <c r="Z305" s="153"/>
      <c r="AA305" s="153"/>
      <c r="AF305" s="153"/>
      <c r="AG305" s="153"/>
      <c r="AL305" s="153"/>
      <c r="AM305" s="153"/>
      <c r="AR305" s="153"/>
      <c r="AS305" s="153"/>
      <c r="AX305" s="153"/>
      <c r="AY305" s="153"/>
      <c r="BD305" s="153"/>
      <c r="BE305" s="153"/>
      <c r="BF305" s="153"/>
    </row>
    <row r="306" ht="15.75" customHeight="1">
      <c r="B306" s="153"/>
      <c r="C306" s="153"/>
      <c r="H306" s="153"/>
      <c r="I306" s="153"/>
      <c r="N306" s="153"/>
      <c r="O306" s="153"/>
      <c r="T306" s="153"/>
      <c r="U306" s="153"/>
      <c r="Z306" s="153"/>
      <c r="AA306" s="153"/>
      <c r="AF306" s="153"/>
      <c r="AG306" s="153"/>
      <c r="AL306" s="153"/>
      <c r="AM306" s="153"/>
      <c r="AR306" s="153"/>
      <c r="AS306" s="153"/>
      <c r="AX306" s="153"/>
      <c r="AY306" s="153"/>
      <c r="BD306" s="153"/>
      <c r="BE306" s="153"/>
      <c r="BF306" s="153"/>
    </row>
    <row r="307" ht="15.75" customHeight="1">
      <c r="B307" s="153"/>
      <c r="C307" s="153"/>
      <c r="H307" s="153"/>
      <c r="I307" s="153"/>
      <c r="N307" s="153"/>
      <c r="O307" s="153"/>
      <c r="T307" s="153"/>
      <c r="U307" s="153"/>
      <c r="Z307" s="153"/>
      <c r="AA307" s="153"/>
      <c r="AF307" s="153"/>
      <c r="AG307" s="153"/>
      <c r="AL307" s="153"/>
      <c r="AM307" s="153"/>
      <c r="AR307" s="153"/>
      <c r="AS307" s="153"/>
      <c r="AX307" s="153"/>
      <c r="AY307" s="153"/>
      <c r="BD307" s="153"/>
      <c r="BE307" s="153"/>
      <c r="BF307" s="153"/>
    </row>
    <row r="308" ht="15.75" customHeight="1">
      <c r="B308" s="153"/>
      <c r="C308" s="153"/>
      <c r="H308" s="153"/>
      <c r="I308" s="153"/>
      <c r="N308" s="153"/>
      <c r="O308" s="153"/>
      <c r="T308" s="153"/>
      <c r="U308" s="153"/>
      <c r="Z308" s="153"/>
      <c r="AA308" s="153"/>
      <c r="AF308" s="153"/>
      <c r="AG308" s="153"/>
      <c r="AL308" s="153"/>
      <c r="AM308" s="153"/>
      <c r="AR308" s="153"/>
      <c r="AS308" s="153"/>
      <c r="AX308" s="153"/>
      <c r="AY308" s="153"/>
      <c r="BD308" s="153"/>
      <c r="BE308" s="153"/>
      <c r="BF308" s="153"/>
    </row>
    <row r="309" ht="15.75" customHeight="1">
      <c r="B309" s="153"/>
      <c r="C309" s="153"/>
      <c r="H309" s="153"/>
      <c r="I309" s="153"/>
      <c r="N309" s="153"/>
      <c r="O309" s="153"/>
      <c r="T309" s="153"/>
      <c r="U309" s="153"/>
      <c r="Z309" s="153"/>
      <c r="AA309" s="153"/>
      <c r="AF309" s="153"/>
      <c r="AG309" s="153"/>
      <c r="AL309" s="153"/>
      <c r="AM309" s="153"/>
      <c r="AR309" s="153"/>
      <c r="AS309" s="153"/>
      <c r="AX309" s="153"/>
      <c r="AY309" s="153"/>
      <c r="BD309" s="153"/>
      <c r="BE309" s="153"/>
      <c r="BF309" s="153"/>
    </row>
    <row r="310" ht="15.75" customHeight="1">
      <c r="B310" s="153"/>
      <c r="C310" s="153"/>
      <c r="H310" s="153"/>
      <c r="I310" s="153"/>
      <c r="N310" s="153"/>
      <c r="O310" s="153"/>
      <c r="T310" s="153"/>
      <c r="U310" s="153"/>
      <c r="Z310" s="153"/>
      <c r="AA310" s="153"/>
      <c r="AF310" s="153"/>
      <c r="AG310" s="153"/>
      <c r="AL310" s="153"/>
      <c r="AM310" s="153"/>
      <c r="AR310" s="153"/>
      <c r="AS310" s="153"/>
      <c r="AX310" s="153"/>
      <c r="AY310" s="153"/>
      <c r="BD310" s="153"/>
      <c r="BE310" s="153"/>
      <c r="BF310" s="153"/>
    </row>
    <row r="311" ht="15.75" customHeight="1">
      <c r="B311" s="153"/>
      <c r="C311" s="153"/>
      <c r="H311" s="153"/>
      <c r="I311" s="153"/>
      <c r="N311" s="153"/>
      <c r="O311" s="153"/>
      <c r="T311" s="153"/>
      <c r="U311" s="153"/>
      <c r="Z311" s="153"/>
      <c r="AA311" s="153"/>
      <c r="AF311" s="153"/>
      <c r="AG311" s="153"/>
      <c r="AL311" s="153"/>
      <c r="AM311" s="153"/>
      <c r="AR311" s="153"/>
      <c r="AS311" s="153"/>
      <c r="AX311" s="153"/>
      <c r="AY311" s="153"/>
      <c r="BD311" s="153"/>
      <c r="BE311" s="153"/>
      <c r="BF311" s="153"/>
    </row>
    <row r="312" ht="15.75" customHeight="1">
      <c r="B312" s="153"/>
      <c r="C312" s="153"/>
      <c r="H312" s="153"/>
      <c r="I312" s="153"/>
      <c r="N312" s="153"/>
      <c r="O312" s="153"/>
      <c r="T312" s="153"/>
      <c r="U312" s="153"/>
      <c r="Z312" s="153"/>
      <c r="AA312" s="153"/>
      <c r="AF312" s="153"/>
      <c r="AG312" s="153"/>
      <c r="AL312" s="153"/>
      <c r="AM312" s="153"/>
      <c r="AR312" s="153"/>
      <c r="AS312" s="153"/>
      <c r="AX312" s="153"/>
      <c r="AY312" s="153"/>
      <c r="BD312" s="153"/>
      <c r="BE312" s="153"/>
      <c r="BF312" s="153"/>
    </row>
    <row r="313" ht="15.75" customHeight="1">
      <c r="B313" s="153"/>
      <c r="C313" s="153"/>
      <c r="H313" s="153"/>
      <c r="I313" s="153"/>
      <c r="N313" s="153"/>
      <c r="O313" s="153"/>
      <c r="T313" s="153"/>
      <c r="U313" s="153"/>
      <c r="Z313" s="153"/>
      <c r="AA313" s="153"/>
      <c r="AF313" s="153"/>
      <c r="AG313" s="153"/>
      <c r="AL313" s="153"/>
      <c r="AM313" s="153"/>
      <c r="AR313" s="153"/>
      <c r="AS313" s="153"/>
      <c r="AX313" s="153"/>
      <c r="AY313" s="153"/>
      <c r="BD313" s="153"/>
      <c r="BE313" s="153"/>
      <c r="BF313" s="153"/>
    </row>
    <row r="314" ht="15.75" customHeight="1">
      <c r="B314" s="153"/>
      <c r="C314" s="153"/>
      <c r="H314" s="153"/>
      <c r="I314" s="153"/>
      <c r="N314" s="153"/>
      <c r="O314" s="153"/>
      <c r="T314" s="153"/>
      <c r="U314" s="153"/>
      <c r="Z314" s="153"/>
      <c r="AA314" s="153"/>
      <c r="AF314" s="153"/>
      <c r="AG314" s="153"/>
      <c r="AL314" s="153"/>
      <c r="AM314" s="153"/>
      <c r="AR314" s="153"/>
      <c r="AS314" s="153"/>
      <c r="AX314" s="153"/>
      <c r="AY314" s="153"/>
      <c r="BD314" s="153"/>
      <c r="BE314" s="153"/>
      <c r="BF314" s="153"/>
    </row>
    <row r="315" ht="15.75" customHeight="1">
      <c r="B315" s="153"/>
      <c r="C315" s="153"/>
      <c r="H315" s="153"/>
      <c r="I315" s="153"/>
      <c r="N315" s="153"/>
      <c r="O315" s="153"/>
      <c r="T315" s="153"/>
      <c r="U315" s="153"/>
      <c r="Z315" s="153"/>
      <c r="AA315" s="153"/>
      <c r="AF315" s="153"/>
      <c r="AG315" s="153"/>
      <c r="AL315" s="153"/>
      <c r="AM315" s="153"/>
      <c r="AR315" s="153"/>
      <c r="AS315" s="153"/>
      <c r="AX315" s="153"/>
      <c r="AY315" s="153"/>
      <c r="BD315" s="153"/>
      <c r="BE315" s="153"/>
      <c r="BF315" s="153"/>
    </row>
    <row r="316" ht="15.75" customHeight="1">
      <c r="B316" s="153"/>
      <c r="C316" s="153"/>
      <c r="H316" s="153"/>
      <c r="I316" s="153"/>
      <c r="N316" s="153"/>
      <c r="O316" s="153"/>
      <c r="T316" s="153"/>
      <c r="U316" s="153"/>
      <c r="Z316" s="153"/>
      <c r="AA316" s="153"/>
      <c r="AF316" s="153"/>
      <c r="AG316" s="153"/>
      <c r="AL316" s="153"/>
      <c r="AM316" s="153"/>
      <c r="AR316" s="153"/>
      <c r="AS316" s="153"/>
      <c r="AX316" s="153"/>
      <c r="AY316" s="153"/>
      <c r="BD316" s="153"/>
      <c r="BE316" s="153"/>
      <c r="BF316" s="153"/>
    </row>
    <row r="317" ht="15.75" customHeight="1">
      <c r="B317" s="153"/>
      <c r="C317" s="153"/>
      <c r="H317" s="153"/>
      <c r="I317" s="153"/>
      <c r="N317" s="153"/>
      <c r="O317" s="153"/>
      <c r="T317" s="153"/>
      <c r="U317" s="153"/>
      <c r="Z317" s="153"/>
      <c r="AA317" s="153"/>
      <c r="AF317" s="153"/>
      <c r="AG317" s="153"/>
      <c r="AL317" s="153"/>
      <c r="AM317" s="153"/>
      <c r="AR317" s="153"/>
      <c r="AS317" s="153"/>
      <c r="AX317" s="153"/>
      <c r="AY317" s="153"/>
      <c r="BD317" s="153"/>
      <c r="BE317" s="153"/>
      <c r="BF317" s="153"/>
    </row>
    <row r="318" ht="15.75" customHeight="1">
      <c r="B318" s="153"/>
      <c r="C318" s="153"/>
      <c r="H318" s="153"/>
      <c r="I318" s="153"/>
      <c r="N318" s="153"/>
      <c r="O318" s="153"/>
      <c r="T318" s="153"/>
      <c r="U318" s="153"/>
      <c r="Z318" s="153"/>
      <c r="AA318" s="153"/>
      <c r="AF318" s="153"/>
      <c r="AG318" s="153"/>
      <c r="AL318" s="153"/>
      <c r="AM318" s="153"/>
      <c r="AR318" s="153"/>
      <c r="AS318" s="153"/>
      <c r="AX318" s="153"/>
      <c r="AY318" s="153"/>
      <c r="BD318" s="153"/>
      <c r="BE318" s="153"/>
      <c r="BF318" s="153"/>
    </row>
    <row r="319" ht="15.75" customHeight="1">
      <c r="B319" s="153"/>
      <c r="C319" s="153"/>
      <c r="H319" s="153"/>
      <c r="I319" s="153"/>
      <c r="N319" s="153"/>
      <c r="O319" s="153"/>
      <c r="T319" s="153"/>
      <c r="U319" s="153"/>
      <c r="Z319" s="153"/>
      <c r="AA319" s="153"/>
      <c r="AF319" s="153"/>
      <c r="AG319" s="153"/>
      <c r="AL319" s="153"/>
      <c r="AM319" s="153"/>
      <c r="AR319" s="153"/>
      <c r="AS319" s="153"/>
      <c r="AX319" s="153"/>
      <c r="AY319" s="153"/>
      <c r="BD319" s="153"/>
      <c r="BE319" s="153"/>
      <c r="BF319" s="153"/>
    </row>
    <row r="320" ht="15.75" customHeight="1">
      <c r="B320" s="153"/>
      <c r="C320" s="153"/>
      <c r="H320" s="153"/>
      <c r="I320" s="153"/>
      <c r="N320" s="153"/>
      <c r="O320" s="153"/>
      <c r="T320" s="153"/>
      <c r="U320" s="153"/>
      <c r="Z320" s="153"/>
      <c r="AA320" s="153"/>
      <c r="AF320" s="153"/>
      <c r="AG320" s="153"/>
      <c r="AL320" s="153"/>
      <c r="AM320" s="153"/>
      <c r="AR320" s="153"/>
      <c r="AS320" s="153"/>
      <c r="AX320" s="153"/>
      <c r="AY320" s="153"/>
      <c r="BD320" s="153"/>
      <c r="BE320" s="153"/>
      <c r="BF320" s="153"/>
    </row>
    <row r="321" ht="15.75" customHeight="1">
      <c r="B321" s="153"/>
      <c r="C321" s="153"/>
      <c r="H321" s="153"/>
      <c r="I321" s="153"/>
      <c r="N321" s="153"/>
      <c r="O321" s="153"/>
      <c r="T321" s="153"/>
      <c r="U321" s="153"/>
      <c r="Z321" s="153"/>
      <c r="AA321" s="153"/>
      <c r="AF321" s="153"/>
      <c r="AG321" s="153"/>
      <c r="AL321" s="153"/>
      <c r="AM321" s="153"/>
      <c r="AR321" s="153"/>
      <c r="AS321" s="153"/>
      <c r="AX321" s="153"/>
      <c r="AY321" s="153"/>
      <c r="BD321" s="153"/>
      <c r="BE321" s="153"/>
      <c r="BF321" s="153"/>
    </row>
    <row r="322" ht="15.75" customHeight="1">
      <c r="B322" s="153"/>
      <c r="C322" s="153"/>
      <c r="H322" s="153"/>
      <c r="I322" s="153"/>
      <c r="N322" s="153"/>
      <c r="O322" s="153"/>
      <c r="T322" s="153"/>
      <c r="U322" s="153"/>
      <c r="Z322" s="153"/>
      <c r="AA322" s="153"/>
      <c r="AF322" s="153"/>
      <c r="AG322" s="153"/>
      <c r="AL322" s="153"/>
      <c r="AM322" s="153"/>
      <c r="AR322" s="153"/>
      <c r="AS322" s="153"/>
      <c r="AX322" s="153"/>
      <c r="AY322" s="153"/>
      <c r="BD322" s="153"/>
      <c r="BE322" s="153"/>
      <c r="BF322" s="153"/>
    </row>
    <row r="323" ht="15.75" customHeight="1">
      <c r="B323" s="153"/>
      <c r="C323" s="153"/>
      <c r="H323" s="153"/>
      <c r="I323" s="153"/>
      <c r="N323" s="153"/>
      <c r="O323" s="153"/>
      <c r="T323" s="153"/>
      <c r="U323" s="153"/>
      <c r="Z323" s="153"/>
      <c r="AA323" s="153"/>
      <c r="AF323" s="153"/>
      <c r="AG323" s="153"/>
      <c r="AL323" s="153"/>
      <c r="AM323" s="153"/>
      <c r="AR323" s="153"/>
      <c r="AS323" s="153"/>
      <c r="AX323" s="153"/>
      <c r="AY323" s="153"/>
      <c r="BD323" s="153"/>
      <c r="BE323" s="153"/>
      <c r="BF323" s="153"/>
    </row>
    <row r="324" ht="15.75" customHeight="1">
      <c r="B324" s="153"/>
      <c r="C324" s="153"/>
      <c r="H324" s="153"/>
      <c r="I324" s="153"/>
      <c r="N324" s="153"/>
      <c r="O324" s="153"/>
      <c r="T324" s="153"/>
      <c r="U324" s="153"/>
      <c r="Z324" s="153"/>
      <c r="AA324" s="153"/>
      <c r="AF324" s="153"/>
      <c r="AG324" s="153"/>
      <c r="AL324" s="153"/>
      <c r="AM324" s="153"/>
      <c r="AR324" s="153"/>
      <c r="AS324" s="153"/>
      <c r="AX324" s="153"/>
      <c r="AY324" s="153"/>
      <c r="BD324" s="153"/>
      <c r="BE324" s="153"/>
      <c r="BF324" s="153"/>
    </row>
    <row r="325" ht="15.75" customHeight="1">
      <c r="B325" s="153"/>
      <c r="C325" s="153"/>
      <c r="H325" s="153"/>
      <c r="I325" s="153"/>
      <c r="N325" s="153"/>
      <c r="O325" s="153"/>
      <c r="T325" s="153"/>
      <c r="U325" s="153"/>
      <c r="Z325" s="153"/>
      <c r="AA325" s="153"/>
      <c r="AF325" s="153"/>
      <c r="AG325" s="153"/>
      <c r="AL325" s="153"/>
      <c r="AM325" s="153"/>
      <c r="AR325" s="153"/>
      <c r="AS325" s="153"/>
      <c r="AX325" s="153"/>
      <c r="AY325" s="153"/>
      <c r="BD325" s="153"/>
      <c r="BE325" s="153"/>
      <c r="BF325" s="153"/>
    </row>
    <row r="326" ht="15.75" customHeight="1">
      <c r="B326" s="153"/>
      <c r="C326" s="153"/>
      <c r="H326" s="153"/>
      <c r="I326" s="153"/>
      <c r="N326" s="153"/>
      <c r="O326" s="153"/>
      <c r="T326" s="153"/>
      <c r="U326" s="153"/>
      <c r="Z326" s="153"/>
      <c r="AA326" s="153"/>
      <c r="AF326" s="153"/>
      <c r="AG326" s="153"/>
      <c r="AL326" s="153"/>
      <c r="AM326" s="153"/>
      <c r="AR326" s="153"/>
      <c r="AS326" s="153"/>
      <c r="AX326" s="153"/>
      <c r="AY326" s="153"/>
      <c r="BD326" s="153"/>
      <c r="BE326" s="153"/>
      <c r="BF326" s="153"/>
    </row>
    <row r="327" ht="15.75" customHeight="1">
      <c r="B327" s="153"/>
      <c r="C327" s="153"/>
      <c r="H327" s="153"/>
      <c r="I327" s="153"/>
      <c r="N327" s="153"/>
      <c r="O327" s="153"/>
      <c r="T327" s="153"/>
      <c r="U327" s="153"/>
      <c r="Z327" s="153"/>
      <c r="AA327" s="153"/>
      <c r="AF327" s="153"/>
      <c r="AG327" s="153"/>
      <c r="AL327" s="153"/>
      <c r="AM327" s="153"/>
      <c r="AR327" s="153"/>
      <c r="AS327" s="153"/>
      <c r="AX327" s="153"/>
      <c r="AY327" s="153"/>
      <c r="BD327" s="153"/>
      <c r="BE327" s="153"/>
      <c r="BF327" s="153"/>
    </row>
    <row r="328" ht="15.75" customHeight="1">
      <c r="B328" s="153"/>
      <c r="C328" s="153"/>
      <c r="H328" s="153"/>
      <c r="I328" s="153"/>
      <c r="N328" s="153"/>
      <c r="O328" s="153"/>
      <c r="T328" s="153"/>
      <c r="U328" s="153"/>
      <c r="Z328" s="153"/>
      <c r="AA328" s="153"/>
      <c r="AF328" s="153"/>
      <c r="AG328" s="153"/>
      <c r="AL328" s="153"/>
      <c r="AM328" s="153"/>
      <c r="AR328" s="153"/>
      <c r="AS328" s="153"/>
      <c r="AX328" s="153"/>
      <c r="AY328" s="153"/>
      <c r="BD328" s="153"/>
      <c r="BE328" s="153"/>
      <c r="BF328" s="153"/>
    </row>
    <row r="329" ht="15.75" customHeight="1">
      <c r="B329" s="153"/>
      <c r="C329" s="153"/>
      <c r="H329" s="153"/>
      <c r="I329" s="153"/>
      <c r="N329" s="153"/>
      <c r="O329" s="153"/>
      <c r="T329" s="153"/>
      <c r="U329" s="153"/>
      <c r="Z329" s="153"/>
      <c r="AA329" s="153"/>
      <c r="AF329" s="153"/>
      <c r="AG329" s="153"/>
      <c r="AL329" s="153"/>
      <c r="AM329" s="153"/>
      <c r="AR329" s="153"/>
      <c r="AS329" s="153"/>
      <c r="AX329" s="153"/>
      <c r="AY329" s="153"/>
      <c r="BD329" s="153"/>
      <c r="BE329" s="153"/>
      <c r="BF329" s="153"/>
    </row>
    <row r="330" ht="15.75" customHeight="1">
      <c r="B330" s="153"/>
      <c r="C330" s="153"/>
      <c r="H330" s="153"/>
      <c r="I330" s="153"/>
      <c r="N330" s="153"/>
      <c r="O330" s="153"/>
      <c r="T330" s="153"/>
      <c r="U330" s="153"/>
      <c r="Z330" s="153"/>
      <c r="AA330" s="153"/>
      <c r="AF330" s="153"/>
      <c r="AG330" s="153"/>
      <c r="AL330" s="153"/>
      <c r="AM330" s="153"/>
      <c r="AR330" s="153"/>
      <c r="AS330" s="153"/>
      <c r="AX330" s="153"/>
      <c r="AY330" s="153"/>
      <c r="BD330" s="153"/>
      <c r="BE330" s="153"/>
      <c r="BF330" s="153"/>
    </row>
    <row r="331" ht="15.75" customHeight="1">
      <c r="B331" s="153"/>
      <c r="C331" s="153"/>
      <c r="H331" s="153"/>
      <c r="I331" s="153"/>
      <c r="N331" s="153"/>
      <c r="O331" s="153"/>
      <c r="T331" s="153"/>
      <c r="U331" s="153"/>
      <c r="Z331" s="153"/>
      <c r="AA331" s="153"/>
      <c r="AF331" s="153"/>
      <c r="AG331" s="153"/>
      <c r="AL331" s="153"/>
      <c r="AM331" s="153"/>
      <c r="AR331" s="153"/>
      <c r="AS331" s="153"/>
      <c r="AX331" s="153"/>
      <c r="AY331" s="153"/>
      <c r="BD331" s="153"/>
      <c r="BE331" s="153"/>
      <c r="BF331" s="153"/>
    </row>
    <row r="332" ht="15.75" customHeight="1">
      <c r="B332" s="153"/>
      <c r="C332" s="153"/>
      <c r="H332" s="153"/>
      <c r="I332" s="153"/>
      <c r="N332" s="153"/>
      <c r="O332" s="153"/>
      <c r="T332" s="153"/>
      <c r="U332" s="153"/>
      <c r="Z332" s="153"/>
      <c r="AA332" s="153"/>
      <c r="AF332" s="153"/>
      <c r="AG332" s="153"/>
      <c r="AL332" s="153"/>
      <c r="AM332" s="153"/>
      <c r="AR332" s="153"/>
      <c r="AS332" s="153"/>
      <c r="AX332" s="153"/>
      <c r="AY332" s="153"/>
      <c r="BD332" s="153"/>
      <c r="BE332" s="153"/>
      <c r="BF332" s="153"/>
    </row>
    <row r="333" ht="15.75" customHeight="1">
      <c r="B333" s="153"/>
      <c r="C333" s="153"/>
      <c r="H333" s="153"/>
      <c r="I333" s="153"/>
      <c r="N333" s="153"/>
      <c r="O333" s="153"/>
      <c r="T333" s="153"/>
      <c r="U333" s="153"/>
      <c r="Z333" s="153"/>
      <c r="AA333" s="153"/>
      <c r="AF333" s="153"/>
      <c r="AG333" s="153"/>
      <c r="AL333" s="153"/>
      <c r="AM333" s="153"/>
      <c r="AR333" s="153"/>
      <c r="AS333" s="153"/>
      <c r="AX333" s="153"/>
      <c r="AY333" s="153"/>
      <c r="BD333" s="153"/>
      <c r="BE333" s="153"/>
      <c r="BF333" s="153"/>
    </row>
    <row r="334" ht="15.75" customHeight="1">
      <c r="B334" s="153"/>
      <c r="C334" s="153"/>
      <c r="H334" s="153"/>
      <c r="I334" s="153"/>
      <c r="N334" s="153"/>
      <c r="O334" s="153"/>
      <c r="T334" s="153"/>
      <c r="U334" s="153"/>
      <c r="Z334" s="153"/>
      <c r="AA334" s="153"/>
      <c r="AF334" s="153"/>
      <c r="AG334" s="153"/>
      <c r="AL334" s="153"/>
      <c r="AM334" s="153"/>
      <c r="AR334" s="153"/>
      <c r="AS334" s="153"/>
      <c r="AX334" s="153"/>
      <c r="AY334" s="153"/>
      <c r="BD334" s="153"/>
      <c r="BE334" s="153"/>
      <c r="BF334" s="153"/>
    </row>
    <row r="335" ht="15.75" customHeight="1">
      <c r="B335" s="153"/>
      <c r="C335" s="153"/>
      <c r="H335" s="153"/>
      <c r="I335" s="153"/>
      <c r="N335" s="153"/>
      <c r="O335" s="153"/>
      <c r="T335" s="153"/>
      <c r="U335" s="153"/>
      <c r="Z335" s="153"/>
      <c r="AA335" s="153"/>
      <c r="AF335" s="153"/>
      <c r="AG335" s="153"/>
      <c r="AL335" s="153"/>
      <c r="AM335" s="153"/>
      <c r="AR335" s="153"/>
      <c r="AS335" s="153"/>
      <c r="AX335" s="153"/>
      <c r="AY335" s="153"/>
      <c r="BD335" s="153"/>
      <c r="BE335" s="153"/>
      <c r="BF335" s="153"/>
    </row>
    <row r="336" ht="15.75" customHeight="1">
      <c r="B336" s="153"/>
      <c r="C336" s="153"/>
      <c r="H336" s="153"/>
      <c r="I336" s="153"/>
      <c r="N336" s="153"/>
      <c r="O336" s="153"/>
      <c r="T336" s="153"/>
      <c r="U336" s="153"/>
      <c r="Z336" s="153"/>
      <c r="AA336" s="153"/>
      <c r="AF336" s="153"/>
      <c r="AG336" s="153"/>
      <c r="AL336" s="153"/>
      <c r="AM336" s="153"/>
      <c r="AR336" s="153"/>
      <c r="AS336" s="153"/>
      <c r="AX336" s="153"/>
      <c r="AY336" s="153"/>
      <c r="BD336" s="153"/>
      <c r="BE336" s="153"/>
      <c r="BF336" s="153"/>
    </row>
    <row r="337" ht="15.75" customHeight="1">
      <c r="B337" s="153"/>
      <c r="C337" s="153"/>
      <c r="H337" s="153"/>
      <c r="I337" s="153"/>
      <c r="N337" s="153"/>
      <c r="O337" s="153"/>
      <c r="T337" s="153"/>
      <c r="U337" s="153"/>
      <c r="Z337" s="153"/>
      <c r="AA337" s="153"/>
      <c r="AF337" s="153"/>
      <c r="AG337" s="153"/>
      <c r="AL337" s="153"/>
      <c r="AM337" s="153"/>
      <c r="AR337" s="153"/>
      <c r="AS337" s="153"/>
      <c r="AX337" s="153"/>
      <c r="AY337" s="153"/>
      <c r="BD337" s="153"/>
      <c r="BE337" s="153"/>
      <c r="BF337" s="153"/>
    </row>
    <row r="338" ht="15.75" customHeight="1">
      <c r="B338" s="153"/>
      <c r="C338" s="153"/>
      <c r="H338" s="153"/>
      <c r="I338" s="153"/>
      <c r="N338" s="153"/>
      <c r="O338" s="153"/>
      <c r="T338" s="153"/>
      <c r="U338" s="153"/>
      <c r="Z338" s="153"/>
      <c r="AA338" s="153"/>
      <c r="AF338" s="153"/>
      <c r="AG338" s="153"/>
      <c r="AL338" s="153"/>
      <c r="AM338" s="153"/>
      <c r="AR338" s="153"/>
      <c r="AS338" s="153"/>
      <c r="AX338" s="153"/>
      <c r="AY338" s="153"/>
      <c r="BD338" s="153"/>
      <c r="BE338" s="153"/>
      <c r="BF338" s="153"/>
    </row>
    <row r="339" ht="15.75" customHeight="1">
      <c r="B339" s="153"/>
      <c r="C339" s="153"/>
      <c r="H339" s="153"/>
      <c r="I339" s="153"/>
      <c r="N339" s="153"/>
      <c r="O339" s="153"/>
      <c r="T339" s="153"/>
      <c r="U339" s="153"/>
      <c r="Z339" s="153"/>
      <c r="AA339" s="153"/>
      <c r="AF339" s="153"/>
      <c r="AG339" s="153"/>
      <c r="AL339" s="153"/>
      <c r="AM339" s="153"/>
      <c r="AR339" s="153"/>
      <c r="AS339" s="153"/>
      <c r="AX339" s="153"/>
      <c r="AY339" s="153"/>
      <c r="BD339" s="153"/>
      <c r="BE339" s="153"/>
      <c r="BF339" s="153"/>
    </row>
    <row r="340" ht="15.75" customHeight="1">
      <c r="B340" s="153"/>
      <c r="C340" s="153"/>
      <c r="H340" s="153"/>
      <c r="I340" s="153"/>
      <c r="N340" s="153"/>
      <c r="O340" s="153"/>
      <c r="T340" s="153"/>
      <c r="U340" s="153"/>
      <c r="Z340" s="153"/>
      <c r="AA340" s="153"/>
      <c r="AF340" s="153"/>
      <c r="AG340" s="153"/>
      <c r="AL340" s="153"/>
      <c r="AM340" s="153"/>
      <c r="AR340" s="153"/>
      <c r="AS340" s="153"/>
      <c r="AX340" s="153"/>
      <c r="AY340" s="153"/>
      <c r="BD340" s="153"/>
      <c r="BE340" s="153"/>
      <c r="BF340" s="153"/>
    </row>
    <row r="341" ht="15.75" customHeight="1">
      <c r="B341" s="153"/>
      <c r="C341" s="153"/>
      <c r="H341" s="153"/>
      <c r="I341" s="153"/>
      <c r="N341" s="153"/>
      <c r="O341" s="153"/>
      <c r="T341" s="153"/>
      <c r="U341" s="153"/>
      <c r="Z341" s="153"/>
      <c r="AA341" s="153"/>
      <c r="AF341" s="153"/>
      <c r="AG341" s="153"/>
      <c r="AL341" s="153"/>
      <c r="AM341" s="153"/>
      <c r="AR341" s="153"/>
      <c r="AS341" s="153"/>
      <c r="AX341" s="153"/>
      <c r="AY341" s="153"/>
      <c r="BD341" s="153"/>
      <c r="BE341" s="153"/>
      <c r="BF341" s="153"/>
    </row>
    <row r="342" ht="15.75" customHeight="1">
      <c r="B342" s="153"/>
      <c r="C342" s="153"/>
      <c r="H342" s="153"/>
      <c r="I342" s="153"/>
      <c r="N342" s="153"/>
      <c r="O342" s="153"/>
      <c r="T342" s="153"/>
      <c r="U342" s="153"/>
      <c r="Z342" s="153"/>
      <c r="AA342" s="153"/>
      <c r="AF342" s="153"/>
      <c r="AG342" s="153"/>
      <c r="AL342" s="153"/>
      <c r="AM342" s="153"/>
      <c r="AR342" s="153"/>
      <c r="AS342" s="153"/>
      <c r="AX342" s="153"/>
      <c r="AY342" s="153"/>
      <c r="BD342" s="153"/>
      <c r="BE342" s="153"/>
      <c r="BF342" s="153"/>
    </row>
    <row r="343" ht="15.75" customHeight="1">
      <c r="B343" s="153"/>
      <c r="C343" s="153"/>
      <c r="H343" s="153"/>
      <c r="I343" s="153"/>
      <c r="N343" s="153"/>
      <c r="O343" s="153"/>
      <c r="T343" s="153"/>
      <c r="U343" s="153"/>
      <c r="Z343" s="153"/>
      <c r="AA343" s="153"/>
      <c r="AF343" s="153"/>
      <c r="AG343" s="153"/>
      <c r="AL343" s="153"/>
      <c r="AM343" s="153"/>
      <c r="AR343" s="153"/>
      <c r="AS343" s="153"/>
      <c r="AX343" s="153"/>
      <c r="AY343" s="153"/>
      <c r="BD343" s="153"/>
      <c r="BE343" s="153"/>
      <c r="BF343" s="153"/>
    </row>
    <row r="344" ht="15.75" customHeight="1">
      <c r="B344" s="153"/>
      <c r="C344" s="153"/>
      <c r="H344" s="153"/>
      <c r="I344" s="153"/>
      <c r="N344" s="153"/>
      <c r="O344" s="153"/>
      <c r="T344" s="153"/>
      <c r="U344" s="153"/>
      <c r="Z344" s="153"/>
      <c r="AA344" s="153"/>
      <c r="AF344" s="153"/>
      <c r="AG344" s="153"/>
      <c r="AL344" s="153"/>
      <c r="AM344" s="153"/>
      <c r="AR344" s="153"/>
      <c r="AS344" s="153"/>
      <c r="AX344" s="153"/>
      <c r="AY344" s="153"/>
      <c r="BD344" s="153"/>
      <c r="BE344" s="153"/>
      <c r="BF344" s="153"/>
    </row>
    <row r="345" ht="15.75" customHeight="1">
      <c r="B345" s="153"/>
      <c r="C345" s="153"/>
      <c r="H345" s="153"/>
      <c r="I345" s="153"/>
      <c r="N345" s="153"/>
      <c r="O345" s="153"/>
      <c r="T345" s="153"/>
      <c r="U345" s="153"/>
      <c r="Z345" s="153"/>
      <c r="AA345" s="153"/>
      <c r="AF345" s="153"/>
      <c r="AG345" s="153"/>
      <c r="AL345" s="153"/>
      <c r="AM345" s="153"/>
      <c r="AR345" s="153"/>
      <c r="AS345" s="153"/>
      <c r="AX345" s="153"/>
      <c r="AY345" s="153"/>
      <c r="BD345" s="153"/>
      <c r="BE345" s="153"/>
      <c r="BF345" s="153"/>
    </row>
    <row r="346" ht="15.75" customHeight="1">
      <c r="B346" s="153"/>
      <c r="C346" s="153"/>
      <c r="H346" s="153"/>
      <c r="I346" s="153"/>
      <c r="N346" s="153"/>
      <c r="O346" s="153"/>
      <c r="T346" s="153"/>
      <c r="U346" s="153"/>
      <c r="Z346" s="153"/>
      <c r="AA346" s="153"/>
      <c r="AF346" s="153"/>
      <c r="AG346" s="153"/>
      <c r="AL346" s="153"/>
      <c r="AM346" s="153"/>
      <c r="AR346" s="153"/>
      <c r="AS346" s="153"/>
      <c r="AX346" s="153"/>
      <c r="AY346" s="153"/>
      <c r="BD346" s="153"/>
      <c r="BE346" s="153"/>
      <c r="BF346" s="153"/>
    </row>
    <row r="347" ht="15.75" customHeight="1">
      <c r="B347" s="153"/>
      <c r="C347" s="153"/>
      <c r="H347" s="153"/>
      <c r="I347" s="153"/>
      <c r="N347" s="153"/>
      <c r="O347" s="153"/>
      <c r="T347" s="153"/>
      <c r="U347" s="153"/>
      <c r="Z347" s="153"/>
      <c r="AA347" s="153"/>
      <c r="AF347" s="153"/>
      <c r="AG347" s="153"/>
      <c r="AL347" s="153"/>
      <c r="AM347" s="153"/>
      <c r="AR347" s="153"/>
      <c r="AS347" s="153"/>
      <c r="AX347" s="153"/>
      <c r="AY347" s="153"/>
      <c r="BD347" s="153"/>
      <c r="BE347" s="153"/>
      <c r="BF347" s="153"/>
    </row>
    <row r="348" ht="15.75" customHeight="1">
      <c r="B348" s="153"/>
      <c r="C348" s="153"/>
      <c r="H348" s="153"/>
      <c r="I348" s="153"/>
      <c r="N348" s="153"/>
      <c r="O348" s="153"/>
      <c r="T348" s="153"/>
      <c r="U348" s="153"/>
      <c r="Z348" s="153"/>
      <c r="AA348" s="153"/>
      <c r="AF348" s="153"/>
      <c r="AG348" s="153"/>
      <c r="AL348" s="153"/>
      <c r="AM348" s="153"/>
      <c r="AR348" s="153"/>
      <c r="AS348" s="153"/>
      <c r="AX348" s="153"/>
      <c r="AY348" s="153"/>
      <c r="BD348" s="153"/>
      <c r="BE348" s="153"/>
      <c r="BF348" s="153"/>
    </row>
    <row r="349" ht="15.75" customHeight="1">
      <c r="B349" s="153"/>
      <c r="C349" s="153"/>
      <c r="H349" s="153"/>
      <c r="I349" s="153"/>
      <c r="N349" s="153"/>
      <c r="O349" s="153"/>
      <c r="T349" s="153"/>
      <c r="U349" s="153"/>
      <c r="Z349" s="153"/>
      <c r="AA349" s="153"/>
      <c r="AF349" s="153"/>
      <c r="AG349" s="153"/>
      <c r="AL349" s="153"/>
      <c r="AM349" s="153"/>
      <c r="AR349" s="153"/>
      <c r="AS349" s="153"/>
      <c r="AX349" s="153"/>
      <c r="AY349" s="153"/>
      <c r="BD349" s="153"/>
      <c r="BE349" s="153"/>
      <c r="BF349" s="153"/>
    </row>
    <row r="350" ht="15.75" customHeight="1">
      <c r="B350" s="153"/>
      <c r="C350" s="153"/>
      <c r="H350" s="153"/>
      <c r="I350" s="153"/>
      <c r="N350" s="153"/>
      <c r="O350" s="153"/>
      <c r="T350" s="153"/>
      <c r="U350" s="153"/>
      <c r="Z350" s="153"/>
      <c r="AA350" s="153"/>
      <c r="AF350" s="153"/>
      <c r="AG350" s="153"/>
      <c r="AL350" s="153"/>
      <c r="AM350" s="153"/>
      <c r="AR350" s="153"/>
      <c r="AS350" s="153"/>
      <c r="AX350" s="153"/>
      <c r="AY350" s="153"/>
      <c r="BD350" s="153"/>
      <c r="BE350" s="153"/>
      <c r="BF350" s="153"/>
    </row>
    <row r="351" ht="15.75" customHeight="1">
      <c r="B351" s="153"/>
      <c r="C351" s="153"/>
      <c r="H351" s="153"/>
      <c r="I351" s="153"/>
      <c r="N351" s="153"/>
      <c r="O351" s="153"/>
      <c r="T351" s="153"/>
      <c r="U351" s="153"/>
      <c r="Z351" s="153"/>
      <c r="AA351" s="153"/>
      <c r="AF351" s="153"/>
      <c r="AG351" s="153"/>
      <c r="AL351" s="153"/>
      <c r="AM351" s="153"/>
      <c r="AR351" s="153"/>
      <c r="AS351" s="153"/>
      <c r="AX351" s="153"/>
      <c r="AY351" s="153"/>
      <c r="BD351" s="153"/>
      <c r="BE351" s="153"/>
      <c r="BF351" s="153"/>
    </row>
    <row r="352" ht="15.75" customHeight="1">
      <c r="B352" s="153"/>
      <c r="C352" s="153"/>
      <c r="H352" s="153"/>
      <c r="I352" s="153"/>
      <c r="N352" s="153"/>
      <c r="O352" s="153"/>
      <c r="T352" s="153"/>
      <c r="U352" s="153"/>
      <c r="Z352" s="153"/>
      <c r="AA352" s="153"/>
      <c r="AF352" s="153"/>
      <c r="AG352" s="153"/>
      <c r="AL352" s="153"/>
      <c r="AM352" s="153"/>
      <c r="AR352" s="153"/>
      <c r="AS352" s="153"/>
      <c r="AX352" s="153"/>
      <c r="AY352" s="153"/>
      <c r="BD352" s="153"/>
      <c r="BE352" s="153"/>
      <c r="BF352" s="153"/>
    </row>
    <row r="353" ht="15.75" customHeight="1">
      <c r="B353" s="153"/>
      <c r="C353" s="153"/>
      <c r="H353" s="153"/>
      <c r="I353" s="153"/>
      <c r="N353" s="153"/>
      <c r="O353" s="153"/>
      <c r="T353" s="153"/>
      <c r="U353" s="153"/>
      <c r="Z353" s="153"/>
      <c r="AA353" s="153"/>
      <c r="AF353" s="153"/>
      <c r="AG353" s="153"/>
      <c r="AL353" s="153"/>
      <c r="AM353" s="153"/>
      <c r="AR353" s="153"/>
      <c r="AS353" s="153"/>
      <c r="AX353" s="153"/>
      <c r="AY353" s="153"/>
      <c r="BD353" s="153"/>
      <c r="BE353" s="153"/>
      <c r="BF353" s="153"/>
    </row>
    <row r="354" ht="15.75" customHeight="1">
      <c r="B354" s="153"/>
      <c r="C354" s="153"/>
      <c r="H354" s="153"/>
      <c r="I354" s="153"/>
      <c r="N354" s="153"/>
      <c r="O354" s="153"/>
      <c r="T354" s="153"/>
      <c r="U354" s="153"/>
      <c r="Z354" s="153"/>
      <c r="AA354" s="153"/>
      <c r="AF354" s="153"/>
      <c r="AG354" s="153"/>
      <c r="AL354" s="153"/>
      <c r="AM354" s="153"/>
      <c r="AR354" s="153"/>
      <c r="AS354" s="153"/>
      <c r="AX354" s="153"/>
      <c r="AY354" s="153"/>
      <c r="BD354" s="153"/>
      <c r="BE354" s="153"/>
      <c r="BF354" s="153"/>
    </row>
    <row r="355" ht="15.75" customHeight="1">
      <c r="B355" s="153"/>
      <c r="C355" s="153"/>
      <c r="H355" s="153"/>
      <c r="I355" s="153"/>
      <c r="N355" s="153"/>
      <c r="O355" s="153"/>
      <c r="T355" s="153"/>
      <c r="U355" s="153"/>
      <c r="Z355" s="153"/>
      <c r="AA355" s="153"/>
      <c r="AF355" s="153"/>
      <c r="AG355" s="153"/>
      <c r="AL355" s="153"/>
      <c r="AM355" s="153"/>
      <c r="AR355" s="153"/>
      <c r="AS355" s="153"/>
      <c r="AX355" s="153"/>
      <c r="AY355" s="153"/>
      <c r="BD355" s="153"/>
      <c r="BE355" s="153"/>
      <c r="BF355" s="153"/>
    </row>
    <row r="356" ht="15.75" customHeight="1">
      <c r="B356" s="153"/>
      <c r="C356" s="153"/>
      <c r="H356" s="153"/>
      <c r="I356" s="153"/>
      <c r="N356" s="153"/>
      <c r="O356" s="153"/>
      <c r="T356" s="153"/>
      <c r="U356" s="153"/>
      <c r="Z356" s="153"/>
      <c r="AA356" s="153"/>
      <c r="AF356" s="153"/>
      <c r="AG356" s="153"/>
      <c r="AL356" s="153"/>
      <c r="AM356" s="153"/>
      <c r="AR356" s="153"/>
      <c r="AS356" s="153"/>
      <c r="AX356" s="153"/>
      <c r="AY356" s="153"/>
      <c r="BD356" s="153"/>
      <c r="BE356" s="153"/>
      <c r="BF356" s="153"/>
    </row>
    <row r="357" ht="15.75" customHeight="1">
      <c r="B357" s="153"/>
      <c r="C357" s="153"/>
      <c r="H357" s="153"/>
      <c r="I357" s="153"/>
      <c r="N357" s="153"/>
      <c r="O357" s="153"/>
      <c r="T357" s="153"/>
      <c r="U357" s="153"/>
      <c r="Z357" s="153"/>
      <c r="AA357" s="153"/>
      <c r="AF357" s="153"/>
      <c r="AG357" s="153"/>
      <c r="AL357" s="153"/>
      <c r="AM357" s="153"/>
      <c r="AR357" s="153"/>
      <c r="AS357" s="153"/>
      <c r="AX357" s="153"/>
      <c r="AY357" s="153"/>
      <c r="BD357" s="153"/>
      <c r="BE357" s="153"/>
      <c r="BF357" s="153"/>
    </row>
    <row r="358" ht="15.75" customHeight="1">
      <c r="B358" s="153"/>
      <c r="C358" s="153"/>
      <c r="H358" s="153"/>
      <c r="I358" s="153"/>
      <c r="N358" s="153"/>
      <c r="O358" s="153"/>
      <c r="T358" s="153"/>
      <c r="U358" s="153"/>
      <c r="Z358" s="153"/>
      <c r="AA358" s="153"/>
      <c r="AF358" s="153"/>
      <c r="AG358" s="153"/>
      <c r="AL358" s="153"/>
      <c r="AM358" s="153"/>
      <c r="AR358" s="153"/>
      <c r="AS358" s="153"/>
      <c r="AX358" s="153"/>
      <c r="AY358" s="153"/>
      <c r="BD358" s="153"/>
      <c r="BE358" s="153"/>
      <c r="BF358" s="153"/>
    </row>
    <row r="359" ht="15.75" customHeight="1">
      <c r="B359" s="153"/>
      <c r="C359" s="153"/>
      <c r="H359" s="153"/>
      <c r="I359" s="153"/>
      <c r="N359" s="153"/>
      <c r="O359" s="153"/>
      <c r="T359" s="153"/>
      <c r="U359" s="153"/>
      <c r="Z359" s="153"/>
      <c r="AA359" s="153"/>
      <c r="AF359" s="153"/>
      <c r="AG359" s="153"/>
      <c r="AL359" s="153"/>
      <c r="AM359" s="153"/>
      <c r="AR359" s="153"/>
      <c r="AS359" s="153"/>
      <c r="AX359" s="153"/>
      <c r="AY359" s="153"/>
      <c r="BD359" s="153"/>
      <c r="BE359" s="153"/>
      <c r="BF359" s="153"/>
    </row>
    <row r="360" ht="15.75" customHeight="1">
      <c r="B360" s="153"/>
      <c r="C360" s="153"/>
      <c r="H360" s="153"/>
      <c r="I360" s="153"/>
      <c r="N360" s="153"/>
      <c r="O360" s="153"/>
      <c r="T360" s="153"/>
      <c r="U360" s="153"/>
      <c r="Z360" s="153"/>
      <c r="AA360" s="153"/>
      <c r="AF360" s="153"/>
      <c r="AG360" s="153"/>
      <c r="AL360" s="153"/>
      <c r="AM360" s="153"/>
      <c r="AR360" s="153"/>
      <c r="AS360" s="153"/>
      <c r="AX360" s="153"/>
      <c r="AY360" s="153"/>
      <c r="BD360" s="153"/>
      <c r="BE360" s="153"/>
      <c r="BF360" s="153"/>
    </row>
    <row r="361" ht="15.75" customHeight="1">
      <c r="B361" s="153"/>
      <c r="C361" s="153"/>
      <c r="H361" s="153"/>
      <c r="I361" s="153"/>
      <c r="N361" s="153"/>
      <c r="O361" s="153"/>
      <c r="T361" s="153"/>
      <c r="U361" s="153"/>
      <c r="Z361" s="153"/>
      <c r="AA361" s="153"/>
      <c r="AF361" s="153"/>
      <c r="AG361" s="153"/>
      <c r="AL361" s="153"/>
      <c r="AM361" s="153"/>
      <c r="AR361" s="153"/>
      <c r="AS361" s="153"/>
      <c r="AX361" s="153"/>
      <c r="AY361" s="153"/>
      <c r="BD361" s="153"/>
      <c r="BE361" s="153"/>
      <c r="BF361" s="153"/>
    </row>
    <row r="362" ht="15.75" customHeight="1">
      <c r="B362" s="153"/>
      <c r="C362" s="153"/>
      <c r="H362" s="153"/>
      <c r="I362" s="153"/>
      <c r="N362" s="153"/>
      <c r="O362" s="153"/>
      <c r="T362" s="153"/>
      <c r="U362" s="153"/>
      <c r="Z362" s="153"/>
      <c r="AA362" s="153"/>
      <c r="AF362" s="153"/>
      <c r="AG362" s="153"/>
      <c r="AL362" s="153"/>
      <c r="AM362" s="153"/>
      <c r="AR362" s="153"/>
      <c r="AS362" s="153"/>
      <c r="AX362" s="153"/>
      <c r="AY362" s="153"/>
      <c r="BD362" s="153"/>
      <c r="BE362" s="153"/>
      <c r="BF362" s="153"/>
    </row>
    <row r="363" ht="15.75" customHeight="1">
      <c r="B363" s="153"/>
      <c r="C363" s="153"/>
      <c r="H363" s="153"/>
      <c r="I363" s="153"/>
      <c r="N363" s="153"/>
      <c r="O363" s="153"/>
      <c r="T363" s="153"/>
      <c r="U363" s="153"/>
      <c r="Z363" s="153"/>
      <c r="AA363" s="153"/>
      <c r="AF363" s="153"/>
      <c r="AG363" s="153"/>
      <c r="AL363" s="153"/>
      <c r="AM363" s="153"/>
      <c r="AR363" s="153"/>
      <c r="AS363" s="153"/>
      <c r="AX363" s="153"/>
      <c r="AY363" s="153"/>
      <c r="BD363" s="153"/>
      <c r="BE363" s="153"/>
      <c r="BF363" s="153"/>
    </row>
    <row r="364" ht="15.75" customHeight="1">
      <c r="B364" s="153"/>
      <c r="C364" s="153"/>
      <c r="H364" s="153"/>
      <c r="I364" s="153"/>
      <c r="N364" s="153"/>
      <c r="O364" s="153"/>
      <c r="T364" s="153"/>
      <c r="U364" s="153"/>
      <c r="Z364" s="153"/>
      <c r="AA364" s="153"/>
      <c r="AF364" s="153"/>
      <c r="AG364" s="153"/>
      <c r="AL364" s="153"/>
      <c r="AM364" s="153"/>
      <c r="AR364" s="153"/>
      <c r="AS364" s="153"/>
      <c r="AX364" s="153"/>
      <c r="AY364" s="153"/>
      <c r="BD364" s="153"/>
      <c r="BE364" s="153"/>
      <c r="BF364" s="153"/>
    </row>
    <row r="365" ht="15.75" customHeight="1">
      <c r="B365" s="153"/>
      <c r="C365" s="153"/>
      <c r="H365" s="153"/>
      <c r="I365" s="153"/>
      <c r="N365" s="153"/>
      <c r="O365" s="153"/>
      <c r="T365" s="153"/>
      <c r="U365" s="153"/>
      <c r="Z365" s="153"/>
      <c r="AA365" s="153"/>
      <c r="AF365" s="153"/>
      <c r="AG365" s="153"/>
      <c r="AL365" s="153"/>
      <c r="AM365" s="153"/>
      <c r="AR365" s="153"/>
      <c r="AS365" s="153"/>
      <c r="AX365" s="153"/>
      <c r="AY365" s="153"/>
      <c r="BD365" s="153"/>
      <c r="BE365" s="153"/>
      <c r="BF365" s="153"/>
    </row>
    <row r="366" ht="15.75" customHeight="1">
      <c r="B366" s="153"/>
      <c r="C366" s="153"/>
      <c r="H366" s="153"/>
      <c r="I366" s="153"/>
      <c r="N366" s="153"/>
      <c r="O366" s="153"/>
      <c r="T366" s="153"/>
      <c r="U366" s="153"/>
      <c r="Z366" s="153"/>
      <c r="AA366" s="153"/>
      <c r="AF366" s="153"/>
      <c r="AG366" s="153"/>
      <c r="AL366" s="153"/>
      <c r="AM366" s="153"/>
      <c r="AR366" s="153"/>
      <c r="AS366" s="153"/>
      <c r="AX366" s="153"/>
      <c r="AY366" s="153"/>
      <c r="BD366" s="153"/>
      <c r="BE366" s="153"/>
      <c r="BF366" s="153"/>
    </row>
    <row r="367" ht="15.75" customHeight="1">
      <c r="B367" s="153"/>
      <c r="C367" s="153"/>
      <c r="H367" s="153"/>
      <c r="I367" s="153"/>
      <c r="N367" s="153"/>
      <c r="O367" s="153"/>
      <c r="T367" s="153"/>
      <c r="U367" s="153"/>
      <c r="Z367" s="153"/>
      <c r="AA367" s="153"/>
      <c r="AF367" s="153"/>
      <c r="AG367" s="153"/>
      <c r="AL367" s="153"/>
      <c r="AM367" s="153"/>
      <c r="AR367" s="153"/>
      <c r="AS367" s="153"/>
      <c r="AX367" s="153"/>
      <c r="AY367" s="153"/>
      <c r="BD367" s="153"/>
      <c r="BE367" s="153"/>
      <c r="BF367" s="153"/>
    </row>
    <row r="368" ht="15.75" customHeight="1">
      <c r="B368" s="153"/>
      <c r="C368" s="153"/>
      <c r="H368" s="153"/>
      <c r="I368" s="153"/>
      <c r="N368" s="153"/>
      <c r="O368" s="153"/>
      <c r="T368" s="153"/>
      <c r="U368" s="153"/>
      <c r="Z368" s="153"/>
      <c r="AA368" s="153"/>
      <c r="AF368" s="153"/>
      <c r="AG368" s="153"/>
      <c r="AL368" s="153"/>
      <c r="AM368" s="153"/>
      <c r="AR368" s="153"/>
      <c r="AS368" s="153"/>
      <c r="AX368" s="153"/>
      <c r="AY368" s="153"/>
      <c r="BD368" s="153"/>
      <c r="BE368" s="153"/>
      <c r="BF368" s="153"/>
    </row>
    <row r="369" ht="15.75" customHeight="1">
      <c r="B369" s="153"/>
      <c r="C369" s="153"/>
      <c r="H369" s="153"/>
      <c r="I369" s="153"/>
      <c r="N369" s="153"/>
      <c r="O369" s="153"/>
      <c r="T369" s="153"/>
      <c r="U369" s="153"/>
      <c r="Z369" s="153"/>
      <c r="AA369" s="153"/>
      <c r="AF369" s="153"/>
      <c r="AG369" s="153"/>
      <c r="AL369" s="153"/>
      <c r="AM369" s="153"/>
      <c r="AR369" s="153"/>
      <c r="AS369" s="153"/>
      <c r="AX369" s="153"/>
      <c r="AY369" s="153"/>
      <c r="BD369" s="153"/>
      <c r="BE369" s="153"/>
      <c r="BF369" s="153"/>
    </row>
    <row r="370" ht="15.75" customHeight="1">
      <c r="B370" s="153"/>
      <c r="C370" s="153"/>
      <c r="H370" s="153"/>
      <c r="I370" s="153"/>
      <c r="N370" s="153"/>
      <c r="O370" s="153"/>
      <c r="T370" s="153"/>
      <c r="U370" s="153"/>
      <c r="Z370" s="153"/>
      <c r="AA370" s="153"/>
      <c r="AF370" s="153"/>
      <c r="AG370" s="153"/>
      <c r="AL370" s="153"/>
      <c r="AM370" s="153"/>
      <c r="AR370" s="153"/>
      <c r="AS370" s="153"/>
      <c r="AX370" s="153"/>
      <c r="AY370" s="153"/>
      <c r="BD370" s="153"/>
      <c r="BE370" s="153"/>
      <c r="BF370" s="153"/>
    </row>
    <row r="371" ht="15.75" customHeight="1">
      <c r="B371" s="153"/>
      <c r="C371" s="153"/>
      <c r="H371" s="153"/>
      <c r="I371" s="153"/>
      <c r="N371" s="153"/>
      <c r="O371" s="153"/>
      <c r="T371" s="153"/>
      <c r="U371" s="153"/>
      <c r="Z371" s="153"/>
      <c r="AA371" s="153"/>
      <c r="AF371" s="153"/>
      <c r="AG371" s="153"/>
      <c r="AL371" s="153"/>
      <c r="AM371" s="153"/>
      <c r="AR371" s="153"/>
      <c r="AS371" s="153"/>
      <c r="AX371" s="153"/>
      <c r="AY371" s="153"/>
      <c r="BD371" s="153"/>
      <c r="BE371" s="153"/>
      <c r="BF371" s="153"/>
    </row>
    <row r="372" ht="15.75" customHeight="1">
      <c r="B372" s="153"/>
      <c r="C372" s="153"/>
      <c r="H372" s="153"/>
      <c r="I372" s="153"/>
      <c r="N372" s="153"/>
      <c r="O372" s="153"/>
      <c r="T372" s="153"/>
      <c r="U372" s="153"/>
      <c r="Z372" s="153"/>
      <c r="AA372" s="153"/>
      <c r="AF372" s="153"/>
      <c r="AG372" s="153"/>
      <c r="AL372" s="153"/>
      <c r="AM372" s="153"/>
      <c r="AR372" s="153"/>
      <c r="AS372" s="153"/>
      <c r="AX372" s="153"/>
      <c r="AY372" s="153"/>
      <c r="BD372" s="153"/>
      <c r="BE372" s="153"/>
      <c r="BF372" s="153"/>
    </row>
    <row r="373" ht="15.75" customHeight="1">
      <c r="B373" s="153"/>
      <c r="C373" s="153"/>
      <c r="H373" s="153"/>
      <c r="I373" s="153"/>
      <c r="N373" s="153"/>
      <c r="O373" s="153"/>
      <c r="T373" s="153"/>
      <c r="U373" s="153"/>
      <c r="Z373" s="153"/>
      <c r="AA373" s="153"/>
      <c r="AF373" s="153"/>
      <c r="AG373" s="153"/>
      <c r="AL373" s="153"/>
      <c r="AM373" s="153"/>
      <c r="AR373" s="153"/>
      <c r="AS373" s="153"/>
      <c r="AX373" s="153"/>
      <c r="AY373" s="153"/>
      <c r="BD373" s="153"/>
      <c r="BE373" s="153"/>
      <c r="BF373" s="153"/>
    </row>
    <row r="374" ht="15.75" customHeight="1">
      <c r="B374" s="153"/>
      <c r="C374" s="153"/>
      <c r="H374" s="153"/>
      <c r="I374" s="153"/>
      <c r="N374" s="153"/>
      <c r="O374" s="153"/>
      <c r="T374" s="153"/>
      <c r="U374" s="153"/>
      <c r="Z374" s="153"/>
      <c r="AA374" s="153"/>
      <c r="AF374" s="153"/>
      <c r="AG374" s="153"/>
      <c r="AL374" s="153"/>
      <c r="AM374" s="153"/>
      <c r="AR374" s="153"/>
      <c r="AS374" s="153"/>
      <c r="AX374" s="153"/>
      <c r="AY374" s="153"/>
      <c r="BD374" s="153"/>
      <c r="BE374" s="153"/>
      <c r="BF374" s="153"/>
    </row>
    <row r="375" ht="15.75" customHeight="1">
      <c r="B375" s="153"/>
      <c r="C375" s="153"/>
      <c r="H375" s="153"/>
      <c r="I375" s="153"/>
      <c r="N375" s="153"/>
      <c r="O375" s="153"/>
      <c r="T375" s="153"/>
      <c r="U375" s="153"/>
      <c r="Z375" s="153"/>
      <c r="AA375" s="153"/>
      <c r="AF375" s="153"/>
      <c r="AG375" s="153"/>
      <c r="AL375" s="153"/>
      <c r="AM375" s="153"/>
      <c r="AR375" s="153"/>
      <c r="AS375" s="153"/>
      <c r="AX375" s="153"/>
      <c r="AY375" s="153"/>
      <c r="BD375" s="153"/>
      <c r="BE375" s="153"/>
      <c r="BF375" s="153"/>
    </row>
    <row r="376" ht="15.75" customHeight="1">
      <c r="B376" s="153"/>
      <c r="C376" s="153"/>
      <c r="H376" s="153"/>
      <c r="I376" s="153"/>
      <c r="N376" s="153"/>
      <c r="O376" s="153"/>
      <c r="T376" s="153"/>
      <c r="U376" s="153"/>
      <c r="Z376" s="153"/>
      <c r="AA376" s="153"/>
      <c r="AF376" s="153"/>
      <c r="AG376" s="153"/>
      <c r="AL376" s="153"/>
      <c r="AM376" s="153"/>
      <c r="AR376" s="153"/>
      <c r="AS376" s="153"/>
      <c r="AX376" s="153"/>
      <c r="AY376" s="153"/>
      <c r="BD376" s="153"/>
      <c r="BE376" s="153"/>
      <c r="BF376" s="153"/>
    </row>
    <row r="377" ht="15.75" customHeight="1">
      <c r="B377" s="153"/>
      <c r="C377" s="153"/>
      <c r="H377" s="153"/>
      <c r="I377" s="153"/>
      <c r="N377" s="153"/>
      <c r="O377" s="153"/>
      <c r="T377" s="153"/>
      <c r="U377" s="153"/>
      <c r="Z377" s="153"/>
      <c r="AA377" s="153"/>
      <c r="AF377" s="153"/>
      <c r="AG377" s="153"/>
      <c r="AL377" s="153"/>
      <c r="AM377" s="153"/>
      <c r="AR377" s="153"/>
      <c r="AS377" s="153"/>
      <c r="AX377" s="153"/>
      <c r="AY377" s="153"/>
      <c r="BD377" s="153"/>
      <c r="BE377" s="153"/>
      <c r="BF377" s="153"/>
    </row>
    <row r="378" ht="15.75" customHeight="1">
      <c r="B378" s="153"/>
      <c r="C378" s="153"/>
      <c r="H378" s="153"/>
      <c r="I378" s="153"/>
      <c r="N378" s="153"/>
      <c r="O378" s="153"/>
      <c r="T378" s="153"/>
      <c r="U378" s="153"/>
      <c r="Z378" s="153"/>
      <c r="AA378" s="153"/>
      <c r="AF378" s="153"/>
      <c r="AG378" s="153"/>
      <c r="AL378" s="153"/>
      <c r="AM378" s="153"/>
      <c r="AR378" s="153"/>
      <c r="AS378" s="153"/>
      <c r="AX378" s="153"/>
      <c r="AY378" s="153"/>
      <c r="BD378" s="153"/>
      <c r="BE378" s="153"/>
      <c r="BF378" s="153"/>
    </row>
    <row r="379" ht="15.75" customHeight="1">
      <c r="B379" s="153"/>
      <c r="C379" s="153"/>
      <c r="H379" s="153"/>
      <c r="I379" s="153"/>
      <c r="N379" s="153"/>
      <c r="O379" s="153"/>
      <c r="T379" s="153"/>
      <c r="U379" s="153"/>
      <c r="Z379" s="153"/>
      <c r="AA379" s="153"/>
      <c r="AF379" s="153"/>
      <c r="AG379" s="153"/>
      <c r="AL379" s="153"/>
      <c r="AM379" s="153"/>
      <c r="AR379" s="153"/>
      <c r="AS379" s="153"/>
      <c r="AX379" s="153"/>
      <c r="AY379" s="153"/>
      <c r="BD379" s="153"/>
      <c r="BE379" s="153"/>
      <c r="BF379" s="153"/>
    </row>
    <row r="380" ht="15.75" customHeight="1">
      <c r="B380" s="153"/>
      <c r="C380" s="153"/>
      <c r="H380" s="153"/>
      <c r="I380" s="153"/>
      <c r="N380" s="153"/>
      <c r="O380" s="153"/>
      <c r="T380" s="153"/>
      <c r="U380" s="153"/>
      <c r="Z380" s="153"/>
      <c r="AA380" s="153"/>
      <c r="AF380" s="153"/>
      <c r="AG380" s="153"/>
      <c r="AL380" s="153"/>
      <c r="AM380" s="153"/>
      <c r="AR380" s="153"/>
      <c r="AS380" s="153"/>
      <c r="AX380" s="153"/>
      <c r="AY380" s="153"/>
      <c r="BD380" s="153"/>
      <c r="BE380" s="153"/>
      <c r="BF380" s="153"/>
    </row>
    <row r="381" ht="15.75" customHeight="1">
      <c r="B381" s="153"/>
      <c r="C381" s="153"/>
      <c r="H381" s="153"/>
      <c r="I381" s="153"/>
      <c r="N381" s="153"/>
      <c r="O381" s="153"/>
      <c r="T381" s="153"/>
      <c r="U381" s="153"/>
      <c r="Z381" s="153"/>
      <c r="AA381" s="153"/>
      <c r="AF381" s="153"/>
      <c r="AG381" s="153"/>
      <c r="AL381" s="153"/>
      <c r="AM381" s="153"/>
      <c r="AR381" s="153"/>
      <c r="AS381" s="153"/>
      <c r="AX381" s="153"/>
      <c r="AY381" s="153"/>
      <c r="BD381" s="153"/>
      <c r="BE381" s="153"/>
      <c r="BF381" s="153"/>
    </row>
    <row r="382" ht="15.75" customHeight="1">
      <c r="B382" s="153"/>
      <c r="C382" s="153"/>
      <c r="H382" s="153"/>
      <c r="I382" s="153"/>
      <c r="N382" s="153"/>
      <c r="O382" s="153"/>
      <c r="T382" s="153"/>
      <c r="U382" s="153"/>
      <c r="Z382" s="153"/>
      <c r="AA382" s="153"/>
      <c r="AF382" s="153"/>
      <c r="AG382" s="153"/>
      <c r="AL382" s="153"/>
      <c r="AM382" s="153"/>
      <c r="AR382" s="153"/>
      <c r="AS382" s="153"/>
      <c r="AX382" s="153"/>
      <c r="AY382" s="153"/>
      <c r="BD382" s="153"/>
      <c r="BE382" s="153"/>
      <c r="BF382" s="153"/>
    </row>
    <row r="383" ht="15.75" customHeight="1">
      <c r="B383" s="153"/>
      <c r="C383" s="153"/>
      <c r="H383" s="153"/>
      <c r="I383" s="153"/>
      <c r="N383" s="153"/>
      <c r="O383" s="153"/>
      <c r="T383" s="153"/>
      <c r="U383" s="153"/>
      <c r="Z383" s="153"/>
      <c r="AA383" s="153"/>
      <c r="AF383" s="153"/>
      <c r="AG383" s="153"/>
      <c r="AL383" s="153"/>
      <c r="AM383" s="153"/>
      <c r="AR383" s="153"/>
      <c r="AS383" s="153"/>
      <c r="AX383" s="153"/>
      <c r="AY383" s="153"/>
      <c r="BD383" s="153"/>
      <c r="BE383" s="153"/>
      <c r="BF383" s="153"/>
    </row>
    <row r="384" ht="15.75" customHeight="1">
      <c r="B384" s="153"/>
      <c r="C384" s="153"/>
      <c r="H384" s="153"/>
      <c r="I384" s="153"/>
      <c r="N384" s="153"/>
      <c r="O384" s="153"/>
      <c r="T384" s="153"/>
      <c r="U384" s="153"/>
      <c r="Z384" s="153"/>
      <c r="AA384" s="153"/>
      <c r="AF384" s="153"/>
      <c r="AG384" s="153"/>
      <c r="AL384" s="153"/>
      <c r="AM384" s="153"/>
      <c r="AR384" s="153"/>
      <c r="AS384" s="153"/>
      <c r="AX384" s="153"/>
      <c r="AY384" s="153"/>
      <c r="BD384" s="153"/>
      <c r="BE384" s="153"/>
      <c r="BF384" s="153"/>
    </row>
    <row r="385" ht="15.75" customHeight="1">
      <c r="B385" s="153"/>
      <c r="C385" s="153"/>
      <c r="H385" s="153"/>
      <c r="I385" s="153"/>
      <c r="N385" s="153"/>
      <c r="O385" s="153"/>
      <c r="T385" s="153"/>
      <c r="U385" s="153"/>
      <c r="Z385" s="153"/>
      <c r="AA385" s="153"/>
      <c r="AF385" s="153"/>
      <c r="AG385" s="153"/>
      <c r="AL385" s="153"/>
      <c r="AM385" s="153"/>
      <c r="AR385" s="153"/>
      <c r="AS385" s="153"/>
      <c r="AX385" s="153"/>
      <c r="AY385" s="153"/>
      <c r="BD385" s="153"/>
      <c r="BE385" s="153"/>
      <c r="BF385" s="153"/>
    </row>
    <row r="386" ht="15.75" customHeight="1">
      <c r="B386" s="153"/>
      <c r="C386" s="153"/>
      <c r="H386" s="153"/>
      <c r="I386" s="153"/>
      <c r="N386" s="153"/>
      <c r="O386" s="153"/>
      <c r="T386" s="153"/>
      <c r="U386" s="153"/>
      <c r="Z386" s="153"/>
      <c r="AA386" s="153"/>
      <c r="AF386" s="153"/>
      <c r="AG386" s="153"/>
      <c r="AL386" s="153"/>
      <c r="AM386" s="153"/>
      <c r="AR386" s="153"/>
      <c r="AS386" s="153"/>
      <c r="AX386" s="153"/>
      <c r="AY386" s="153"/>
      <c r="BD386" s="153"/>
      <c r="BE386" s="153"/>
      <c r="BF386" s="153"/>
    </row>
    <row r="387" ht="15.75" customHeight="1">
      <c r="B387" s="153"/>
      <c r="C387" s="153"/>
      <c r="H387" s="153"/>
      <c r="I387" s="153"/>
      <c r="N387" s="153"/>
      <c r="O387" s="153"/>
      <c r="T387" s="153"/>
      <c r="U387" s="153"/>
      <c r="Z387" s="153"/>
      <c r="AA387" s="153"/>
      <c r="AF387" s="153"/>
      <c r="AG387" s="153"/>
      <c r="AL387" s="153"/>
      <c r="AM387" s="153"/>
      <c r="AR387" s="153"/>
      <c r="AS387" s="153"/>
      <c r="AX387" s="153"/>
      <c r="AY387" s="153"/>
      <c r="BD387" s="153"/>
      <c r="BE387" s="153"/>
      <c r="BF387" s="153"/>
    </row>
    <row r="388" ht="15.75" customHeight="1">
      <c r="B388" s="153"/>
      <c r="C388" s="153"/>
      <c r="H388" s="153"/>
      <c r="I388" s="153"/>
      <c r="N388" s="153"/>
      <c r="O388" s="153"/>
      <c r="T388" s="153"/>
      <c r="U388" s="153"/>
      <c r="Z388" s="153"/>
      <c r="AA388" s="153"/>
      <c r="AF388" s="153"/>
      <c r="AG388" s="153"/>
      <c r="AL388" s="153"/>
      <c r="AM388" s="153"/>
      <c r="AR388" s="153"/>
      <c r="AS388" s="153"/>
      <c r="AX388" s="153"/>
      <c r="AY388" s="153"/>
      <c r="BD388" s="153"/>
      <c r="BE388" s="153"/>
      <c r="BF388" s="153"/>
    </row>
    <row r="389" ht="15.75" customHeight="1">
      <c r="B389" s="153"/>
      <c r="C389" s="153"/>
      <c r="H389" s="153"/>
      <c r="I389" s="153"/>
      <c r="N389" s="153"/>
      <c r="O389" s="153"/>
      <c r="T389" s="153"/>
      <c r="U389" s="153"/>
      <c r="Z389" s="153"/>
      <c r="AA389" s="153"/>
      <c r="AF389" s="153"/>
      <c r="AG389" s="153"/>
      <c r="AL389" s="153"/>
      <c r="AM389" s="153"/>
      <c r="AR389" s="153"/>
      <c r="AS389" s="153"/>
      <c r="AX389" s="153"/>
      <c r="AY389" s="153"/>
      <c r="BD389" s="153"/>
      <c r="BE389" s="153"/>
      <c r="BF389" s="153"/>
    </row>
    <row r="390" ht="15.75" customHeight="1">
      <c r="B390" s="153"/>
      <c r="C390" s="153"/>
      <c r="H390" s="153"/>
      <c r="I390" s="153"/>
      <c r="N390" s="153"/>
      <c r="O390" s="153"/>
      <c r="T390" s="153"/>
      <c r="U390" s="153"/>
      <c r="Z390" s="153"/>
      <c r="AA390" s="153"/>
      <c r="AF390" s="153"/>
      <c r="AG390" s="153"/>
      <c r="AL390" s="153"/>
      <c r="AM390" s="153"/>
      <c r="AR390" s="153"/>
      <c r="AS390" s="153"/>
      <c r="AX390" s="153"/>
      <c r="AY390" s="153"/>
      <c r="BD390" s="153"/>
      <c r="BE390" s="153"/>
      <c r="BF390" s="153"/>
    </row>
    <row r="391" ht="15.75" customHeight="1">
      <c r="B391" s="153"/>
      <c r="C391" s="153"/>
      <c r="H391" s="153"/>
      <c r="I391" s="153"/>
      <c r="N391" s="153"/>
      <c r="O391" s="153"/>
      <c r="T391" s="153"/>
      <c r="U391" s="153"/>
      <c r="Z391" s="153"/>
      <c r="AA391" s="153"/>
      <c r="AF391" s="153"/>
      <c r="AG391" s="153"/>
      <c r="AL391" s="153"/>
      <c r="AM391" s="153"/>
      <c r="AR391" s="153"/>
      <c r="AS391" s="153"/>
      <c r="AX391" s="153"/>
      <c r="AY391" s="153"/>
      <c r="BD391" s="153"/>
      <c r="BE391" s="153"/>
      <c r="BF391" s="153"/>
    </row>
    <row r="392" ht="15.75" customHeight="1">
      <c r="B392" s="153"/>
      <c r="C392" s="153"/>
      <c r="H392" s="153"/>
      <c r="I392" s="153"/>
      <c r="N392" s="153"/>
      <c r="O392" s="153"/>
      <c r="T392" s="153"/>
      <c r="U392" s="153"/>
      <c r="Z392" s="153"/>
      <c r="AA392" s="153"/>
      <c r="AF392" s="153"/>
      <c r="AG392" s="153"/>
      <c r="AL392" s="153"/>
      <c r="AM392" s="153"/>
      <c r="AR392" s="153"/>
      <c r="AS392" s="153"/>
      <c r="AX392" s="153"/>
      <c r="AY392" s="153"/>
      <c r="BD392" s="153"/>
      <c r="BE392" s="153"/>
      <c r="BF392" s="153"/>
    </row>
    <row r="393" ht="15.75" customHeight="1">
      <c r="B393" s="153"/>
      <c r="C393" s="153"/>
      <c r="H393" s="153"/>
      <c r="I393" s="153"/>
      <c r="N393" s="153"/>
      <c r="O393" s="153"/>
      <c r="T393" s="153"/>
      <c r="U393" s="153"/>
      <c r="Z393" s="153"/>
      <c r="AA393" s="153"/>
      <c r="AF393" s="153"/>
      <c r="AG393" s="153"/>
      <c r="AL393" s="153"/>
      <c r="AM393" s="153"/>
      <c r="AR393" s="153"/>
      <c r="AS393" s="153"/>
      <c r="AX393" s="153"/>
      <c r="AY393" s="153"/>
      <c r="BD393" s="153"/>
      <c r="BE393" s="153"/>
      <c r="BF393" s="153"/>
    </row>
    <row r="394" ht="15.75" customHeight="1">
      <c r="B394" s="153"/>
      <c r="C394" s="153"/>
      <c r="H394" s="153"/>
      <c r="I394" s="153"/>
      <c r="N394" s="153"/>
      <c r="O394" s="153"/>
      <c r="T394" s="153"/>
      <c r="U394" s="153"/>
      <c r="Z394" s="153"/>
      <c r="AA394" s="153"/>
      <c r="AF394" s="153"/>
      <c r="AG394" s="153"/>
      <c r="AL394" s="153"/>
      <c r="AM394" s="153"/>
      <c r="AR394" s="153"/>
      <c r="AS394" s="153"/>
      <c r="AX394" s="153"/>
      <c r="AY394" s="153"/>
      <c r="BD394" s="153"/>
      <c r="BE394" s="153"/>
      <c r="BF394" s="153"/>
    </row>
    <row r="395" ht="15.75" customHeight="1">
      <c r="B395" s="153"/>
      <c r="C395" s="153"/>
      <c r="H395" s="153"/>
      <c r="I395" s="153"/>
      <c r="N395" s="153"/>
      <c r="O395" s="153"/>
      <c r="T395" s="153"/>
      <c r="U395" s="153"/>
      <c r="Z395" s="153"/>
      <c r="AA395" s="153"/>
      <c r="AF395" s="153"/>
      <c r="AG395" s="153"/>
      <c r="AL395" s="153"/>
      <c r="AM395" s="153"/>
      <c r="AR395" s="153"/>
      <c r="AS395" s="153"/>
      <c r="AX395" s="153"/>
      <c r="AY395" s="153"/>
      <c r="BD395" s="153"/>
      <c r="BE395" s="153"/>
      <c r="BF395" s="153"/>
    </row>
    <row r="396" ht="15.75" customHeight="1">
      <c r="B396" s="153"/>
      <c r="C396" s="153"/>
      <c r="H396" s="153"/>
      <c r="I396" s="153"/>
      <c r="N396" s="153"/>
      <c r="O396" s="153"/>
      <c r="T396" s="153"/>
      <c r="U396" s="153"/>
      <c r="Z396" s="153"/>
      <c r="AA396" s="153"/>
      <c r="AF396" s="153"/>
      <c r="AG396" s="153"/>
      <c r="AL396" s="153"/>
      <c r="AM396" s="153"/>
      <c r="AR396" s="153"/>
      <c r="AS396" s="153"/>
      <c r="AX396" s="153"/>
      <c r="AY396" s="153"/>
      <c r="BD396" s="153"/>
      <c r="BE396" s="153"/>
      <c r="BF396" s="153"/>
    </row>
    <row r="397" ht="15.75" customHeight="1">
      <c r="B397" s="153"/>
      <c r="C397" s="153"/>
      <c r="H397" s="153"/>
      <c r="I397" s="153"/>
      <c r="N397" s="153"/>
      <c r="O397" s="153"/>
      <c r="T397" s="153"/>
      <c r="U397" s="153"/>
      <c r="Z397" s="153"/>
      <c r="AA397" s="153"/>
      <c r="AF397" s="153"/>
      <c r="AG397" s="153"/>
      <c r="AL397" s="153"/>
      <c r="AM397" s="153"/>
      <c r="AR397" s="153"/>
      <c r="AS397" s="153"/>
      <c r="AX397" s="153"/>
      <c r="AY397" s="153"/>
      <c r="BD397" s="153"/>
      <c r="BE397" s="153"/>
      <c r="BF397" s="153"/>
    </row>
    <row r="398" ht="15.75" customHeight="1">
      <c r="B398" s="153"/>
      <c r="C398" s="153"/>
      <c r="H398" s="153"/>
      <c r="I398" s="153"/>
      <c r="N398" s="153"/>
      <c r="O398" s="153"/>
      <c r="T398" s="153"/>
      <c r="U398" s="153"/>
      <c r="Z398" s="153"/>
      <c r="AA398" s="153"/>
      <c r="AF398" s="153"/>
      <c r="AG398" s="153"/>
      <c r="AL398" s="153"/>
      <c r="AM398" s="153"/>
      <c r="AR398" s="153"/>
      <c r="AS398" s="153"/>
      <c r="AX398" s="153"/>
      <c r="AY398" s="153"/>
      <c r="BD398" s="153"/>
      <c r="BE398" s="153"/>
      <c r="BF398" s="153"/>
    </row>
    <row r="399" ht="15.75" customHeight="1">
      <c r="B399" s="153"/>
      <c r="C399" s="153"/>
      <c r="H399" s="153"/>
      <c r="I399" s="153"/>
      <c r="N399" s="153"/>
      <c r="O399" s="153"/>
      <c r="T399" s="153"/>
      <c r="U399" s="153"/>
      <c r="Z399" s="153"/>
      <c r="AA399" s="153"/>
      <c r="AF399" s="153"/>
      <c r="AG399" s="153"/>
      <c r="AL399" s="153"/>
      <c r="AM399" s="153"/>
      <c r="AR399" s="153"/>
      <c r="AS399" s="153"/>
      <c r="AX399" s="153"/>
      <c r="AY399" s="153"/>
      <c r="BD399" s="153"/>
      <c r="BE399" s="153"/>
      <c r="BF399" s="153"/>
    </row>
    <row r="400" ht="15.75" customHeight="1">
      <c r="B400" s="153"/>
      <c r="C400" s="153"/>
      <c r="H400" s="153"/>
      <c r="I400" s="153"/>
      <c r="N400" s="153"/>
      <c r="O400" s="153"/>
      <c r="T400" s="153"/>
      <c r="U400" s="153"/>
      <c r="Z400" s="153"/>
      <c r="AA400" s="153"/>
      <c r="AF400" s="153"/>
      <c r="AG400" s="153"/>
      <c r="AL400" s="153"/>
      <c r="AM400" s="153"/>
      <c r="AR400" s="153"/>
      <c r="AS400" s="153"/>
      <c r="AX400" s="153"/>
      <c r="AY400" s="153"/>
      <c r="BD400" s="153"/>
      <c r="BE400" s="153"/>
      <c r="BF400" s="153"/>
    </row>
    <row r="401" ht="15.75" customHeight="1">
      <c r="B401" s="153"/>
      <c r="C401" s="153"/>
      <c r="H401" s="153"/>
      <c r="I401" s="153"/>
      <c r="N401" s="153"/>
      <c r="O401" s="153"/>
      <c r="T401" s="153"/>
      <c r="U401" s="153"/>
      <c r="Z401" s="153"/>
      <c r="AA401" s="153"/>
      <c r="AF401" s="153"/>
      <c r="AG401" s="153"/>
      <c r="AL401" s="153"/>
      <c r="AM401" s="153"/>
      <c r="AR401" s="153"/>
      <c r="AS401" s="153"/>
      <c r="AX401" s="153"/>
      <c r="AY401" s="153"/>
      <c r="BD401" s="153"/>
      <c r="BE401" s="153"/>
      <c r="BF401" s="153"/>
    </row>
    <row r="402" ht="15.75" customHeight="1">
      <c r="B402" s="153"/>
      <c r="C402" s="153"/>
      <c r="H402" s="153"/>
      <c r="I402" s="153"/>
      <c r="N402" s="153"/>
      <c r="O402" s="153"/>
      <c r="T402" s="153"/>
      <c r="U402" s="153"/>
      <c r="Z402" s="153"/>
      <c r="AA402" s="153"/>
      <c r="AF402" s="153"/>
      <c r="AG402" s="153"/>
      <c r="AL402" s="153"/>
      <c r="AM402" s="153"/>
      <c r="AR402" s="153"/>
      <c r="AS402" s="153"/>
      <c r="AX402" s="153"/>
      <c r="AY402" s="153"/>
      <c r="BD402" s="153"/>
      <c r="BE402" s="153"/>
      <c r="BF402" s="153"/>
    </row>
    <row r="403" ht="15.75" customHeight="1">
      <c r="B403" s="153"/>
      <c r="C403" s="153"/>
      <c r="H403" s="153"/>
      <c r="I403" s="153"/>
      <c r="N403" s="153"/>
      <c r="O403" s="153"/>
      <c r="T403" s="153"/>
      <c r="U403" s="153"/>
      <c r="Z403" s="153"/>
      <c r="AA403" s="153"/>
      <c r="AF403" s="153"/>
      <c r="AG403" s="153"/>
      <c r="AL403" s="153"/>
      <c r="AM403" s="153"/>
      <c r="AR403" s="153"/>
      <c r="AS403" s="153"/>
      <c r="AX403" s="153"/>
      <c r="AY403" s="153"/>
      <c r="BD403" s="153"/>
      <c r="BE403" s="153"/>
      <c r="BF403" s="153"/>
    </row>
    <row r="404" ht="15.75" customHeight="1">
      <c r="B404" s="153"/>
      <c r="C404" s="153"/>
      <c r="H404" s="153"/>
      <c r="I404" s="153"/>
      <c r="N404" s="153"/>
      <c r="O404" s="153"/>
      <c r="T404" s="153"/>
      <c r="U404" s="153"/>
      <c r="Z404" s="153"/>
      <c r="AA404" s="153"/>
      <c r="AF404" s="153"/>
      <c r="AG404" s="153"/>
      <c r="AL404" s="153"/>
      <c r="AM404" s="153"/>
      <c r="AR404" s="153"/>
      <c r="AS404" s="153"/>
      <c r="AX404" s="153"/>
      <c r="AY404" s="153"/>
      <c r="BD404" s="153"/>
      <c r="BE404" s="153"/>
      <c r="BF404" s="153"/>
    </row>
    <row r="405" ht="15.75" customHeight="1">
      <c r="B405" s="153"/>
      <c r="C405" s="153"/>
      <c r="H405" s="153"/>
      <c r="I405" s="153"/>
      <c r="N405" s="153"/>
      <c r="O405" s="153"/>
      <c r="T405" s="153"/>
      <c r="U405" s="153"/>
      <c r="Z405" s="153"/>
      <c r="AA405" s="153"/>
      <c r="AF405" s="153"/>
      <c r="AG405" s="153"/>
      <c r="AL405" s="153"/>
      <c r="AM405" s="153"/>
      <c r="AR405" s="153"/>
      <c r="AS405" s="153"/>
      <c r="AX405" s="153"/>
      <c r="AY405" s="153"/>
      <c r="BD405" s="153"/>
      <c r="BE405" s="153"/>
      <c r="BF405" s="153"/>
    </row>
    <row r="406" ht="15.75" customHeight="1">
      <c r="B406" s="153"/>
      <c r="C406" s="153"/>
      <c r="H406" s="153"/>
      <c r="I406" s="153"/>
      <c r="N406" s="153"/>
      <c r="O406" s="153"/>
      <c r="T406" s="153"/>
      <c r="U406" s="153"/>
      <c r="Z406" s="153"/>
      <c r="AA406" s="153"/>
      <c r="AF406" s="153"/>
      <c r="AG406" s="153"/>
      <c r="AL406" s="153"/>
      <c r="AM406" s="153"/>
      <c r="AR406" s="153"/>
      <c r="AS406" s="153"/>
      <c r="AX406" s="153"/>
      <c r="AY406" s="153"/>
      <c r="BD406" s="153"/>
      <c r="BE406" s="153"/>
      <c r="BF406" s="153"/>
    </row>
    <row r="407" ht="15.75" customHeight="1">
      <c r="B407" s="153"/>
      <c r="C407" s="153"/>
      <c r="H407" s="153"/>
      <c r="I407" s="153"/>
      <c r="N407" s="153"/>
      <c r="O407" s="153"/>
      <c r="T407" s="153"/>
      <c r="U407" s="153"/>
      <c r="Z407" s="153"/>
      <c r="AA407" s="153"/>
      <c r="AF407" s="153"/>
      <c r="AG407" s="153"/>
      <c r="AL407" s="153"/>
      <c r="AM407" s="153"/>
      <c r="AR407" s="153"/>
      <c r="AS407" s="153"/>
      <c r="AX407" s="153"/>
      <c r="AY407" s="153"/>
      <c r="BD407" s="153"/>
      <c r="BE407" s="153"/>
      <c r="BF407" s="153"/>
    </row>
    <row r="408" ht="15.75" customHeight="1">
      <c r="B408" s="153"/>
      <c r="C408" s="153"/>
      <c r="H408" s="153"/>
      <c r="I408" s="153"/>
      <c r="N408" s="153"/>
      <c r="O408" s="153"/>
      <c r="T408" s="153"/>
      <c r="U408" s="153"/>
      <c r="Z408" s="153"/>
      <c r="AA408" s="153"/>
      <c r="AF408" s="153"/>
      <c r="AG408" s="153"/>
      <c r="AL408" s="153"/>
      <c r="AM408" s="153"/>
      <c r="AR408" s="153"/>
      <c r="AS408" s="153"/>
      <c r="AX408" s="153"/>
      <c r="AY408" s="153"/>
      <c r="BD408" s="153"/>
      <c r="BE408" s="153"/>
      <c r="BF408" s="153"/>
    </row>
    <row r="409" ht="15.75" customHeight="1">
      <c r="B409" s="153"/>
      <c r="C409" s="153"/>
      <c r="H409" s="153"/>
      <c r="I409" s="153"/>
      <c r="N409" s="153"/>
      <c r="O409" s="153"/>
      <c r="T409" s="153"/>
      <c r="U409" s="153"/>
      <c r="Z409" s="153"/>
      <c r="AA409" s="153"/>
      <c r="AF409" s="153"/>
      <c r="AG409" s="153"/>
      <c r="AL409" s="153"/>
      <c r="AM409" s="153"/>
      <c r="AR409" s="153"/>
      <c r="AS409" s="153"/>
      <c r="AX409" s="153"/>
      <c r="AY409" s="153"/>
      <c r="BD409" s="153"/>
      <c r="BE409" s="153"/>
      <c r="BF409" s="153"/>
    </row>
    <row r="410" ht="15.75" customHeight="1">
      <c r="B410" s="153"/>
      <c r="C410" s="153"/>
      <c r="H410" s="153"/>
      <c r="I410" s="153"/>
      <c r="N410" s="153"/>
      <c r="O410" s="153"/>
      <c r="T410" s="153"/>
      <c r="U410" s="153"/>
      <c r="Z410" s="153"/>
      <c r="AA410" s="153"/>
      <c r="AF410" s="153"/>
      <c r="AG410" s="153"/>
      <c r="AL410" s="153"/>
      <c r="AM410" s="153"/>
      <c r="AR410" s="153"/>
      <c r="AS410" s="153"/>
      <c r="AX410" s="153"/>
      <c r="AY410" s="153"/>
      <c r="BD410" s="153"/>
      <c r="BE410" s="153"/>
      <c r="BF410" s="153"/>
    </row>
    <row r="411" ht="15.75" customHeight="1">
      <c r="B411" s="153"/>
      <c r="C411" s="153"/>
      <c r="H411" s="153"/>
      <c r="I411" s="153"/>
      <c r="N411" s="153"/>
      <c r="O411" s="153"/>
      <c r="T411" s="153"/>
      <c r="U411" s="153"/>
      <c r="Z411" s="153"/>
      <c r="AA411" s="153"/>
      <c r="AF411" s="153"/>
      <c r="AG411" s="153"/>
      <c r="AL411" s="153"/>
      <c r="AM411" s="153"/>
      <c r="AR411" s="153"/>
      <c r="AS411" s="153"/>
      <c r="AX411" s="153"/>
      <c r="AY411" s="153"/>
      <c r="BD411" s="153"/>
      <c r="BE411" s="153"/>
      <c r="BF411" s="153"/>
    </row>
    <row r="412" ht="15.75" customHeight="1">
      <c r="B412" s="153"/>
      <c r="C412" s="153"/>
      <c r="H412" s="153"/>
      <c r="I412" s="153"/>
      <c r="N412" s="153"/>
      <c r="O412" s="153"/>
      <c r="T412" s="153"/>
      <c r="U412" s="153"/>
      <c r="Z412" s="153"/>
      <c r="AA412" s="153"/>
      <c r="AF412" s="153"/>
      <c r="AG412" s="153"/>
      <c r="AL412" s="153"/>
      <c r="AM412" s="153"/>
      <c r="AR412" s="153"/>
      <c r="AS412" s="153"/>
      <c r="AX412" s="153"/>
      <c r="AY412" s="153"/>
      <c r="BD412" s="153"/>
      <c r="BE412" s="153"/>
      <c r="BF412" s="153"/>
    </row>
    <row r="413" ht="15.75" customHeight="1">
      <c r="B413" s="153"/>
      <c r="C413" s="153"/>
      <c r="H413" s="153"/>
      <c r="I413" s="153"/>
      <c r="N413" s="153"/>
      <c r="O413" s="153"/>
      <c r="T413" s="153"/>
      <c r="U413" s="153"/>
      <c r="Z413" s="153"/>
      <c r="AA413" s="153"/>
      <c r="AF413" s="153"/>
      <c r="AG413" s="153"/>
      <c r="AL413" s="153"/>
      <c r="AM413" s="153"/>
      <c r="AR413" s="153"/>
      <c r="AS413" s="153"/>
      <c r="AX413" s="153"/>
      <c r="AY413" s="153"/>
      <c r="BD413" s="153"/>
      <c r="BE413" s="153"/>
      <c r="BF413" s="153"/>
    </row>
    <row r="414" ht="15.75" customHeight="1">
      <c r="B414" s="153"/>
      <c r="C414" s="153"/>
      <c r="H414" s="153"/>
      <c r="I414" s="153"/>
      <c r="N414" s="153"/>
      <c r="O414" s="153"/>
      <c r="T414" s="153"/>
      <c r="U414" s="153"/>
      <c r="Z414" s="153"/>
      <c r="AA414" s="153"/>
      <c r="AF414" s="153"/>
      <c r="AG414" s="153"/>
      <c r="AL414" s="153"/>
      <c r="AM414" s="153"/>
      <c r="AR414" s="153"/>
      <c r="AS414" s="153"/>
      <c r="AX414" s="153"/>
      <c r="AY414" s="153"/>
      <c r="BD414" s="153"/>
      <c r="BE414" s="153"/>
      <c r="BF414" s="153"/>
    </row>
    <row r="415" ht="15.75" customHeight="1">
      <c r="B415" s="153"/>
      <c r="C415" s="153"/>
      <c r="H415" s="153"/>
      <c r="I415" s="153"/>
      <c r="N415" s="153"/>
      <c r="O415" s="153"/>
      <c r="T415" s="153"/>
      <c r="U415" s="153"/>
      <c r="Z415" s="153"/>
      <c r="AA415" s="153"/>
      <c r="AF415" s="153"/>
      <c r="AG415" s="153"/>
      <c r="AL415" s="153"/>
      <c r="AM415" s="153"/>
      <c r="AR415" s="153"/>
      <c r="AS415" s="153"/>
      <c r="AX415" s="153"/>
      <c r="AY415" s="153"/>
      <c r="BD415" s="153"/>
      <c r="BE415" s="153"/>
      <c r="BF415" s="153"/>
    </row>
    <row r="416" ht="15.75" customHeight="1">
      <c r="B416" s="153"/>
      <c r="C416" s="153"/>
      <c r="H416" s="153"/>
      <c r="I416" s="153"/>
      <c r="N416" s="153"/>
      <c r="O416" s="153"/>
      <c r="T416" s="153"/>
      <c r="U416" s="153"/>
      <c r="Z416" s="153"/>
      <c r="AA416" s="153"/>
      <c r="AF416" s="153"/>
      <c r="AG416" s="153"/>
      <c r="AL416" s="153"/>
      <c r="AM416" s="153"/>
      <c r="AR416" s="153"/>
      <c r="AS416" s="153"/>
      <c r="AX416" s="153"/>
      <c r="AY416" s="153"/>
      <c r="BD416" s="153"/>
      <c r="BE416" s="153"/>
      <c r="BF416" s="153"/>
    </row>
    <row r="417" ht="15.75" customHeight="1">
      <c r="B417" s="153"/>
      <c r="C417" s="153"/>
      <c r="H417" s="153"/>
      <c r="I417" s="153"/>
      <c r="N417" s="153"/>
      <c r="O417" s="153"/>
      <c r="T417" s="153"/>
      <c r="U417" s="153"/>
      <c r="Z417" s="153"/>
      <c r="AA417" s="153"/>
      <c r="AF417" s="153"/>
      <c r="AG417" s="153"/>
      <c r="AL417" s="153"/>
      <c r="AM417" s="153"/>
      <c r="AR417" s="153"/>
      <c r="AS417" s="153"/>
      <c r="AX417" s="153"/>
      <c r="AY417" s="153"/>
      <c r="BD417" s="153"/>
      <c r="BE417" s="153"/>
      <c r="BF417" s="153"/>
    </row>
    <row r="418" ht="15.75" customHeight="1">
      <c r="B418" s="153"/>
      <c r="C418" s="153"/>
      <c r="H418" s="153"/>
      <c r="I418" s="153"/>
      <c r="N418" s="153"/>
      <c r="O418" s="153"/>
      <c r="T418" s="153"/>
      <c r="U418" s="153"/>
      <c r="Z418" s="153"/>
      <c r="AA418" s="153"/>
      <c r="AF418" s="153"/>
      <c r="AG418" s="153"/>
      <c r="AL418" s="153"/>
      <c r="AM418" s="153"/>
      <c r="AR418" s="153"/>
      <c r="AS418" s="153"/>
      <c r="AX418" s="153"/>
      <c r="AY418" s="153"/>
      <c r="BD418" s="153"/>
      <c r="BE418" s="153"/>
      <c r="BF418" s="153"/>
    </row>
    <row r="419" ht="15.75" customHeight="1">
      <c r="B419" s="153"/>
      <c r="C419" s="153"/>
      <c r="H419" s="153"/>
      <c r="I419" s="153"/>
      <c r="N419" s="153"/>
      <c r="O419" s="153"/>
      <c r="T419" s="153"/>
      <c r="U419" s="153"/>
      <c r="Z419" s="153"/>
      <c r="AA419" s="153"/>
      <c r="AF419" s="153"/>
      <c r="AG419" s="153"/>
      <c r="AL419" s="153"/>
      <c r="AM419" s="153"/>
      <c r="AR419" s="153"/>
      <c r="AS419" s="153"/>
      <c r="AX419" s="153"/>
      <c r="AY419" s="153"/>
      <c r="BD419" s="153"/>
      <c r="BE419" s="153"/>
      <c r="BF419" s="153"/>
    </row>
    <row r="420" ht="15.75" customHeight="1">
      <c r="B420" s="153"/>
      <c r="C420" s="153"/>
      <c r="H420" s="153"/>
      <c r="I420" s="153"/>
      <c r="N420" s="153"/>
      <c r="O420" s="153"/>
      <c r="T420" s="153"/>
      <c r="U420" s="153"/>
      <c r="Z420" s="153"/>
      <c r="AA420" s="153"/>
      <c r="AF420" s="153"/>
      <c r="AG420" s="153"/>
      <c r="AL420" s="153"/>
      <c r="AM420" s="153"/>
      <c r="AR420" s="153"/>
      <c r="AS420" s="153"/>
      <c r="AX420" s="153"/>
      <c r="AY420" s="153"/>
      <c r="BD420" s="153"/>
      <c r="BE420" s="153"/>
      <c r="BF420" s="153"/>
    </row>
    <row r="421" ht="15.75" customHeight="1">
      <c r="B421" s="153"/>
      <c r="C421" s="153"/>
      <c r="H421" s="153"/>
      <c r="I421" s="153"/>
      <c r="N421" s="153"/>
      <c r="O421" s="153"/>
      <c r="T421" s="153"/>
      <c r="U421" s="153"/>
      <c r="Z421" s="153"/>
      <c r="AA421" s="153"/>
      <c r="AF421" s="153"/>
      <c r="AG421" s="153"/>
      <c r="AL421" s="153"/>
      <c r="AM421" s="153"/>
      <c r="AR421" s="153"/>
      <c r="AS421" s="153"/>
      <c r="AX421" s="153"/>
      <c r="AY421" s="153"/>
      <c r="BD421" s="153"/>
      <c r="BE421" s="153"/>
      <c r="BF421" s="153"/>
    </row>
    <row r="422" ht="15.75" customHeight="1">
      <c r="B422" s="153"/>
      <c r="C422" s="153"/>
      <c r="H422" s="153"/>
      <c r="I422" s="153"/>
      <c r="N422" s="153"/>
      <c r="O422" s="153"/>
      <c r="T422" s="153"/>
      <c r="U422" s="153"/>
      <c r="Z422" s="153"/>
      <c r="AA422" s="153"/>
      <c r="AF422" s="153"/>
      <c r="AG422" s="153"/>
      <c r="AL422" s="153"/>
      <c r="AM422" s="153"/>
      <c r="AR422" s="153"/>
      <c r="AS422" s="153"/>
      <c r="AX422" s="153"/>
      <c r="AY422" s="153"/>
      <c r="BD422" s="153"/>
      <c r="BE422" s="153"/>
      <c r="BF422" s="153"/>
    </row>
    <row r="423" ht="15.75" customHeight="1">
      <c r="B423" s="153"/>
      <c r="C423" s="153"/>
      <c r="H423" s="153"/>
      <c r="I423" s="153"/>
      <c r="N423" s="153"/>
      <c r="O423" s="153"/>
      <c r="T423" s="153"/>
      <c r="U423" s="153"/>
      <c r="Z423" s="153"/>
      <c r="AA423" s="153"/>
      <c r="AF423" s="153"/>
      <c r="AG423" s="153"/>
      <c r="AL423" s="153"/>
      <c r="AM423" s="153"/>
      <c r="AR423" s="153"/>
      <c r="AS423" s="153"/>
      <c r="AX423" s="153"/>
      <c r="AY423" s="153"/>
      <c r="BD423" s="153"/>
      <c r="BE423" s="153"/>
      <c r="BF423" s="153"/>
    </row>
    <row r="424" ht="15.75" customHeight="1">
      <c r="B424" s="153"/>
      <c r="C424" s="153"/>
      <c r="H424" s="153"/>
      <c r="I424" s="153"/>
      <c r="N424" s="153"/>
      <c r="O424" s="153"/>
      <c r="T424" s="153"/>
      <c r="U424" s="153"/>
      <c r="Z424" s="153"/>
      <c r="AA424" s="153"/>
      <c r="AF424" s="153"/>
      <c r="AG424" s="153"/>
      <c r="AL424" s="153"/>
      <c r="AM424" s="153"/>
      <c r="AR424" s="153"/>
      <c r="AS424" s="153"/>
      <c r="AX424" s="153"/>
      <c r="AY424" s="153"/>
      <c r="BD424" s="153"/>
      <c r="BE424" s="153"/>
      <c r="BF424" s="153"/>
    </row>
    <row r="425" ht="15.75" customHeight="1">
      <c r="B425" s="153"/>
      <c r="C425" s="153"/>
      <c r="H425" s="153"/>
      <c r="I425" s="153"/>
      <c r="N425" s="153"/>
      <c r="O425" s="153"/>
      <c r="T425" s="153"/>
      <c r="U425" s="153"/>
      <c r="Z425" s="153"/>
      <c r="AA425" s="153"/>
      <c r="AF425" s="153"/>
      <c r="AG425" s="153"/>
      <c r="AL425" s="153"/>
      <c r="AM425" s="153"/>
      <c r="AR425" s="153"/>
      <c r="AS425" s="153"/>
      <c r="AX425" s="153"/>
      <c r="AY425" s="153"/>
      <c r="BD425" s="153"/>
      <c r="BE425" s="153"/>
      <c r="BF425" s="153"/>
    </row>
    <row r="426" ht="15.75" customHeight="1">
      <c r="B426" s="153"/>
      <c r="C426" s="153"/>
      <c r="H426" s="153"/>
      <c r="I426" s="153"/>
      <c r="N426" s="153"/>
      <c r="O426" s="153"/>
      <c r="T426" s="153"/>
      <c r="U426" s="153"/>
      <c r="Z426" s="153"/>
      <c r="AA426" s="153"/>
      <c r="AF426" s="153"/>
      <c r="AG426" s="153"/>
      <c r="AL426" s="153"/>
      <c r="AM426" s="153"/>
      <c r="AR426" s="153"/>
      <c r="AS426" s="153"/>
      <c r="AX426" s="153"/>
      <c r="AY426" s="153"/>
      <c r="BD426" s="153"/>
      <c r="BE426" s="153"/>
      <c r="BF426" s="153"/>
    </row>
    <row r="427" ht="15.75" customHeight="1">
      <c r="B427" s="153"/>
      <c r="C427" s="153"/>
      <c r="H427" s="153"/>
      <c r="I427" s="153"/>
      <c r="N427" s="153"/>
      <c r="O427" s="153"/>
      <c r="T427" s="153"/>
      <c r="U427" s="153"/>
      <c r="Z427" s="153"/>
      <c r="AA427" s="153"/>
      <c r="AF427" s="153"/>
      <c r="AG427" s="153"/>
      <c r="AL427" s="153"/>
      <c r="AM427" s="153"/>
      <c r="AR427" s="153"/>
      <c r="AS427" s="153"/>
      <c r="AX427" s="153"/>
      <c r="AY427" s="153"/>
      <c r="BD427" s="153"/>
      <c r="BE427" s="153"/>
      <c r="BF427" s="153"/>
    </row>
    <row r="428" ht="15.75" customHeight="1">
      <c r="B428" s="153"/>
      <c r="C428" s="153"/>
      <c r="H428" s="153"/>
      <c r="I428" s="153"/>
      <c r="N428" s="153"/>
      <c r="O428" s="153"/>
      <c r="T428" s="153"/>
      <c r="U428" s="153"/>
      <c r="Z428" s="153"/>
      <c r="AA428" s="153"/>
      <c r="AF428" s="153"/>
      <c r="AG428" s="153"/>
      <c r="AL428" s="153"/>
      <c r="AM428" s="153"/>
      <c r="AR428" s="153"/>
      <c r="AS428" s="153"/>
      <c r="AX428" s="153"/>
      <c r="AY428" s="153"/>
      <c r="BD428" s="153"/>
      <c r="BE428" s="153"/>
      <c r="BF428" s="153"/>
    </row>
    <row r="429" ht="15.75" customHeight="1">
      <c r="B429" s="153"/>
      <c r="C429" s="153"/>
      <c r="H429" s="153"/>
      <c r="I429" s="153"/>
      <c r="N429" s="153"/>
      <c r="O429" s="153"/>
      <c r="T429" s="153"/>
      <c r="U429" s="153"/>
      <c r="Z429" s="153"/>
      <c r="AA429" s="153"/>
      <c r="AF429" s="153"/>
      <c r="AG429" s="153"/>
      <c r="AL429" s="153"/>
      <c r="AM429" s="153"/>
      <c r="AR429" s="153"/>
      <c r="AS429" s="153"/>
      <c r="AX429" s="153"/>
      <c r="AY429" s="153"/>
      <c r="BD429" s="153"/>
      <c r="BE429" s="153"/>
      <c r="BF429" s="153"/>
    </row>
    <row r="430" ht="15.75" customHeight="1">
      <c r="B430" s="153"/>
      <c r="C430" s="153"/>
      <c r="H430" s="153"/>
      <c r="I430" s="153"/>
      <c r="N430" s="153"/>
      <c r="O430" s="153"/>
      <c r="T430" s="153"/>
      <c r="U430" s="153"/>
      <c r="Z430" s="153"/>
      <c r="AA430" s="153"/>
      <c r="AF430" s="153"/>
      <c r="AG430" s="153"/>
      <c r="AL430" s="153"/>
      <c r="AM430" s="153"/>
      <c r="AR430" s="153"/>
      <c r="AS430" s="153"/>
      <c r="AX430" s="153"/>
      <c r="AY430" s="153"/>
      <c r="BD430" s="153"/>
      <c r="BE430" s="153"/>
      <c r="BF430" s="153"/>
    </row>
    <row r="431" ht="15.75" customHeight="1">
      <c r="B431" s="153"/>
      <c r="C431" s="153"/>
      <c r="H431" s="153"/>
      <c r="I431" s="153"/>
      <c r="N431" s="153"/>
      <c r="O431" s="153"/>
      <c r="T431" s="153"/>
      <c r="U431" s="153"/>
      <c r="Z431" s="153"/>
      <c r="AA431" s="153"/>
      <c r="AF431" s="153"/>
      <c r="AG431" s="153"/>
      <c r="AL431" s="153"/>
      <c r="AM431" s="153"/>
      <c r="AR431" s="153"/>
      <c r="AS431" s="153"/>
      <c r="AX431" s="153"/>
      <c r="AY431" s="153"/>
      <c r="BD431" s="153"/>
      <c r="BE431" s="153"/>
      <c r="BF431" s="153"/>
    </row>
    <row r="432" ht="15.75" customHeight="1">
      <c r="B432" s="153"/>
      <c r="C432" s="153"/>
      <c r="H432" s="153"/>
      <c r="I432" s="153"/>
      <c r="N432" s="153"/>
      <c r="O432" s="153"/>
      <c r="T432" s="153"/>
      <c r="U432" s="153"/>
      <c r="Z432" s="153"/>
      <c r="AA432" s="153"/>
      <c r="AF432" s="153"/>
      <c r="AG432" s="153"/>
      <c r="AL432" s="153"/>
      <c r="AM432" s="153"/>
      <c r="AR432" s="153"/>
      <c r="AS432" s="153"/>
      <c r="AX432" s="153"/>
      <c r="AY432" s="153"/>
      <c r="BD432" s="153"/>
      <c r="BE432" s="153"/>
      <c r="BF432" s="153"/>
    </row>
    <row r="433" ht="15.75" customHeight="1">
      <c r="B433" s="153"/>
      <c r="C433" s="153"/>
      <c r="H433" s="153"/>
      <c r="I433" s="153"/>
      <c r="N433" s="153"/>
      <c r="O433" s="153"/>
      <c r="T433" s="153"/>
      <c r="U433" s="153"/>
      <c r="Z433" s="153"/>
      <c r="AA433" s="153"/>
      <c r="AF433" s="153"/>
      <c r="AG433" s="153"/>
      <c r="AL433" s="153"/>
      <c r="AM433" s="153"/>
      <c r="AR433" s="153"/>
      <c r="AS433" s="153"/>
      <c r="AX433" s="153"/>
      <c r="AY433" s="153"/>
      <c r="BD433" s="153"/>
      <c r="BE433" s="153"/>
      <c r="BF433" s="153"/>
    </row>
    <row r="434" ht="15.75" customHeight="1">
      <c r="B434" s="153"/>
      <c r="C434" s="153"/>
      <c r="H434" s="153"/>
      <c r="I434" s="153"/>
      <c r="N434" s="153"/>
      <c r="O434" s="153"/>
      <c r="T434" s="153"/>
      <c r="U434" s="153"/>
      <c r="Z434" s="153"/>
      <c r="AA434" s="153"/>
      <c r="AF434" s="153"/>
      <c r="AG434" s="153"/>
      <c r="AL434" s="153"/>
      <c r="AM434" s="153"/>
      <c r="AR434" s="153"/>
      <c r="AS434" s="153"/>
      <c r="AX434" s="153"/>
      <c r="AY434" s="153"/>
      <c r="BD434" s="153"/>
      <c r="BE434" s="153"/>
      <c r="BF434" s="153"/>
    </row>
    <row r="435" ht="15.75" customHeight="1">
      <c r="B435" s="153"/>
      <c r="C435" s="153"/>
      <c r="H435" s="153"/>
      <c r="I435" s="153"/>
      <c r="N435" s="153"/>
      <c r="O435" s="153"/>
      <c r="T435" s="153"/>
      <c r="U435" s="153"/>
      <c r="Z435" s="153"/>
      <c r="AA435" s="153"/>
      <c r="AF435" s="153"/>
      <c r="AG435" s="153"/>
      <c r="AL435" s="153"/>
      <c r="AM435" s="153"/>
      <c r="AR435" s="153"/>
      <c r="AS435" s="153"/>
      <c r="AX435" s="153"/>
      <c r="AY435" s="153"/>
      <c r="BD435" s="153"/>
      <c r="BE435" s="153"/>
      <c r="BF435" s="153"/>
    </row>
    <row r="436" ht="15.75" customHeight="1">
      <c r="B436" s="153"/>
      <c r="C436" s="153"/>
      <c r="H436" s="153"/>
      <c r="I436" s="153"/>
      <c r="N436" s="153"/>
      <c r="O436" s="153"/>
      <c r="T436" s="153"/>
      <c r="U436" s="153"/>
      <c r="Z436" s="153"/>
      <c r="AA436" s="153"/>
      <c r="AF436" s="153"/>
      <c r="AG436" s="153"/>
      <c r="AL436" s="153"/>
      <c r="AM436" s="153"/>
      <c r="AR436" s="153"/>
      <c r="AS436" s="153"/>
      <c r="AX436" s="153"/>
      <c r="AY436" s="153"/>
      <c r="BD436" s="153"/>
      <c r="BE436" s="153"/>
      <c r="BF436" s="153"/>
    </row>
    <row r="437" ht="15.75" customHeight="1">
      <c r="B437" s="153"/>
      <c r="C437" s="153"/>
      <c r="H437" s="153"/>
      <c r="I437" s="153"/>
      <c r="N437" s="153"/>
      <c r="O437" s="153"/>
      <c r="T437" s="153"/>
      <c r="U437" s="153"/>
      <c r="Z437" s="153"/>
      <c r="AA437" s="153"/>
      <c r="AF437" s="153"/>
      <c r="AG437" s="153"/>
      <c r="AL437" s="153"/>
      <c r="AM437" s="153"/>
      <c r="AR437" s="153"/>
      <c r="AS437" s="153"/>
      <c r="AX437" s="153"/>
      <c r="AY437" s="153"/>
      <c r="BD437" s="153"/>
      <c r="BE437" s="153"/>
      <c r="BF437" s="153"/>
    </row>
    <row r="438" ht="15.75" customHeight="1">
      <c r="B438" s="153"/>
      <c r="C438" s="153"/>
      <c r="H438" s="153"/>
      <c r="I438" s="153"/>
      <c r="N438" s="153"/>
      <c r="O438" s="153"/>
      <c r="T438" s="153"/>
      <c r="U438" s="153"/>
      <c r="Z438" s="153"/>
      <c r="AA438" s="153"/>
      <c r="AF438" s="153"/>
      <c r="AG438" s="153"/>
      <c r="AL438" s="153"/>
      <c r="AM438" s="153"/>
      <c r="AR438" s="153"/>
      <c r="AS438" s="153"/>
      <c r="AX438" s="153"/>
      <c r="AY438" s="153"/>
      <c r="BD438" s="153"/>
      <c r="BE438" s="153"/>
      <c r="BF438" s="153"/>
    </row>
    <row r="439" ht="15.75" customHeight="1">
      <c r="B439" s="153"/>
      <c r="C439" s="153"/>
      <c r="H439" s="153"/>
      <c r="I439" s="153"/>
      <c r="N439" s="153"/>
      <c r="O439" s="153"/>
      <c r="T439" s="153"/>
      <c r="U439" s="153"/>
      <c r="Z439" s="153"/>
      <c r="AA439" s="153"/>
      <c r="AF439" s="153"/>
      <c r="AG439" s="153"/>
      <c r="AL439" s="153"/>
      <c r="AM439" s="153"/>
      <c r="AR439" s="153"/>
      <c r="AS439" s="153"/>
      <c r="AX439" s="153"/>
      <c r="AY439" s="153"/>
      <c r="BD439" s="153"/>
      <c r="BE439" s="153"/>
      <c r="BF439" s="153"/>
    </row>
    <row r="440" ht="15.75" customHeight="1">
      <c r="B440" s="153"/>
      <c r="C440" s="153"/>
      <c r="H440" s="153"/>
      <c r="I440" s="153"/>
      <c r="N440" s="153"/>
      <c r="O440" s="153"/>
      <c r="T440" s="153"/>
      <c r="U440" s="153"/>
      <c r="Z440" s="153"/>
      <c r="AA440" s="153"/>
      <c r="AF440" s="153"/>
      <c r="AG440" s="153"/>
      <c r="AL440" s="153"/>
      <c r="AM440" s="153"/>
      <c r="AR440" s="153"/>
      <c r="AS440" s="153"/>
      <c r="AX440" s="153"/>
      <c r="AY440" s="153"/>
      <c r="BD440" s="153"/>
      <c r="BE440" s="153"/>
      <c r="BF440" s="153"/>
    </row>
    <row r="441" ht="15.75" customHeight="1">
      <c r="B441" s="153"/>
      <c r="C441" s="153"/>
      <c r="H441" s="153"/>
      <c r="I441" s="153"/>
      <c r="N441" s="153"/>
      <c r="O441" s="153"/>
      <c r="T441" s="153"/>
      <c r="U441" s="153"/>
      <c r="Z441" s="153"/>
      <c r="AA441" s="153"/>
      <c r="AF441" s="153"/>
      <c r="AG441" s="153"/>
      <c r="AL441" s="153"/>
      <c r="AM441" s="153"/>
      <c r="AR441" s="153"/>
      <c r="AS441" s="153"/>
      <c r="AX441" s="153"/>
      <c r="AY441" s="153"/>
      <c r="BD441" s="153"/>
      <c r="BE441" s="153"/>
      <c r="BF441" s="153"/>
    </row>
    <row r="442" ht="15.75" customHeight="1">
      <c r="B442" s="153"/>
      <c r="C442" s="153"/>
      <c r="H442" s="153"/>
      <c r="I442" s="153"/>
      <c r="N442" s="153"/>
      <c r="O442" s="153"/>
      <c r="T442" s="153"/>
      <c r="U442" s="153"/>
      <c r="Z442" s="153"/>
      <c r="AA442" s="153"/>
      <c r="AF442" s="153"/>
      <c r="AG442" s="153"/>
      <c r="AL442" s="153"/>
      <c r="AM442" s="153"/>
      <c r="AR442" s="153"/>
      <c r="AS442" s="153"/>
      <c r="AX442" s="153"/>
      <c r="AY442" s="153"/>
      <c r="BD442" s="153"/>
      <c r="BE442" s="153"/>
      <c r="BF442" s="153"/>
    </row>
    <row r="443" ht="15.75" customHeight="1">
      <c r="B443" s="153"/>
      <c r="C443" s="153"/>
      <c r="H443" s="153"/>
      <c r="I443" s="153"/>
      <c r="N443" s="153"/>
      <c r="O443" s="153"/>
      <c r="T443" s="153"/>
      <c r="U443" s="153"/>
      <c r="Z443" s="153"/>
      <c r="AA443" s="153"/>
      <c r="AF443" s="153"/>
      <c r="AG443" s="153"/>
      <c r="AL443" s="153"/>
      <c r="AM443" s="153"/>
      <c r="AR443" s="153"/>
      <c r="AS443" s="153"/>
      <c r="AX443" s="153"/>
      <c r="AY443" s="153"/>
      <c r="BD443" s="153"/>
      <c r="BE443" s="153"/>
      <c r="BF443" s="153"/>
    </row>
    <row r="444" ht="15.75" customHeight="1">
      <c r="B444" s="153"/>
      <c r="C444" s="153"/>
      <c r="H444" s="153"/>
      <c r="I444" s="153"/>
      <c r="N444" s="153"/>
      <c r="O444" s="153"/>
      <c r="T444" s="153"/>
      <c r="U444" s="153"/>
      <c r="Z444" s="153"/>
      <c r="AA444" s="153"/>
      <c r="AF444" s="153"/>
      <c r="AG444" s="153"/>
      <c r="AL444" s="153"/>
      <c r="AM444" s="153"/>
      <c r="AR444" s="153"/>
      <c r="AS444" s="153"/>
      <c r="AX444" s="153"/>
      <c r="AY444" s="153"/>
      <c r="BD444" s="153"/>
      <c r="BE444" s="153"/>
      <c r="BF444" s="153"/>
    </row>
    <row r="445" ht="15.75" customHeight="1">
      <c r="B445" s="153"/>
      <c r="C445" s="153"/>
      <c r="H445" s="153"/>
      <c r="I445" s="153"/>
      <c r="N445" s="153"/>
      <c r="O445" s="153"/>
      <c r="T445" s="153"/>
      <c r="U445" s="153"/>
      <c r="Z445" s="153"/>
      <c r="AA445" s="153"/>
      <c r="AF445" s="153"/>
      <c r="AG445" s="153"/>
      <c r="AL445" s="153"/>
      <c r="AM445" s="153"/>
      <c r="AR445" s="153"/>
      <c r="AS445" s="153"/>
      <c r="AX445" s="153"/>
      <c r="AY445" s="153"/>
      <c r="BD445" s="153"/>
      <c r="BE445" s="153"/>
      <c r="BF445" s="153"/>
    </row>
    <row r="446" ht="15.75" customHeight="1">
      <c r="B446" s="153"/>
      <c r="C446" s="153"/>
      <c r="H446" s="153"/>
      <c r="I446" s="153"/>
      <c r="N446" s="153"/>
      <c r="O446" s="153"/>
      <c r="T446" s="153"/>
      <c r="U446" s="153"/>
      <c r="Z446" s="153"/>
      <c r="AA446" s="153"/>
      <c r="AF446" s="153"/>
      <c r="AG446" s="153"/>
      <c r="AL446" s="153"/>
      <c r="AM446" s="153"/>
      <c r="AR446" s="153"/>
      <c r="AS446" s="153"/>
      <c r="AX446" s="153"/>
      <c r="AY446" s="153"/>
      <c r="BD446" s="153"/>
      <c r="BE446" s="153"/>
      <c r="BF446" s="153"/>
    </row>
    <row r="447" ht="15.75" customHeight="1">
      <c r="B447" s="153"/>
      <c r="C447" s="153"/>
      <c r="H447" s="153"/>
      <c r="I447" s="153"/>
      <c r="N447" s="153"/>
      <c r="O447" s="153"/>
      <c r="T447" s="153"/>
      <c r="U447" s="153"/>
      <c r="Z447" s="153"/>
      <c r="AA447" s="153"/>
      <c r="AF447" s="153"/>
      <c r="AG447" s="153"/>
      <c r="AL447" s="153"/>
      <c r="AM447" s="153"/>
      <c r="AR447" s="153"/>
      <c r="AS447" s="153"/>
      <c r="AX447" s="153"/>
      <c r="AY447" s="153"/>
      <c r="BD447" s="153"/>
      <c r="BE447" s="153"/>
      <c r="BF447" s="153"/>
    </row>
    <row r="448" ht="15.75" customHeight="1">
      <c r="B448" s="153"/>
      <c r="C448" s="153"/>
      <c r="H448" s="153"/>
      <c r="I448" s="153"/>
      <c r="N448" s="153"/>
      <c r="O448" s="153"/>
      <c r="T448" s="153"/>
      <c r="U448" s="153"/>
      <c r="Z448" s="153"/>
      <c r="AA448" s="153"/>
      <c r="AF448" s="153"/>
      <c r="AG448" s="153"/>
      <c r="AL448" s="153"/>
      <c r="AM448" s="153"/>
      <c r="AR448" s="153"/>
      <c r="AS448" s="153"/>
      <c r="AX448" s="153"/>
      <c r="AY448" s="153"/>
      <c r="BD448" s="153"/>
      <c r="BE448" s="153"/>
      <c r="BF448" s="153"/>
    </row>
    <row r="449" ht="15.75" customHeight="1">
      <c r="B449" s="153"/>
      <c r="C449" s="153"/>
      <c r="H449" s="153"/>
      <c r="I449" s="153"/>
      <c r="N449" s="153"/>
      <c r="O449" s="153"/>
      <c r="T449" s="153"/>
      <c r="U449" s="153"/>
      <c r="Z449" s="153"/>
      <c r="AA449" s="153"/>
      <c r="AF449" s="153"/>
      <c r="AG449" s="153"/>
      <c r="AL449" s="153"/>
      <c r="AM449" s="153"/>
      <c r="AR449" s="153"/>
      <c r="AS449" s="153"/>
      <c r="AX449" s="153"/>
      <c r="AY449" s="153"/>
      <c r="BD449" s="153"/>
      <c r="BE449" s="153"/>
      <c r="BF449" s="153"/>
    </row>
    <row r="450" ht="15.75" customHeight="1">
      <c r="B450" s="153"/>
      <c r="C450" s="153"/>
      <c r="H450" s="153"/>
      <c r="I450" s="153"/>
      <c r="N450" s="153"/>
      <c r="O450" s="153"/>
      <c r="T450" s="153"/>
      <c r="U450" s="153"/>
      <c r="Z450" s="153"/>
      <c r="AA450" s="153"/>
      <c r="AF450" s="153"/>
      <c r="AG450" s="153"/>
      <c r="AL450" s="153"/>
      <c r="AM450" s="153"/>
      <c r="AR450" s="153"/>
      <c r="AS450" s="153"/>
      <c r="AX450" s="153"/>
      <c r="AY450" s="153"/>
      <c r="BD450" s="153"/>
      <c r="BE450" s="153"/>
      <c r="BF450" s="153"/>
    </row>
    <row r="451" ht="15.75" customHeight="1">
      <c r="B451" s="153"/>
      <c r="C451" s="153"/>
      <c r="H451" s="153"/>
      <c r="I451" s="153"/>
      <c r="N451" s="153"/>
      <c r="O451" s="153"/>
      <c r="T451" s="153"/>
      <c r="U451" s="153"/>
      <c r="Z451" s="153"/>
      <c r="AA451" s="153"/>
      <c r="AF451" s="153"/>
      <c r="AG451" s="153"/>
      <c r="AL451" s="153"/>
      <c r="AM451" s="153"/>
      <c r="AR451" s="153"/>
      <c r="AS451" s="153"/>
      <c r="AX451" s="153"/>
      <c r="AY451" s="153"/>
      <c r="BD451" s="153"/>
      <c r="BE451" s="153"/>
      <c r="BF451" s="153"/>
    </row>
    <row r="452" ht="15.75" customHeight="1">
      <c r="B452" s="153"/>
      <c r="C452" s="153"/>
      <c r="H452" s="153"/>
      <c r="I452" s="153"/>
      <c r="N452" s="153"/>
      <c r="O452" s="153"/>
      <c r="T452" s="153"/>
      <c r="U452" s="153"/>
      <c r="Z452" s="153"/>
      <c r="AA452" s="153"/>
      <c r="AF452" s="153"/>
      <c r="AG452" s="153"/>
      <c r="AL452" s="153"/>
      <c r="AM452" s="153"/>
      <c r="AR452" s="153"/>
      <c r="AS452" s="153"/>
      <c r="AX452" s="153"/>
      <c r="AY452" s="153"/>
      <c r="BD452" s="153"/>
      <c r="BE452" s="153"/>
      <c r="BF452" s="153"/>
    </row>
    <row r="453" ht="15.75" customHeight="1">
      <c r="B453" s="153"/>
      <c r="C453" s="153"/>
      <c r="H453" s="153"/>
      <c r="I453" s="153"/>
      <c r="N453" s="153"/>
      <c r="O453" s="153"/>
      <c r="T453" s="153"/>
      <c r="U453" s="153"/>
      <c r="Z453" s="153"/>
      <c r="AA453" s="153"/>
      <c r="AF453" s="153"/>
      <c r="AG453" s="153"/>
      <c r="AL453" s="153"/>
      <c r="AM453" s="153"/>
      <c r="AR453" s="153"/>
      <c r="AS453" s="153"/>
      <c r="AX453" s="153"/>
      <c r="AY453" s="153"/>
      <c r="BD453" s="153"/>
      <c r="BE453" s="153"/>
      <c r="BF453" s="153"/>
    </row>
    <row r="454" ht="15.75" customHeight="1">
      <c r="B454" s="153"/>
      <c r="C454" s="153"/>
      <c r="H454" s="153"/>
      <c r="I454" s="153"/>
      <c r="N454" s="153"/>
      <c r="O454" s="153"/>
      <c r="T454" s="153"/>
      <c r="U454" s="153"/>
      <c r="Z454" s="153"/>
      <c r="AA454" s="153"/>
      <c r="AF454" s="153"/>
      <c r="AG454" s="153"/>
      <c r="AL454" s="153"/>
      <c r="AM454" s="153"/>
      <c r="AR454" s="153"/>
      <c r="AS454" s="153"/>
      <c r="AX454" s="153"/>
      <c r="AY454" s="153"/>
      <c r="BD454" s="153"/>
      <c r="BE454" s="153"/>
      <c r="BF454" s="153"/>
    </row>
    <row r="455" ht="15.75" customHeight="1">
      <c r="B455" s="153"/>
      <c r="C455" s="153"/>
      <c r="H455" s="153"/>
      <c r="I455" s="153"/>
      <c r="N455" s="153"/>
      <c r="O455" s="153"/>
      <c r="T455" s="153"/>
      <c r="U455" s="153"/>
      <c r="Z455" s="153"/>
      <c r="AA455" s="153"/>
      <c r="AF455" s="153"/>
      <c r="AG455" s="153"/>
      <c r="AL455" s="153"/>
      <c r="AM455" s="153"/>
      <c r="AR455" s="153"/>
      <c r="AS455" s="153"/>
      <c r="AX455" s="153"/>
      <c r="AY455" s="153"/>
      <c r="BD455" s="153"/>
      <c r="BE455" s="153"/>
      <c r="BF455" s="153"/>
    </row>
    <row r="456" ht="15.75" customHeight="1">
      <c r="B456" s="153"/>
      <c r="C456" s="153"/>
      <c r="H456" s="153"/>
      <c r="I456" s="153"/>
      <c r="N456" s="153"/>
      <c r="O456" s="153"/>
      <c r="T456" s="153"/>
      <c r="U456" s="153"/>
      <c r="Z456" s="153"/>
      <c r="AA456" s="153"/>
      <c r="AF456" s="153"/>
      <c r="AG456" s="153"/>
      <c r="AL456" s="153"/>
      <c r="AM456" s="153"/>
      <c r="AR456" s="153"/>
      <c r="AS456" s="153"/>
      <c r="AX456" s="153"/>
      <c r="AY456" s="153"/>
      <c r="BD456" s="153"/>
      <c r="BE456" s="153"/>
      <c r="BF456" s="153"/>
    </row>
    <row r="457" ht="15.75" customHeight="1">
      <c r="B457" s="153"/>
      <c r="C457" s="153"/>
      <c r="H457" s="153"/>
      <c r="I457" s="153"/>
      <c r="N457" s="153"/>
      <c r="O457" s="153"/>
      <c r="T457" s="153"/>
      <c r="U457" s="153"/>
      <c r="Z457" s="153"/>
      <c r="AA457" s="153"/>
      <c r="AF457" s="153"/>
      <c r="AG457" s="153"/>
      <c r="AL457" s="153"/>
      <c r="AM457" s="153"/>
      <c r="AR457" s="153"/>
      <c r="AS457" s="153"/>
      <c r="AX457" s="153"/>
      <c r="AY457" s="153"/>
      <c r="BD457" s="153"/>
      <c r="BE457" s="153"/>
      <c r="BF457" s="153"/>
    </row>
    <row r="458" ht="15.75" customHeight="1">
      <c r="B458" s="153"/>
      <c r="C458" s="153"/>
      <c r="H458" s="153"/>
      <c r="I458" s="153"/>
      <c r="N458" s="153"/>
      <c r="O458" s="153"/>
      <c r="T458" s="153"/>
      <c r="U458" s="153"/>
      <c r="Z458" s="153"/>
      <c r="AA458" s="153"/>
      <c r="AF458" s="153"/>
      <c r="AG458" s="153"/>
      <c r="AL458" s="153"/>
      <c r="AM458" s="153"/>
      <c r="AR458" s="153"/>
      <c r="AS458" s="153"/>
      <c r="AX458" s="153"/>
      <c r="AY458" s="153"/>
      <c r="BD458" s="153"/>
      <c r="BE458" s="153"/>
      <c r="BF458" s="153"/>
    </row>
    <row r="459" ht="15.75" customHeight="1">
      <c r="B459" s="153"/>
      <c r="C459" s="153"/>
      <c r="H459" s="153"/>
      <c r="I459" s="153"/>
      <c r="N459" s="153"/>
      <c r="O459" s="153"/>
      <c r="T459" s="153"/>
      <c r="U459" s="153"/>
      <c r="Z459" s="153"/>
      <c r="AA459" s="153"/>
      <c r="AF459" s="153"/>
      <c r="AG459" s="153"/>
      <c r="AL459" s="153"/>
      <c r="AM459" s="153"/>
      <c r="AR459" s="153"/>
      <c r="AS459" s="153"/>
      <c r="AX459" s="153"/>
      <c r="AY459" s="153"/>
      <c r="BD459" s="153"/>
      <c r="BE459" s="153"/>
      <c r="BF459" s="153"/>
    </row>
    <row r="460" ht="15.75" customHeight="1">
      <c r="B460" s="153"/>
      <c r="C460" s="153"/>
      <c r="H460" s="153"/>
      <c r="I460" s="153"/>
      <c r="N460" s="153"/>
      <c r="O460" s="153"/>
      <c r="T460" s="153"/>
      <c r="U460" s="153"/>
      <c r="Z460" s="153"/>
      <c r="AA460" s="153"/>
      <c r="AF460" s="153"/>
      <c r="AG460" s="153"/>
      <c r="AL460" s="153"/>
      <c r="AM460" s="153"/>
      <c r="AR460" s="153"/>
      <c r="AS460" s="153"/>
      <c r="AX460" s="153"/>
      <c r="AY460" s="153"/>
      <c r="BD460" s="153"/>
      <c r="BE460" s="153"/>
      <c r="BF460" s="153"/>
    </row>
    <row r="461" ht="15.75" customHeight="1">
      <c r="B461" s="153"/>
      <c r="C461" s="153"/>
      <c r="H461" s="153"/>
      <c r="I461" s="153"/>
      <c r="N461" s="153"/>
      <c r="O461" s="153"/>
      <c r="T461" s="153"/>
      <c r="U461" s="153"/>
      <c r="Z461" s="153"/>
      <c r="AA461" s="153"/>
      <c r="AF461" s="153"/>
      <c r="AG461" s="153"/>
      <c r="AL461" s="153"/>
      <c r="AM461" s="153"/>
      <c r="AR461" s="153"/>
      <c r="AS461" s="153"/>
      <c r="AX461" s="153"/>
      <c r="AY461" s="153"/>
      <c r="BD461" s="153"/>
      <c r="BE461" s="153"/>
      <c r="BF461" s="153"/>
    </row>
    <row r="462" ht="15.75" customHeight="1">
      <c r="B462" s="153"/>
      <c r="C462" s="153"/>
      <c r="H462" s="153"/>
      <c r="I462" s="153"/>
      <c r="N462" s="153"/>
      <c r="O462" s="153"/>
      <c r="T462" s="153"/>
      <c r="U462" s="153"/>
      <c r="Z462" s="153"/>
      <c r="AA462" s="153"/>
      <c r="AF462" s="153"/>
      <c r="AG462" s="153"/>
      <c r="AL462" s="153"/>
      <c r="AM462" s="153"/>
      <c r="AR462" s="153"/>
      <c r="AS462" s="153"/>
      <c r="AX462" s="153"/>
      <c r="AY462" s="153"/>
      <c r="BD462" s="153"/>
      <c r="BE462" s="153"/>
      <c r="BF462" s="153"/>
    </row>
    <row r="463" ht="15.75" customHeight="1">
      <c r="B463" s="153"/>
      <c r="C463" s="153"/>
      <c r="H463" s="153"/>
      <c r="I463" s="153"/>
      <c r="N463" s="153"/>
      <c r="O463" s="153"/>
      <c r="T463" s="153"/>
      <c r="U463" s="153"/>
      <c r="Z463" s="153"/>
      <c r="AA463" s="153"/>
      <c r="AF463" s="153"/>
      <c r="AG463" s="153"/>
      <c r="AL463" s="153"/>
      <c r="AM463" s="153"/>
      <c r="AR463" s="153"/>
      <c r="AS463" s="153"/>
      <c r="AX463" s="153"/>
      <c r="AY463" s="153"/>
      <c r="BD463" s="153"/>
      <c r="BE463" s="153"/>
      <c r="BF463" s="153"/>
    </row>
    <row r="464" ht="15.75" customHeight="1">
      <c r="B464" s="153"/>
      <c r="C464" s="153"/>
      <c r="H464" s="153"/>
      <c r="I464" s="153"/>
      <c r="N464" s="153"/>
      <c r="O464" s="153"/>
      <c r="T464" s="153"/>
      <c r="U464" s="153"/>
      <c r="Z464" s="153"/>
      <c r="AA464" s="153"/>
      <c r="AF464" s="153"/>
      <c r="AG464" s="153"/>
      <c r="AL464" s="153"/>
      <c r="AM464" s="153"/>
      <c r="AR464" s="153"/>
      <c r="AS464" s="153"/>
      <c r="AX464" s="153"/>
      <c r="AY464" s="153"/>
      <c r="BD464" s="153"/>
      <c r="BE464" s="153"/>
      <c r="BF464" s="153"/>
    </row>
    <row r="465" ht="15.75" customHeight="1">
      <c r="B465" s="153"/>
      <c r="C465" s="153"/>
      <c r="H465" s="153"/>
      <c r="I465" s="153"/>
      <c r="N465" s="153"/>
      <c r="O465" s="153"/>
      <c r="T465" s="153"/>
      <c r="U465" s="153"/>
      <c r="Z465" s="153"/>
      <c r="AA465" s="153"/>
      <c r="AF465" s="153"/>
      <c r="AG465" s="153"/>
      <c r="AL465" s="153"/>
      <c r="AM465" s="153"/>
      <c r="AR465" s="153"/>
      <c r="AS465" s="153"/>
      <c r="AX465" s="153"/>
      <c r="AY465" s="153"/>
      <c r="BD465" s="153"/>
      <c r="BE465" s="153"/>
      <c r="BF465" s="153"/>
    </row>
    <row r="466" ht="15.75" customHeight="1">
      <c r="B466" s="153"/>
      <c r="C466" s="153"/>
      <c r="H466" s="153"/>
      <c r="I466" s="153"/>
      <c r="N466" s="153"/>
      <c r="O466" s="153"/>
      <c r="T466" s="153"/>
      <c r="U466" s="153"/>
      <c r="Z466" s="153"/>
      <c r="AA466" s="153"/>
      <c r="AF466" s="153"/>
      <c r="AG466" s="153"/>
      <c r="AL466" s="153"/>
      <c r="AM466" s="153"/>
      <c r="AR466" s="153"/>
      <c r="AS466" s="153"/>
      <c r="AX466" s="153"/>
      <c r="AY466" s="153"/>
      <c r="BD466" s="153"/>
      <c r="BE466" s="153"/>
      <c r="BF466" s="153"/>
    </row>
    <row r="467" ht="15.75" customHeight="1">
      <c r="B467" s="153"/>
      <c r="C467" s="153"/>
      <c r="H467" s="153"/>
      <c r="I467" s="153"/>
      <c r="N467" s="153"/>
      <c r="O467" s="153"/>
      <c r="T467" s="153"/>
      <c r="U467" s="153"/>
      <c r="Z467" s="153"/>
      <c r="AA467" s="153"/>
      <c r="AF467" s="153"/>
      <c r="AG467" s="153"/>
      <c r="AL467" s="153"/>
      <c r="AM467" s="153"/>
      <c r="AR467" s="153"/>
      <c r="AS467" s="153"/>
      <c r="AX467" s="153"/>
      <c r="AY467" s="153"/>
      <c r="BD467" s="153"/>
      <c r="BE467" s="153"/>
      <c r="BF467" s="153"/>
    </row>
    <row r="468" ht="15.75" customHeight="1">
      <c r="B468" s="153"/>
      <c r="C468" s="153"/>
      <c r="H468" s="153"/>
      <c r="I468" s="153"/>
      <c r="N468" s="153"/>
      <c r="O468" s="153"/>
      <c r="T468" s="153"/>
      <c r="U468" s="153"/>
      <c r="Z468" s="153"/>
      <c r="AA468" s="153"/>
      <c r="AF468" s="153"/>
      <c r="AG468" s="153"/>
      <c r="AL468" s="153"/>
      <c r="AM468" s="153"/>
      <c r="AR468" s="153"/>
      <c r="AS468" s="153"/>
      <c r="AX468" s="153"/>
      <c r="AY468" s="153"/>
      <c r="BD468" s="153"/>
      <c r="BE468" s="153"/>
      <c r="BF468" s="153"/>
    </row>
    <row r="469" ht="15.75" customHeight="1">
      <c r="B469" s="153"/>
      <c r="C469" s="153"/>
      <c r="H469" s="153"/>
      <c r="I469" s="153"/>
      <c r="N469" s="153"/>
      <c r="O469" s="153"/>
      <c r="T469" s="153"/>
      <c r="U469" s="153"/>
      <c r="Z469" s="153"/>
      <c r="AA469" s="153"/>
      <c r="AF469" s="153"/>
      <c r="AG469" s="153"/>
      <c r="AL469" s="153"/>
      <c r="AM469" s="153"/>
      <c r="AR469" s="153"/>
      <c r="AS469" s="153"/>
      <c r="AX469" s="153"/>
      <c r="AY469" s="153"/>
      <c r="BD469" s="153"/>
      <c r="BE469" s="153"/>
      <c r="BF469" s="153"/>
    </row>
    <row r="470" ht="15.75" customHeight="1">
      <c r="B470" s="153"/>
      <c r="C470" s="153"/>
      <c r="H470" s="153"/>
      <c r="I470" s="153"/>
      <c r="N470" s="153"/>
      <c r="O470" s="153"/>
      <c r="T470" s="153"/>
      <c r="U470" s="153"/>
      <c r="Z470" s="153"/>
      <c r="AA470" s="153"/>
      <c r="AF470" s="153"/>
      <c r="AG470" s="153"/>
      <c r="AL470" s="153"/>
      <c r="AM470" s="153"/>
      <c r="AR470" s="153"/>
      <c r="AS470" s="153"/>
      <c r="AX470" s="153"/>
      <c r="AY470" s="153"/>
      <c r="BD470" s="153"/>
      <c r="BE470" s="153"/>
      <c r="BF470" s="153"/>
    </row>
    <row r="471" ht="15.75" customHeight="1">
      <c r="B471" s="153"/>
      <c r="C471" s="153"/>
      <c r="H471" s="153"/>
      <c r="I471" s="153"/>
      <c r="N471" s="153"/>
      <c r="O471" s="153"/>
      <c r="T471" s="153"/>
      <c r="U471" s="153"/>
      <c r="Z471" s="153"/>
      <c r="AA471" s="153"/>
      <c r="AF471" s="153"/>
      <c r="AG471" s="153"/>
      <c r="AL471" s="153"/>
      <c r="AM471" s="153"/>
      <c r="AR471" s="153"/>
      <c r="AS471" s="153"/>
      <c r="AX471" s="153"/>
      <c r="AY471" s="153"/>
      <c r="BD471" s="153"/>
      <c r="BE471" s="153"/>
      <c r="BF471" s="153"/>
    </row>
    <row r="472" ht="15.75" customHeight="1">
      <c r="B472" s="153"/>
      <c r="C472" s="153"/>
      <c r="H472" s="153"/>
      <c r="I472" s="153"/>
      <c r="N472" s="153"/>
      <c r="O472" s="153"/>
      <c r="T472" s="153"/>
      <c r="U472" s="153"/>
      <c r="Z472" s="153"/>
      <c r="AA472" s="153"/>
      <c r="AF472" s="153"/>
      <c r="AG472" s="153"/>
      <c r="AL472" s="153"/>
      <c r="AM472" s="153"/>
      <c r="AR472" s="153"/>
      <c r="AS472" s="153"/>
      <c r="AX472" s="153"/>
      <c r="AY472" s="153"/>
      <c r="BD472" s="153"/>
      <c r="BE472" s="153"/>
      <c r="BF472" s="153"/>
    </row>
    <row r="473" ht="15.75" customHeight="1">
      <c r="B473" s="153"/>
      <c r="C473" s="153"/>
      <c r="H473" s="153"/>
      <c r="I473" s="153"/>
      <c r="N473" s="153"/>
      <c r="O473" s="153"/>
      <c r="T473" s="153"/>
      <c r="U473" s="153"/>
      <c r="Z473" s="153"/>
      <c r="AA473" s="153"/>
      <c r="AF473" s="153"/>
      <c r="AG473" s="153"/>
      <c r="AL473" s="153"/>
      <c r="AM473" s="153"/>
      <c r="AR473" s="153"/>
      <c r="AS473" s="153"/>
      <c r="AX473" s="153"/>
      <c r="AY473" s="153"/>
      <c r="BD473" s="153"/>
      <c r="BE473" s="153"/>
      <c r="BF473" s="153"/>
    </row>
    <row r="474" ht="15.75" customHeight="1">
      <c r="B474" s="153"/>
      <c r="C474" s="153"/>
      <c r="H474" s="153"/>
      <c r="I474" s="153"/>
      <c r="N474" s="153"/>
      <c r="O474" s="153"/>
      <c r="T474" s="153"/>
      <c r="U474" s="153"/>
      <c r="Z474" s="153"/>
      <c r="AA474" s="153"/>
      <c r="AF474" s="153"/>
      <c r="AG474" s="153"/>
      <c r="AL474" s="153"/>
      <c r="AM474" s="153"/>
      <c r="AR474" s="153"/>
      <c r="AS474" s="153"/>
      <c r="AX474" s="153"/>
      <c r="AY474" s="153"/>
      <c r="BD474" s="153"/>
      <c r="BE474" s="153"/>
      <c r="BF474" s="153"/>
    </row>
    <row r="475" ht="15.75" customHeight="1">
      <c r="B475" s="153"/>
      <c r="C475" s="153"/>
      <c r="H475" s="153"/>
      <c r="I475" s="153"/>
      <c r="N475" s="153"/>
      <c r="O475" s="153"/>
      <c r="T475" s="153"/>
      <c r="U475" s="153"/>
      <c r="Z475" s="153"/>
      <c r="AA475" s="153"/>
      <c r="AF475" s="153"/>
      <c r="AG475" s="153"/>
      <c r="AL475" s="153"/>
      <c r="AM475" s="153"/>
      <c r="AR475" s="153"/>
      <c r="AS475" s="153"/>
      <c r="AX475" s="153"/>
      <c r="AY475" s="153"/>
      <c r="BD475" s="153"/>
      <c r="BE475" s="153"/>
      <c r="BF475" s="153"/>
    </row>
    <row r="476" ht="15.75" customHeight="1">
      <c r="B476" s="153"/>
      <c r="C476" s="153"/>
      <c r="H476" s="153"/>
      <c r="I476" s="153"/>
      <c r="N476" s="153"/>
      <c r="O476" s="153"/>
      <c r="T476" s="153"/>
      <c r="U476" s="153"/>
      <c r="Z476" s="153"/>
      <c r="AA476" s="153"/>
      <c r="AF476" s="153"/>
      <c r="AG476" s="153"/>
      <c r="AL476" s="153"/>
      <c r="AM476" s="153"/>
      <c r="AR476" s="153"/>
      <c r="AS476" s="153"/>
      <c r="AX476" s="153"/>
      <c r="AY476" s="153"/>
      <c r="BD476" s="153"/>
      <c r="BE476" s="153"/>
      <c r="BF476" s="153"/>
    </row>
    <row r="477" ht="15.75" customHeight="1">
      <c r="B477" s="153"/>
      <c r="C477" s="153"/>
      <c r="H477" s="153"/>
      <c r="I477" s="153"/>
      <c r="N477" s="153"/>
      <c r="O477" s="153"/>
      <c r="T477" s="153"/>
      <c r="U477" s="153"/>
      <c r="Z477" s="153"/>
      <c r="AA477" s="153"/>
      <c r="AF477" s="153"/>
      <c r="AG477" s="153"/>
      <c r="AL477" s="153"/>
      <c r="AM477" s="153"/>
      <c r="AR477" s="153"/>
      <c r="AS477" s="153"/>
      <c r="AX477" s="153"/>
      <c r="AY477" s="153"/>
      <c r="BD477" s="153"/>
      <c r="BE477" s="153"/>
      <c r="BF477" s="153"/>
    </row>
    <row r="478" ht="15.75" customHeight="1">
      <c r="B478" s="153"/>
      <c r="C478" s="153"/>
      <c r="H478" s="153"/>
      <c r="I478" s="153"/>
      <c r="N478" s="153"/>
      <c r="O478" s="153"/>
      <c r="T478" s="153"/>
      <c r="U478" s="153"/>
      <c r="Z478" s="153"/>
      <c r="AA478" s="153"/>
      <c r="AF478" s="153"/>
      <c r="AG478" s="153"/>
      <c r="AL478" s="153"/>
      <c r="AM478" s="153"/>
      <c r="AR478" s="153"/>
      <c r="AS478" s="153"/>
      <c r="AX478" s="153"/>
      <c r="AY478" s="153"/>
      <c r="BD478" s="153"/>
      <c r="BE478" s="153"/>
      <c r="BF478" s="153"/>
    </row>
    <row r="479" ht="15.75" customHeight="1">
      <c r="B479" s="153"/>
      <c r="C479" s="153"/>
      <c r="H479" s="153"/>
      <c r="I479" s="153"/>
      <c r="N479" s="153"/>
      <c r="O479" s="153"/>
      <c r="T479" s="153"/>
      <c r="U479" s="153"/>
      <c r="Z479" s="153"/>
      <c r="AA479" s="153"/>
      <c r="AF479" s="153"/>
      <c r="AG479" s="153"/>
      <c r="AL479" s="153"/>
      <c r="AM479" s="153"/>
      <c r="AR479" s="153"/>
      <c r="AS479" s="153"/>
      <c r="AX479" s="153"/>
      <c r="AY479" s="153"/>
      <c r="BD479" s="153"/>
      <c r="BE479" s="153"/>
      <c r="BF479" s="153"/>
    </row>
    <row r="480" ht="15.75" customHeight="1">
      <c r="B480" s="153"/>
      <c r="C480" s="153"/>
      <c r="H480" s="153"/>
      <c r="I480" s="153"/>
      <c r="N480" s="153"/>
      <c r="O480" s="153"/>
      <c r="T480" s="153"/>
      <c r="U480" s="153"/>
      <c r="Z480" s="153"/>
      <c r="AA480" s="153"/>
      <c r="AF480" s="153"/>
      <c r="AG480" s="153"/>
      <c r="AL480" s="153"/>
      <c r="AM480" s="153"/>
      <c r="AR480" s="153"/>
      <c r="AS480" s="153"/>
      <c r="AX480" s="153"/>
      <c r="AY480" s="153"/>
      <c r="BD480" s="153"/>
      <c r="BE480" s="153"/>
      <c r="BF480" s="153"/>
    </row>
    <row r="481" ht="15.75" customHeight="1">
      <c r="B481" s="153"/>
      <c r="C481" s="153"/>
      <c r="H481" s="153"/>
      <c r="I481" s="153"/>
      <c r="N481" s="153"/>
      <c r="O481" s="153"/>
      <c r="T481" s="153"/>
      <c r="U481" s="153"/>
      <c r="Z481" s="153"/>
      <c r="AA481" s="153"/>
      <c r="AF481" s="153"/>
      <c r="AG481" s="153"/>
      <c r="AL481" s="153"/>
      <c r="AM481" s="153"/>
      <c r="AR481" s="153"/>
      <c r="AS481" s="153"/>
      <c r="AX481" s="153"/>
      <c r="AY481" s="153"/>
      <c r="BD481" s="153"/>
      <c r="BE481" s="153"/>
      <c r="BF481" s="153"/>
    </row>
    <row r="482" ht="15.75" customHeight="1">
      <c r="B482" s="153"/>
      <c r="C482" s="153"/>
      <c r="H482" s="153"/>
      <c r="I482" s="153"/>
      <c r="N482" s="153"/>
      <c r="O482" s="153"/>
      <c r="T482" s="153"/>
      <c r="U482" s="153"/>
      <c r="Z482" s="153"/>
      <c r="AA482" s="153"/>
      <c r="AF482" s="153"/>
      <c r="AG482" s="153"/>
      <c r="AL482" s="153"/>
      <c r="AM482" s="153"/>
      <c r="AR482" s="153"/>
      <c r="AS482" s="153"/>
      <c r="AX482" s="153"/>
      <c r="AY482" s="153"/>
      <c r="BD482" s="153"/>
      <c r="BE482" s="153"/>
      <c r="BF482" s="153"/>
    </row>
    <row r="483" ht="15.75" customHeight="1">
      <c r="B483" s="153"/>
      <c r="C483" s="153"/>
      <c r="H483" s="153"/>
      <c r="I483" s="153"/>
      <c r="N483" s="153"/>
      <c r="O483" s="153"/>
      <c r="T483" s="153"/>
      <c r="U483" s="153"/>
      <c r="Z483" s="153"/>
      <c r="AA483" s="153"/>
      <c r="AF483" s="153"/>
      <c r="AG483" s="153"/>
      <c r="AL483" s="153"/>
      <c r="AM483" s="153"/>
      <c r="AR483" s="153"/>
      <c r="AS483" s="153"/>
      <c r="AX483" s="153"/>
      <c r="AY483" s="153"/>
      <c r="BD483" s="153"/>
      <c r="BE483" s="153"/>
      <c r="BF483" s="153"/>
    </row>
    <row r="484" ht="15.75" customHeight="1">
      <c r="B484" s="153"/>
      <c r="C484" s="153"/>
      <c r="H484" s="153"/>
      <c r="I484" s="153"/>
      <c r="N484" s="153"/>
      <c r="O484" s="153"/>
      <c r="T484" s="153"/>
      <c r="U484" s="153"/>
      <c r="Z484" s="153"/>
      <c r="AA484" s="153"/>
      <c r="AF484" s="153"/>
      <c r="AG484" s="153"/>
      <c r="AL484" s="153"/>
      <c r="AM484" s="153"/>
      <c r="AR484" s="153"/>
      <c r="AS484" s="153"/>
      <c r="AX484" s="153"/>
      <c r="AY484" s="153"/>
      <c r="BD484" s="153"/>
      <c r="BE484" s="153"/>
      <c r="BF484" s="153"/>
    </row>
    <row r="485" ht="15.75" customHeight="1">
      <c r="B485" s="153"/>
      <c r="C485" s="153"/>
      <c r="H485" s="153"/>
      <c r="I485" s="153"/>
      <c r="N485" s="153"/>
      <c r="O485" s="153"/>
      <c r="T485" s="153"/>
      <c r="U485" s="153"/>
      <c r="Z485" s="153"/>
      <c r="AA485" s="153"/>
      <c r="AF485" s="153"/>
      <c r="AG485" s="153"/>
      <c r="AL485" s="153"/>
      <c r="AM485" s="153"/>
      <c r="AR485" s="153"/>
      <c r="AS485" s="153"/>
      <c r="AX485" s="153"/>
      <c r="AY485" s="153"/>
      <c r="BD485" s="153"/>
      <c r="BE485" s="153"/>
      <c r="BF485" s="153"/>
    </row>
    <row r="486" ht="15.75" customHeight="1">
      <c r="B486" s="153"/>
      <c r="C486" s="153"/>
      <c r="H486" s="153"/>
      <c r="I486" s="153"/>
      <c r="N486" s="153"/>
      <c r="O486" s="153"/>
      <c r="T486" s="153"/>
      <c r="U486" s="153"/>
      <c r="Z486" s="153"/>
      <c r="AA486" s="153"/>
      <c r="AF486" s="153"/>
      <c r="AG486" s="153"/>
      <c r="AL486" s="153"/>
      <c r="AM486" s="153"/>
      <c r="AR486" s="153"/>
      <c r="AS486" s="153"/>
      <c r="AX486" s="153"/>
      <c r="AY486" s="153"/>
      <c r="BD486" s="153"/>
      <c r="BE486" s="153"/>
      <c r="BF486" s="153"/>
    </row>
    <row r="487" ht="15.75" customHeight="1">
      <c r="B487" s="153"/>
      <c r="C487" s="153"/>
      <c r="H487" s="153"/>
      <c r="I487" s="153"/>
      <c r="N487" s="153"/>
      <c r="O487" s="153"/>
      <c r="T487" s="153"/>
      <c r="U487" s="153"/>
      <c r="Z487" s="153"/>
      <c r="AA487" s="153"/>
      <c r="AF487" s="153"/>
      <c r="AG487" s="153"/>
      <c r="AL487" s="153"/>
      <c r="AM487" s="153"/>
      <c r="AR487" s="153"/>
      <c r="AS487" s="153"/>
      <c r="AX487" s="153"/>
      <c r="AY487" s="153"/>
      <c r="BD487" s="153"/>
      <c r="BE487" s="153"/>
      <c r="BF487" s="153"/>
    </row>
    <row r="488" ht="15.75" customHeight="1">
      <c r="B488" s="153"/>
      <c r="C488" s="153"/>
      <c r="H488" s="153"/>
      <c r="I488" s="153"/>
      <c r="N488" s="153"/>
      <c r="O488" s="153"/>
      <c r="T488" s="153"/>
      <c r="U488" s="153"/>
      <c r="Z488" s="153"/>
      <c r="AA488" s="153"/>
      <c r="AF488" s="153"/>
      <c r="AG488" s="153"/>
      <c r="AL488" s="153"/>
      <c r="AM488" s="153"/>
      <c r="AR488" s="153"/>
      <c r="AS488" s="153"/>
      <c r="AX488" s="153"/>
      <c r="AY488" s="153"/>
      <c r="BD488" s="153"/>
      <c r="BE488" s="153"/>
      <c r="BF488" s="153"/>
    </row>
    <row r="489" ht="15.75" customHeight="1">
      <c r="B489" s="153"/>
      <c r="C489" s="153"/>
      <c r="H489" s="153"/>
      <c r="I489" s="153"/>
      <c r="N489" s="153"/>
      <c r="O489" s="153"/>
      <c r="T489" s="153"/>
      <c r="U489" s="153"/>
      <c r="Z489" s="153"/>
      <c r="AA489" s="153"/>
      <c r="AF489" s="153"/>
      <c r="AG489" s="153"/>
      <c r="AL489" s="153"/>
      <c r="AM489" s="153"/>
      <c r="AR489" s="153"/>
      <c r="AS489" s="153"/>
      <c r="AX489" s="153"/>
      <c r="AY489" s="153"/>
      <c r="BD489" s="153"/>
      <c r="BE489" s="153"/>
      <c r="BF489" s="153"/>
    </row>
    <row r="490" ht="15.75" customHeight="1">
      <c r="B490" s="153"/>
      <c r="C490" s="153"/>
      <c r="H490" s="153"/>
      <c r="I490" s="153"/>
      <c r="N490" s="153"/>
      <c r="O490" s="153"/>
      <c r="T490" s="153"/>
      <c r="U490" s="153"/>
      <c r="Z490" s="153"/>
      <c r="AA490" s="153"/>
      <c r="AF490" s="153"/>
      <c r="AG490" s="153"/>
      <c r="AL490" s="153"/>
      <c r="AM490" s="153"/>
      <c r="AR490" s="153"/>
      <c r="AS490" s="153"/>
      <c r="AX490" s="153"/>
      <c r="AY490" s="153"/>
      <c r="BD490" s="153"/>
      <c r="BE490" s="153"/>
      <c r="BF490" s="153"/>
    </row>
    <row r="491" ht="15.75" customHeight="1">
      <c r="B491" s="153"/>
      <c r="C491" s="153"/>
      <c r="H491" s="153"/>
      <c r="I491" s="153"/>
      <c r="N491" s="153"/>
      <c r="O491" s="153"/>
      <c r="T491" s="153"/>
      <c r="U491" s="153"/>
      <c r="Z491" s="153"/>
      <c r="AA491" s="153"/>
      <c r="AF491" s="153"/>
      <c r="AG491" s="153"/>
      <c r="AL491" s="153"/>
      <c r="AM491" s="153"/>
      <c r="AR491" s="153"/>
      <c r="AS491" s="153"/>
      <c r="AX491" s="153"/>
      <c r="AY491" s="153"/>
      <c r="BD491" s="153"/>
      <c r="BE491" s="153"/>
      <c r="BF491" s="153"/>
    </row>
    <row r="492" ht="15.75" customHeight="1">
      <c r="B492" s="153"/>
      <c r="C492" s="153"/>
      <c r="H492" s="153"/>
      <c r="I492" s="153"/>
      <c r="N492" s="153"/>
      <c r="O492" s="153"/>
      <c r="T492" s="153"/>
      <c r="U492" s="153"/>
      <c r="Z492" s="153"/>
      <c r="AA492" s="153"/>
      <c r="AF492" s="153"/>
      <c r="AG492" s="153"/>
      <c r="AL492" s="153"/>
      <c r="AM492" s="153"/>
      <c r="AR492" s="153"/>
      <c r="AS492" s="153"/>
      <c r="AX492" s="153"/>
      <c r="AY492" s="153"/>
      <c r="BD492" s="153"/>
      <c r="BE492" s="153"/>
      <c r="BF492" s="153"/>
    </row>
    <row r="493" ht="15.75" customHeight="1">
      <c r="B493" s="153"/>
      <c r="C493" s="153"/>
      <c r="H493" s="153"/>
      <c r="I493" s="153"/>
      <c r="N493" s="153"/>
      <c r="O493" s="153"/>
      <c r="T493" s="153"/>
      <c r="U493" s="153"/>
      <c r="Z493" s="153"/>
      <c r="AA493" s="153"/>
      <c r="AF493" s="153"/>
      <c r="AG493" s="153"/>
      <c r="AL493" s="153"/>
      <c r="AM493" s="153"/>
      <c r="AR493" s="153"/>
      <c r="AS493" s="153"/>
      <c r="AX493" s="153"/>
      <c r="AY493" s="153"/>
      <c r="BD493" s="153"/>
      <c r="BE493" s="153"/>
      <c r="BF493" s="153"/>
    </row>
    <row r="494" ht="15.75" customHeight="1">
      <c r="B494" s="153"/>
      <c r="C494" s="153"/>
      <c r="H494" s="153"/>
      <c r="I494" s="153"/>
      <c r="N494" s="153"/>
      <c r="O494" s="153"/>
      <c r="T494" s="153"/>
      <c r="U494" s="153"/>
      <c r="Z494" s="153"/>
      <c r="AA494" s="153"/>
      <c r="AF494" s="153"/>
      <c r="AG494" s="153"/>
      <c r="AL494" s="153"/>
      <c r="AM494" s="153"/>
      <c r="AR494" s="153"/>
      <c r="AS494" s="153"/>
      <c r="AX494" s="153"/>
      <c r="AY494" s="153"/>
      <c r="BD494" s="153"/>
      <c r="BE494" s="153"/>
      <c r="BF494" s="153"/>
    </row>
    <row r="495" ht="15.75" customHeight="1">
      <c r="B495" s="153"/>
      <c r="C495" s="153"/>
      <c r="H495" s="153"/>
      <c r="I495" s="153"/>
      <c r="N495" s="153"/>
      <c r="O495" s="153"/>
      <c r="T495" s="153"/>
      <c r="U495" s="153"/>
      <c r="Z495" s="153"/>
      <c r="AA495" s="153"/>
      <c r="AF495" s="153"/>
      <c r="AG495" s="153"/>
      <c r="AL495" s="153"/>
      <c r="AM495" s="153"/>
      <c r="AR495" s="153"/>
      <c r="AS495" s="153"/>
      <c r="AX495" s="153"/>
      <c r="AY495" s="153"/>
      <c r="BD495" s="153"/>
      <c r="BE495" s="153"/>
      <c r="BF495" s="153"/>
    </row>
    <row r="496" ht="15.75" customHeight="1">
      <c r="B496" s="153"/>
      <c r="C496" s="153"/>
      <c r="H496" s="153"/>
      <c r="I496" s="153"/>
      <c r="N496" s="153"/>
      <c r="O496" s="153"/>
      <c r="T496" s="153"/>
      <c r="U496" s="153"/>
      <c r="Z496" s="153"/>
      <c r="AA496" s="153"/>
      <c r="AF496" s="153"/>
      <c r="AG496" s="153"/>
      <c r="AL496" s="153"/>
      <c r="AM496" s="153"/>
      <c r="AR496" s="153"/>
      <c r="AS496" s="153"/>
      <c r="AX496" s="153"/>
      <c r="AY496" s="153"/>
      <c r="BD496" s="153"/>
      <c r="BE496" s="153"/>
      <c r="BF496" s="153"/>
    </row>
    <row r="497" ht="15.75" customHeight="1">
      <c r="B497" s="153"/>
      <c r="C497" s="153"/>
      <c r="H497" s="153"/>
      <c r="I497" s="153"/>
      <c r="N497" s="153"/>
      <c r="O497" s="153"/>
      <c r="T497" s="153"/>
      <c r="U497" s="153"/>
      <c r="Z497" s="153"/>
      <c r="AA497" s="153"/>
      <c r="AF497" s="153"/>
      <c r="AG497" s="153"/>
      <c r="AL497" s="153"/>
      <c r="AM497" s="153"/>
      <c r="AR497" s="153"/>
      <c r="AS497" s="153"/>
      <c r="AX497" s="153"/>
      <c r="AY497" s="153"/>
      <c r="BD497" s="153"/>
      <c r="BE497" s="153"/>
      <c r="BF497" s="153"/>
    </row>
    <row r="498" ht="15.75" customHeight="1">
      <c r="B498" s="153"/>
      <c r="C498" s="153"/>
      <c r="H498" s="153"/>
      <c r="I498" s="153"/>
      <c r="N498" s="153"/>
      <c r="O498" s="153"/>
      <c r="T498" s="153"/>
      <c r="U498" s="153"/>
      <c r="Z498" s="153"/>
      <c r="AA498" s="153"/>
      <c r="AF498" s="153"/>
      <c r="AG498" s="153"/>
      <c r="AL498" s="153"/>
      <c r="AM498" s="153"/>
      <c r="AR498" s="153"/>
      <c r="AS498" s="153"/>
      <c r="AX498" s="153"/>
      <c r="AY498" s="153"/>
      <c r="BD498" s="153"/>
      <c r="BE498" s="153"/>
      <c r="BF498" s="153"/>
    </row>
    <row r="499" ht="15.75" customHeight="1">
      <c r="B499" s="153"/>
      <c r="C499" s="153"/>
      <c r="H499" s="153"/>
      <c r="I499" s="153"/>
      <c r="N499" s="153"/>
      <c r="O499" s="153"/>
      <c r="T499" s="153"/>
      <c r="U499" s="153"/>
      <c r="Z499" s="153"/>
      <c r="AA499" s="153"/>
      <c r="AF499" s="153"/>
      <c r="AG499" s="153"/>
      <c r="AL499" s="153"/>
      <c r="AM499" s="153"/>
      <c r="AR499" s="153"/>
      <c r="AS499" s="153"/>
      <c r="AX499" s="153"/>
      <c r="AY499" s="153"/>
      <c r="BD499" s="153"/>
      <c r="BE499" s="153"/>
      <c r="BF499" s="153"/>
    </row>
    <row r="500" ht="15.75" customHeight="1">
      <c r="B500" s="153"/>
      <c r="C500" s="153"/>
      <c r="H500" s="153"/>
      <c r="I500" s="153"/>
      <c r="N500" s="153"/>
      <c r="O500" s="153"/>
      <c r="T500" s="153"/>
      <c r="U500" s="153"/>
      <c r="Z500" s="153"/>
      <c r="AA500" s="153"/>
      <c r="AF500" s="153"/>
      <c r="AG500" s="153"/>
      <c r="AL500" s="153"/>
      <c r="AM500" s="153"/>
      <c r="AR500" s="153"/>
      <c r="AS500" s="153"/>
      <c r="AX500" s="153"/>
      <c r="AY500" s="153"/>
      <c r="BD500" s="153"/>
      <c r="BE500" s="153"/>
      <c r="BF500" s="153"/>
    </row>
    <row r="501" ht="15.75" customHeight="1">
      <c r="B501" s="153"/>
      <c r="C501" s="153"/>
      <c r="H501" s="153"/>
      <c r="I501" s="153"/>
      <c r="N501" s="153"/>
      <c r="O501" s="153"/>
      <c r="T501" s="153"/>
      <c r="U501" s="153"/>
      <c r="Z501" s="153"/>
      <c r="AA501" s="153"/>
      <c r="AF501" s="153"/>
      <c r="AG501" s="153"/>
      <c r="AL501" s="153"/>
      <c r="AM501" s="153"/>
      <c r="AR501" s="153"/>
      <c r="AS501" s="153"/>
      <c r="AX501" s="153"/>
      <c r="AY501" s="153"/>
      <c r="BD501" s="153"/>
      <c r="BE501" s="153"/>
      <c r="BF501" s="153"/>
    </row>
    <row r="502" ht="15.75" customHeight="1">
      <c r="B502" s="153"/>
      <c r="C502" s="153"/>
      <c r="H502" s="153"/>
      <c r="I502" s="153"/>
      <c r="N502" s="153"/>
      <c r="O502" s="153"/>
      <c r="T502" s="153"/>
      <c r="U502" s="153"/>
      <c r="Z502" s="153"/>
      <c r="AA502" s="153"/>
      <c r="AF502" s="153"/>
      <c r="AG502" s="153"/>
      <c r="AL502" s="153"/>
      <c r="AM502" s="153"/>
      <c r="AR502" s="153"/>
      <c r="AS502" s="153"/>
      <c r="AX502" s="153"/>
      <c r="AY502" s="153"/>
      <c r="BD502" s="153"/>
      <c r="BE502" s="153"/>
      <c r="BF502" s="153"/>
    </row>
    <row r="503" ht="15.75" customHeight="1">
      <c r="B503" s="153"/>
      <c r="C503" s="153"/>
      <c r="H503" s="153"/>
      <c r="I503" s="153"/>
      <c r="N503" s="153"/>
      <c r="O503" s="153"/>
      <c r="T503" s="153"/>
      <c r="U503" s="153"/>
      <c r="Z503" s="153"/>
      <c r="AA503" s="153"/>
      <c r="AF503" s="153"/>
      <c r="AG503" s="153"/>
      <c r="AL503" s="153"/>
      <c r="AM503" s="153"/>
      <c r="AR503" s="153"/>
      <c r="AS503" s="153"/>
      <c r="AX503" s="153"/>
      <c r="AY503" s="153"/>
      <c r="BD503" s="153"/>
      <c r="BE503" s="153"/>
      <c r="BF503" s="153"/>
    </row>
    <row r="504" ht="15.75" customHeight="1">
      <c r="B504" s="153"/>
      <c r="C504" s="153"/>
      <c r="H504" s="153"/>
      <c r="I504" s="153"/>
      <c r="N504" s="153"/>
      <c r="O504" s="153"/>
      <c r="T504" s="153"/>
      <c r="U504" s="153"/>
      <c r="Z504" s="153"/>
      <c r="AA504" s="153"/>
      <c r="AF504" s="153"/>
      <c r="AG504" s="153"/>
      <c r="AL504" s="153"/>
      <c r="AM504" s="153"/>
      <c r="AR504" s="153"/>
      <c r="AS504" s="153"/>
      <c r="AX504" s="153"/>
      <c r="AY504" s="153"/>
      <c r="BD504" s="153"/>
      <c r="BE504" s="153"/>
      <c r="BF504" s="153"/>
    </row>
    <row r="505" ht="15.75" customHeight="1">
      <c r="B505" s="153"/>
      <c r="C505" s="153"/>
      <c r="H505" s="153"/>
      <c r="I505" s="153"/>
      <c r="N505" s="153"/>
      <c r="O505" s="153"/>
      <c r="T505" s="153"/>
      <c r="U505" s="153"/>
      <c r="Z505" s="153"/>
      <c r="AA505" s="153"/>
      <c r="AF505" s="153"/>
      <c r="AG505" s="153"/>
      <c r="AL505" s="153"/>
      <c r="AM505" s="153"/>
      <c r="AR505" s="153"/>
      <c r="AS505" s="153"/>
      <c r="AX505" s="153"/>
      <c r="AY505" s="153"/>
      <c r="BD505" s="153"/>
      <c r="BE505" s="153"/>
      <c r="BF505" s="153"/>
    </row>
    <row r="506" ht="15.75" customHeight="1">
      <c r="B506" s="153"/>
      <c r="C506" s="153"/>
      <c r="H506" s="153"/>
      <c r="I506" s="153"/>
      <c r="N506" s="153"/>
      <c r="O506" s="153"/>
      <c r="T506" s="153"/>
      <c r="U506" s="153"/>
      <c r="Z506" s="153"/>
      <c r="AA506" s="153"/>
      <c r="AF506" s="153"/>
      <c r="AG506" s="153"/>
      <c r="AL506" s="153"/>
      <c r="AM506" s="153"/>
      <c r="AR506" s="153"/>
      <c r="AS506" s="153"/>
      <c r="AX506" s="153"/>
      <c r="AY506" s="153"/>
      <c r="BD506" s="153"/>
      <c r="BE506" s="153"/>
      <c r="BF506" s="153"/>
    </row>
    <row r="507" ht="15.75" customHeight="1">
      <c r="B507" s="153"/>
      <c r="C507" s="153"/>
      <c r="H507" s="153"/>
      <c r="I507" s="153"/>
      <c r="N507" s="153"/>
      <c r="O507" s="153"/>
      <c r="T507" s="153"/>
      <c r="U507" s="153"/>
      <c r="Z507" s="153"/>
      <c r="AA507" s="153"/>
      <c r="AF507" s="153"/>
      <c r="AG507" s="153"/>
      <c r="AL507" s="153"/>
      <c r="AM507" s="153"/>
      <c r="AR507" s="153"/>
      <c r="AS507" s="153"/>
      <c r="AX507" s="153"/>
      <c r="AY507" s="153"/>
      <c r="BD507" s="153"/>
      <c r="BE507" s="153"/>
      <c r="BF507" s="153"/>
    </row>
    <row r="508" ht="15.75" customHeight="1">
      <c r="B508" s="153"/>
      <c r="C508" s="153"/>
      <c r="H508" s="153"/>
      <c r="I508" s="153"/>
      <c r="N508" s="153"/>
      <c r="O508" s="153"/>
      <c r="T508" s="153"/>
      <c r="U508" s="153"/>
      <c r="Z508" s="153"/>
      <c r="AA508" s="153"/>
      <c r="AF508" s="153"/>
      <c r="AG508" s="153"/>
      <c r="AL508" s="153"/>
      <c r="AM508" s="153"/>
      <c r="AR508" s="153"/>
      <c r="AS508" s="153"/>
      <c r="AX508" s="153"/>
      <c r="AY508" s="153"/>
      <c r="BD508" s="153"/>
      <c r="BE508" s="153"/>
      <c r="BF508" s="153"/>
    </row>
    <row r="509" ht="15.75" customHeight="1">
      <c r="B509" s="153"/>
      <c r="C509" s="153"/>
      <c r="H509" s="153"/>
      <c r="I509" s="153"/>
      <c r="N509" s="153"/>
      <c r="O509" s="153"/>
      <c r="T509" s="153"/>
      <c r="U509" s="153"/>
      <c r="Z509" s="153"/>
      <c r="AA509" s="153"/>
      <c r="AF509" s="153"/>
      <c r="AG509" s="153"/>
      <c r="AL509" s="153"/>
      <c r="AM509" s="153"/>
      <c r="AR509" s="153"/>
      <c r="AS509" s="153"/>
      <c r="AX509" s="153"/>
      <c r="AY509" s="153"/>
      <c r="BD509" s="153"/>
      <c r="BE509" s="153"/>
      <c r="BF509" s="153"/>
    </row>
    <row r="510" ht="15.75" customHeight="1">
      <c r="B510" s="153"/>
      <c r="C510" s="153"/>
      <c r="H510" s="153"/>
      <c r="I510" s="153"/>
      <c r="N510" s="153"/>
      <c r="O510" s="153"/>
      <c r="T510" s="153"/>
      <c r="U510" s="153"/>
      <c r="Z510" s="153"/>
      <c r="AA510" s="153"/>
      <c r="AF510" s="153"/>
      <c r="AG510" s="153"/>
      <c r="AL510" s="153"/>
      <c r="AM510" s="153"/>
      <c r="AR510" s="153"/>
      <c r="AS510" s="153"/>
      <c r="AX510" s="153"/>
      <c r="AY510" s="153"/>
      <c r="BD510" s="153"/>
      <c r="BE510" s="153"/>
      <c r="BF510" s="153"/>
    </row>
    <row r="511" ht="15.75" customHeight="1">
      <c r="B511" s="153"/>
      <c r="C511" s="153"/>
      <c r="H511" s="153"/>
      <c r="I511" s="153"/>
      <c r="N511" s="153"/>
      <c r="O511" s="153"/>
      <c r="T511" s="153"/>
      <c r="U511" s="153"/>
      <c r="Z511" s="153"/>
      <c r="AA511" s="153"/>
      <c r="AF511" s="153"/>
      <c r="AG511" s="153"/>
      <c r="AL511" s="153"/>
      <c r="AM511" s="153"/>
      <c r="AR511" s="153"/>
      <c r="AS511" s="153"/>
      <c r="AX511" s="153"/>
      <c r="AY511" s="153"/>
      <c r="BD511" s="153"/>
      <c r="BE511" s="153"/>
      <c r="BF511" s="153"/>
    </row>
    <row r="512" ht="15.75" customHeight="1">
      <c r="B512" s="153"/>
      <c r="C512" s="153"/>
      <c r="H512" s="153"/>
      <c r="I512" s="153"/>
      <c r="N512" s="153"/>
      <c r="O512" s="153"/>
      <c r="T512" s="153"/>
      <c r="U512" s="153"/>
      <c r="Z512" s="153"/>
      <c r="AA512" s="153"/>
      <c r="AF512" s="153"/>
      <c r="AG512" s="153"/>
      <c r="AL512" s="153"/>
      <c r="AM512" s="153"/>
      <c r="AR512" s="153"/>
      <c r="AS512" s="153"/>
      <c r="AX512" s="153"/>
      <c r="AY512" s="153"/>
      <c r="BD512" s="153"/>
      <c r="BE512" s="153"/>
      <c r="BF512" s="153"/>
    </row>
    <row r="513" ht="15.75" customHeight="1">
      <c r="B513" s="153"/>
      <c r="C513" s="153"/>
      <c r="H513" s="153"/>
      <c r="I513" s="153"/>
      <c r="N513" s="153"/>
      <c r="O513" s="153"/>
      <c r="T513" s="153"/>
      <c r="U513" s="153"/>
      <c r="Z513" s="153"/>
      <c r="AA513" s="153"/>
      <c r="AF513" s="153"/>
      <c r="AG513" s="153"/>
      <c r="AL513" s="153"/>
      <c r="AM513" s="153"/>
      <c r="AR513" s="153"/>
      <c r="AS513" s="153"/>
      <c r="AX513" s="153"/>
      <c r="AY513" s="153"/>
      <c r="BD513" s="153"/>
      <c r="BE513" s="153"/>
      <c r="BF513" s="153"/>
    </row>
    <row r="514" ht="15.75" customHeight="1">
      <c r="B514" s="153"/>
      <c r="C514" s="153"/>
      <c r="H514" s="153"/>
      <c r="I514" s="153"/>
      <c r="N514" s="153"/>
      <c r="O514" s="153"/>
      <c r="T514" s="153"/>
      <c r="U514" s="153"/>
      <c r="Z514" s="153"/>
      <c r="AA514" s="153"/>
      <c r="AF514" s="153"/>
      <c r="AG514" s="153"/>
      <c r="AL514" s="153"/>
      <c r="AM514" s="153"/>
      <c r="AR514" s="153"/>
      <c r="AS514" s="153"/>
      <c r="AX514" s="153"/>
      <c r="AY514" s="153"/>
      <c r="BD514" s="153"/>
      <c r="BE514" s="153"/>
      <c r="BF514" s="153"/>
    </row>
    <row r="515" ht="15.75" customHeight="1">
      <c r="B515" s="153"/>
      <c r="C515" s="153"/>
      <c r="H515" s="153"/>
      <c r="I515" s="153"/>
      <c r="N515" s="153"/>
      <c r="O515" s="153"/>
      <c r="T515" s="153"/>
      <c r="U515" s="153"/>
      <c r="Z515" s="153"/>
      <c r="AA515" s="153"/>
      <c r="AF515" s="153"/>
      <c r="AG515" s="153"/>
      <c r="AL515" s="153"/>
      <c r="AM515" s="153"/>
      <c r="AR515" s="153"/>
      <c r="AS515" s="153"/>
      <c r="AX515" s="153"/>
      <c r="AY515" s="153"/>
      <c r="BD515" s="153"/>
      <c r="BE515" s="153"/>
      <c r="BF515" s="153"/>
    </row>
    <row r="516" ht="15.75" customHeight="1">
      <c r="B516" s="153"/>
      <c r="C516" s="153"/>
      <c r="H516" s="153"/>
      <c r="I516" s="153"/>
      <c r="N516" s="153"/>
      <c r="O516" s="153"/>
      <c r="T516" s="153"/>
      <c r="U516" s="153"/>
      <c r="Z516" s="153"/>
      <c r="AA516" s="153"/>
      <c r="AF516" s="153"/>
      <c r="AG516" s="153"/>
      <c r="AL516" s="153"/>
      <c r="AM516" s="153"/>
      <c r="AR516" s="153"/>
      <c r="AS516" s="153"/>
      <c r="AX516" s="153"/>
      <c r="AY516" s="153"/>
      <c r="BD516" s="153"/>
      <c r="BE516" s="153"/>
      <c r="BF516" s="153"/>
    </row>
    <row r="517" ht="15.75" customHeight="1">
      <c r="B517" s="153"/>
      <c r="C517" s="153"/>
      <c r="H517" s="153"/>
      <c r="I517" s="153"/>
      <c r="N517" s="153"/>
      <c r="O517" s="153"/>
      <c r="T517" s="153"/>
      <c r="U517" s="153"/>
      <c r="Z517" s="153"/>
      <c r="AA517" s="153"/>
      <c r="AF517" s="153"/>
      <c r="AG517" s="153"/>
      <c r="AL517" s="153"/>
      <c r="AM517" s="153"/>
      <c r="AR517" s="153"/>
      <c r="AS517" s="153"/>
      <c r="AX517" s="153"/>
      <c r="AY517" s="153"/>
      <c r="BD517" s="153"/>
      <c r="BE517" s="153"/>
      <c r="BF517" s="153"/>
    </row>
    <row r="518" ht="15.75" customHeight="1">
      <c r="B518" s="153"/>
      <c r="C518" s="153"/>
      <c r="H518" s="153"/>
      <c r="I518" s="153"/>
      <c r="N518" s="153"/>
      <c r="O518" s="153"/>
      <c r="T518" s="153"/>
      <c r="U518" s="153"/>
      <c r="Z518" s="153"/>
      <c r="AA518" s="153"/>
      <c r="AF518" s="153"/>
      <c r="AG518" s="153"/>
      <c r="AL518" s="153"/>
      <c r="AM518" s="153"/>
      <c r="AR518" s="153"/>
      <c r="AS518" s="153"/>
      <c r="AX518" s="153"/>
      <c r="AY518" s="153"/>
      <c r="BD518" s="153"/>
      <c r="BE518" s="153"/>
      <c r="BF518" s="153"/>
    </row>
    <row r="519" ht="15.75" customHeight="1">
      <c r="B519" s="153"/>
      <c r="C519" s="153"/>
      <c r="H519" s="153"/>
      <c r="I519" s="153"/>
      <c r="N519" s="153"/>
      <c r="O519" s="153"/>
      <c r="T519" s="153"/>
      <c r="U519" s="153"/>
      <c r="Z519" s="153"/>
      <c r="AA519" s="153"/>
      <c r="AF519" s="153"/>
      <c r="AG519" s="153"/>
      <c r="AL519" s="153"/>
      <c r="AM519" s="153"/>
      <c r="AR519" s="153"/>
      <c r="AS519" s="153"/>
      <c r="AX519" s="153"/>
      <c r="AY519" s="153"/>
      <c r="BD519" s="153"/>
      <c r="BE519" s="153"/>
      <c r="BF519" s="153"/>
    </row>
    <row r="520" ht="15.75" customHeight="1">
      <c r="B520" s="153"/>
      <c r="C520" s="153"/>
      <c r="H520" s="153"/>
      <c r="I520" s="153"/>
      <c r="N520" s="153"/>
      <c r="O520" s="153"/>
      <c r="T520" s="153"/>
      <c r="U520" s="153"/>
      <c r="Z520" s="153"/>
      <c r="AA520" s="153"/>
      <c r="AF520" s="153"/>
      <c r="AG520" s="153"/>
      <c r="AL520" s="153"/>
      <c r="AM520" s="153"/>
      <c r="AR520" s="153"/>
      <c r="AS520" s="153"/>
      <c r="AX520" s="153"/>
      <c r="AY520" s="153"/>
      <c r="BD520" s="153"/>
      <c r="BE520" s="153"/>
      <c r="BF520" s="153"/>
    </row>
    <row r="521" ht="15.75" customHeight="1">
      <c r="B521" s="153"/>
      <c r="C521" s="153"/>
      <c r="H521" s="153"/>
      <c r="I521" s="153"/>
      <c r="N521" s="153"/>
      <c r="O521" s="153"/>
      <c r="T521" s="153"/>
      <c r="U521" s="153"/>
      <c r="Z521" s="153"/>
      <c r="AA521" s="153"/>
      <c r="AF521" s="153"/>
      <c r="AG521" s="153"/>
      <c r="AL521" s="153"/>
      <c r="AM521" s="153"/>
      <c r="AR521" s="153"/>
      <c r="AS521" s="153"/>
      <c r="AX521" s="153"/>
      <c r="AY521" s="153"/>
      <c r="BD521" s="153"/>
      <c r="BE521" s="153"/>
      <c r="BF521" s="153"/>
    </row>
    <row r="522" ht="15.75" customHeight="1">
      <c r="B522" s="153"/>
      <c r="C522" s="153"/>
      <c r="H522" s="153"/>
      <c r="I522" s="153"/>
      <c r="N522" s="153"/>
      <c r="O522" s="153"/>
      <c r="T522" s="153"/>
      <c r="U522" s="153"/>
      <c r="Z522" s="153"/>
      <c r="AA522" s="153"/>
      <c r="AF522" s="153"/>
      <c r="AG522" s="153"/>
      <c r="AL522" s="153"/>
      <c r="AM522" s="153"/>
      <c r="AR522" s="153"/>
      <c r="AS522" s="153"/>
      <c r="AX522" s="153"/>
      <c r="AY522" s="153"/>
      <c r="BD522" s="153"/>
      <c r="BE522" s="153"/>
      <c r="BF522" s="153"/>
    </row>
    <row r="523" ht="15.75" customHeight="1">
      <c r="B523" s="153"/>
      <c r="C523" s="153"/>
      <c r="H523" s="153"/>
      <c r="I523" s="153"/>
      <c r="N523" s="153"/>
      <c r="O523" s="153"/>
      <c r="T523" s="153"/>
      <c r="U523" s="153"/>
      <c r="Z523" s="153"/>
      <c r="AA523" s="153"/>
      <c r="AF523" s="153"/>
      <c r="AG523" s="153"/>
      <c r="AL523" s="153"/>
      <c r="AM523" s="153"/>
      <c r="AR523" s="153"/>
      <c r="AS523" s="153"/>
      <c r="AX523" s="153"/>
      <c r="AY523" s="153"/>
      <c r="BD523" s="153"/>
      <c r="BE523" s="153"/>
      <c r="BF523" s="153"/>
    </row>
    <row r="524" ht="15.75" customHeight="1">
      <c r="B524" s="153"/>
      <c r="C524" s="153"/>
      <c r="H524" s="153"/>
      <c r="I524" s="153"/>
      <c r="N524" s="153"/>
      <c r="O524" s="153"/>
      <c r="T524" s="153"/>
      <c r="U524" s="153"/>
      <c r="Z524" s="153"/>
      <c r="AA524" s="153"/>
      <c r="AF524" s="153"/>
      <c r="AG524" s="153"/>
      <c r="AL524" s="153"/>
      <c r="AM524" s="153"/>
      <c r="AR524" s="153"/>
      <c r="AS524" s="153"/>
      <c r="AX524" s="153"/>
      <c r="AY524" s="153"/>
      <c r="BD524" s="153"/>
      <c r="BE524" s="153"/>
      <c r="BF524" s="153"/>
    </row>
    <row r="525" ht="15.75" customHeight="1">
      <c r="B525" s="153"/>
      <c r="C525" s="153"/>
      <c r="H525" s="153"/>
      <c r="I525" s="153"/>
      <c r="N525" s="153"/>
      <c r="O525" s="153"/>
      <c r="T525" s="153"/>
      <c r="U525" s="153"/>
      <c r="Z525" s="153"/>
      <c r="AA525" s="153"/>
      <c r="AF525" s="153"/>
      <c r="AG525" s="153"/>
      <c r="AL525" s="153"/>
      <c r="AM525" s="153"/>
      <c r="AR525" s="153"/>
      <c r="AS525" s="153"/>
      <c r="AX525" s="153"/>
      <c r="AY525" s="153"/>
      <c r="BD525" s="153"/>
      <c r="BE525" s="153"/>
      <c r="BF525" s="153"/>
    </row>
    <row r="526" ht="15.75" customHeight="1">
      <c r="B526" s="153"/>
      <c r="C526" s="153"/>
      <c r="H526" s="153"/>
      <c r="I526" s="153"/>
      <c r="N526" s="153"/>
      <c r="O526" s="153"/>
      <c r="T526" s="153"/>
      <c r="U526" s="153"/>
      <c r="Z526" s="153"/>
      <c r="AA526" s="153"/>
      <c r="AF526" s="153"/>
      <c r="AG526" s="153"/>
      <c r="AL526" s="153"/>
      <c r="AM526" s="153"/>
      <c r="AR526" s="153"/>
      <c r="AS526" s="153"/>
      <c r="AX526" s="153"/>
      <c r="AY526" s="153"/>
      <c r="BD526" s="153"/>
      <c r="BE526" s="153"/>
      <c r="BF526" s="153"/>
    </row>
    <row r="527" ht="15.75" customHeight="1">
      <c r="B527" s="153"/>
      <c r="C527" s="153"/>
      <c r="H527" s="153"/>
      <c r="I527" s="153"/>
      <c r="N527" s="153"/>
      <c r="O527" s="153"/>
      <c r="T527" s="153"/>
      <c r="U527" s="153"/>
      <c r="Z527" s="153"/>
      <c r="AA527" s="153"/>
      <c r="AF527" s="153"/>
      <c r="AG527" s="153"/>
      <c r="AL527" s="153"/>
      <c r="AM527" s="153"/>
      <c r="AR527" s="153"/>
      <c r="AS527" s="153"/>
      <c r="AX527" s="153"/>
      <c r="AY527" s="153"/>
      <c r="BD527" s="153"/>
      <c r="BE527" s="153"/>
      <c r="BF527" s="153"/>
    </row>
    <row r="528" ht="15.75" customHeight="1">
      <c r="B528" s="153"/>
      <c r="C528" s="153"/>
      <c r="H528" s="153"/>
      <c r="I528" s="153"/>
      <c r="N528" s="153"/>
      <c r="O528" s="153"/>
      <c r="T528" s="153"/>
      <c r="U528" s="153"/>
      <c r="Z528" s="153"/>
      <c r="AA528" s="153"/>
      <c r="AF528" s="153"/>
      <c r="AG528" s="153"/>
      <c r="AL528" s="153"/>
      <c r="AM528" s="153"/>
      <c r="AR528" s="153"/>
      <c r="AS528" s="153"/>
      <c r="AX528" s="153"/>
      <c r="AY528" s="153"/>
      <c r="BD528" s="153"/>
      <c r="BE528" s="153"/>
      <c r="BF528" s="153"/>
    </row>
    <row r="529" ht="15.75" customHeight="1">
      <c r="B529" s="153"/>
      <c r="C529" s="153"/>
      <c r="H529" s="153"/>
      <c r="I529" s="153"/>
      <c r="N529" s="153"/>
      <c r="O529" s="153"/>
      <c r="T529" s="153"/>
      <c r="U529" s="153"/>
      <c r="Z529" s="153"/>
      <c r="AA529" s="153"/>
      <c r="AF529" s="153"/>
      <c r="AG529" s="153"/>
      <c r="AL529" s="153"/>
      <c r="AM529" s="153"/>
      <c r="AR529" s="153"/>
      <c r="AS529" s="153"/>
      <c r="AX529" s="153"/>
      <c r="AY529" s="153"/>
      <c r="BD529" s="153"/>
      <c r="BE529" s="153"/>
      <c r="BF529" s="153"/>
    </row>
    <row r="530" ht="15.75" customHeight="1">
      <c r="B530" s="153"/>
      <c r="C530" s="153"/>
      <c r="H530" s="153"/>
      <c r="I530" s="153"/>
      <c r="N530" s="153"/>
      <c r="O530" s="153"/>
      <c r="T530" s="153"/>
      <c r="U530" s="153"/>
      <c r="Z530" s="153"/>
      <c r="AA530" s="153"/>
      <c r="AF530" s="153"/>
      <c r="AG530" s="153"/>
      <c r="AL530" s="153"/>
      <c r="AM530" s="153"/>
      <c r="AR530" s="153"/>
      <c r="AS530" s="153"/>
      <c r="AX530" s="153"/>
      <c r="AY530" s="153"/>
      <c r="BD530" s="153"/>
      <c r="BE530" s="153"/>
      <c r="BF530" s="153"/>
    </row>
    <row r="531" ht="15.75" customHeight="1">
      <c r="B531" s="153"/>
      <c r="C531" s="153"/>
      <c r="H531" s="153"/>
      <c r="I531" s="153"/>
      <c r="N531" s="153"/>
      <c r="O531" s="153"/>
      <c r="T531" s="153"/>
      <c r="U531" s="153"/>
      <c r="Z531" s="153"/>
      <c r="AA531" s="153"/>
      <c r="AF531" s="153"/>
      <c r="AG531" s="153"/>
      <c r="AL531" s="153"/>
      <c r="AM531" s="153"/>
      <c r="AR531" s="153"/>
      <c r="AS531" s="153"/>
      <c r="AX531" s="153"/>
      <c r="AY531" s="153"/>
      <c r="BD531" s="153"/>
      <c r="BE531" s="153"/>
      <c r="BF531" s="153"/>
    </row>
    <row r="532" ht="15.75" customHeight="1">
      <c r="B532" s="153"/>
      <c r="C532" s="153"/>
      <c r="H532" s="153"/>
      <c r="I532" s="153"/>
      <c r="N532" s="153"/>
      <c r="O532" s="153"/>
      <c r="T532" s="153"/>
      <c r="U532" s="153"/>
      <c r="Z532" s="153"/>
      <c r="AA532" s="153"/>
      <c r="AF532" s="153"/>
      <c r="AG532" s="153"/>
      <c r="AL532" s="153"/>
      <c r="AM532" s="153"/>
      <c r="AR532" s="153"/>
      <c r="AS532" s="153"/>
      <c r="AX532" s="153"/>
      <c r="AY532" s="153"/>
      <c r="BD532" s="153"/>
      <c r="BE532" s="153"/>
      <c r="BF532" s="153"/>
    </row>
    <row r="533" ht="15.75" customHeight="1">
      <c r="B533" s="153"/>
      <c r="C533" s="153"/>
      <c r="H533" s="153"/>
      <c r="I533" s="153"/>
      <c r="N533" s="153"/>
      <c r="O533" s="153"/>
      <c r="T533" s="153"/>
      <c r="U533" s="153"/>
      <c r="Z533" s="153"/>
      <c r="AA533" s="153"/>
      <c r="AF533" s="153"/>
      <c r="AG533" s="153"/>
      <c r="AL533" s="153"/>
      <c r="AM533" s="153"/>
      <c r="AR533" s="153"/>
      <c r="AS533" s="153"/>
      <c r="AX533" s="153"/>
      <c r="AY533" s="153"/>
      <c r="BD533" s="153"/>
      <c r="BE533" s="153"/>
      <c r="BF533" s="153"/>
    </row>
    <row r="534" ht="15.75" customHeight="1">
      <c r="B534" s="153"/>
      <c r="C534" s="153"/>
      <c r="H534" s="153"/>
      <c r="I534" s="153"/>
      <c r="N534" s="153"/>
      <c r="O534" s="153"/>
      <c r="T534" s="153"/>
      <c r="U534" s="153"/>
      <c r="Z534" s="153"/>
      <c r="AA534" s="153"/>
      <c r="AF534" s="153"/>
      <c r="AG534" s="153"/>
      <c r="AL534" s="153"/>
      <c r="AM534" s="153"/>
      <c r="AR534" s="153"/>
      <c r="AS534" s="153"/>
      <c r="AX534" s="153"/>
      <c r="AY534" s="153"/>
      <c r="BD534" s="153"/>
      <c r="BE534" s="153"/>
      <c r="BF534" s="153"/>
    </row>
    <row r="535" ht="15.75" customHeight="1">
      <c r="B535" s="153"/>
      <c r="C535" s="153"/>
      <c r="H535" s="153"/>
      <c r="I535" s="153"/>
      <c r="N535" s="153"/>
      <c r="O535" s="153"/>
      <c r="T535" s="153"/>
      <c r="U535" s="153"/>
      <c r="Z535" s="153"/>
      <c r="AA535" s="153"/>
      <c r="AF535" s="153"/>
      <c r="AG535" s="153"/>
      <c r="AL535" s="153"/>
      <c r="AM535" s="153"/>
      <c r="AR535" s="153"/>
      <c r="AS535" s="153"/>
      <c r="AX535" s="153"/>
      <c r="AY535" s="153"/>
      <c r="BD535" s="153"/>
      <c r="BE535" s="153"/>
      <c r="BF535" s="153"/>
    </row>
    <row r="536" ht="15.75" customHeight="1">
      <c r="B536" s="153"/>
      <c r="C536" s="153"/>
      <c r="H536" s="153"/>
      <c r="I536" s="153"/>
      <c r="N536" s="153"/>
      <c r="O536" s="153"/>
      <c r="T536" s="153"/>
      <c r="U536" s="153"/>
      <c r="Z536" s="153"/>
      <c r="AA536" s="153"/>
      <c r="AF536" s="153"/>
      <c r="AG536" s="153"/>
      <c r="AL536" s="153"/>
      <c r="AM536" s="153"/>
      <c r="AR536" s="153"/>
      <c r="AS536" s="153"/>
      <c r="AX536" s="153"/>
      <c r="AY536" s="153"/>
      <c r="BD536" s="153"/>
      <c r="BE536" s="153"/>
      <c r="BF536" s="153"/>
    </row>
    <row r="537" ht="15.75" customHeight="1">
      <c r="B537" s="153"/>
      <c r="C537" s="153"/>
      <c r="H537" s="153"/>
      <c r="I537" s="153"/>
      <c r="N537" s="153"/>
      <c r="O537" s="153"/>
      <c r="T537" s="153"/>
      <c r="U537" s="153"/>
      <c r="Z537" s="153"/>
      <c r="AA537" s="153"/>
      <c r="AF537" s="153"/>
      <c r="AG537" s="153"/>
      <c r="AL537" s="153"/>
      <c r="AM537" s="153"/>
      <c r="AR537" s="153"/>
      <c r="AS537" s="153"/>
      <c r="AX537" s="153"/>
      <c r="AY537" s="153"/>
      <c r="BD537" s="153"/>
      <c r="BE537" s="153"/>
      <c r="BF537" s="153"/>
    </row>
    <row r="538" ht="15.75" customHeight="1">
      <c r="B538" s="153"/>
      <c r="C538" s="153"/>
      <c r="H538" s="153"/>
      <c r="I538" s="153"/>
      <c r="N538" s="153"/>
      <c r="O538" s="153"/>
      <c r="T538" s="153"/>
      <c r="U538" s="153"/>
      <c r="Z538" s="153"/>
      <c r="AA538" s="153"/>
      <c r="AF538" s="153"/>
      <c r="AG538" s="153"/>
      <c r="AL538" s="153"/>
      <c r="AM538" s="153"/>
      <c r="AR538" s="153"/>
      <c r="AS538" s="153"/>
      <c r="AX538" s="153"/>
      <c r="AY538" s="153"/>
      <c r="BD538" s="153"/>
      <c r="BE538" s="153"/>
      <c r="BF538" s="153"/>
    </row>
    <row r="539" ht="15.75" customHeight="1">
      <c r="B539" s="153"/>
      <c r="C539" s="153"/>
      <c r="H539" s="153"/>
      <c r="I539" s="153"/>
      <c r="N539" s="153"/>
      <c r="O539" s="153"/>
      <c r="T539" s="153"/>
      <c r="U539" s="153"/>
      <c r="Z539" s="153"/>
      <c r="AA539" s="153"/>
      <c r="AF539" s="153"/>
      <c r="AG539" s="153"/>
      <c r="AL539" s="153"/>
      <c r="AM539" s="153"/>
      <c r="AR539" s="153"/>
      <c r="AS539" s="153"/>
      <c r="AX539" s="153"/>
      <c r="AY539" s="153"/>
      <c r="BD539" s="153"/>
      <c r="BE539" s="153"/>
      <c r="BF539" s="153"/>
    </row>
    <row r="540" ht="15.75" customHeight="1">
      <c r="B540" s="153"/>
      <c r="C540" s="153"/>
      <c r="H540" s="153"/>
      <c r="I540" s="153"/>
      <c r="N540" s="153"/>
      <c r="O540" s="153"/>
      <c r="T540" s="153"/>
      <c r="U540" s="153"/>
      <c r="Z540" s="153"/>
      <c r="AA540" s="153"/>
      <c r="AF540" s="153"/>
      <c r="AG540" s="153"/>
      <c r="AL540" s="153"/>
      <c r="AM540" s="153"/>
      <c r="AR540" s="153"/>
      <c r="AS540" s="153"/>
      <c r="AX540" s="153"/>
      <c r="AY540" s="153"/>
      <c r="BD540" s="153"/>
      <c r="BE540" s="153"/>
      <c r="BF540" s="153"/>
    </row>
    <row r="541" ht="15.75" customHeight="1">
      <c r="B541" s="153"/>
      <c r="C541" s="153"/>
      <c r="H541" s="153"/>
      <c r="I541" s="153"/>
      <c r="N541" s="153"/>
      <c r="O541" s="153"/>
      <c r="T541" s="153"/>
      <c r="U541" s="153"/>
      <c r="Z541" s="153"/>
      <c r="AA541" s="153"/>
      <c r="AF541" s="153"/>
      <c r="AG541" s="153"/>
      <c r="AL541" s="153"/>
      <c r="AM541" s="153"/>
      <c r="AR541" s="153"/>
      <c r="AS541" s="153"/>
      <c r="AX541" s="153"/>
      <c r="AY541" s="153"/>
      <c r="BD541" s="153"/>
      <c r="BE541" s="153"/>
      <c r="BF541" s="153"/>
    </row>
    <row r="542" ht="15.75" customHeight="1">
      <c r="B542" s="153"/>
      <c r="C542" s="153"/>
      <c r="H542" s="153"/>
      <c r="I542" s="153"/>
      <c r="N542" s="153"/>
      <c r="O542" s="153"/>
      <c r="T542" s="153"/>
      <c r="U542" s="153"/>
      <c r="Z542" s="153"/>
      <c r="AA542" s="153"/>
      <c r="AF542" s="153"/>
      <c r="AG542" s="153"/>
      <c r="AL542" s="153"/>
      <c r="AM542" s="153"/>
      <c r="AR542" s="153"/>
      <c r="AS542" s="153"/>
      <c r="AX542" s="153"/>
      <c r="AY542" s="153"/>
      <c r="BD542" s="153"/>
      <c r="BE542" s="153"/>
      <c r="BF542" s="153"/>
    </row>
    <row r="543" ht="15.75" customHeight="1">
      <c r="B543" s="153"/>
      <c r="C543" s="153"/>
      <c r="H543" s="153"/>
      <c r="I543" s="153"/>
      <c r="N543" s="153"/>
      <c r="O543" s="153"/>
      <c r="T543" s="153"/>
      <c r="U543" s="153"/>
      <c r="Z543" s="153"/>
      <c r="AA543" s="153"/>
      <c r="AF543" s="153"/>
      <c r="AG543" s="153"/>
      <c r="AL543" s="153"/>
      <c r="AM543" s="153"/>
      <c r="AR543" s="153"/>
      <c r="AS543" s="153"/>
      <c r="AX543" s="153"/>
      <c r="AY543" s="153"/>
      <c r="BD543" s="153"/>
      <c r="BE543" s="153"/>
      <c r="BF543" s="153"/>
    </row>
    <row r="544" ht="15.75" customHeight="1">
      <c r="B544" s="153"/>
      <c r="C544" s="153"/>
      <c r="H544" s="153"/>
      <c r="I544" s="153"/>
      <c r="N544" s="153"/>
      <c r="O544" s="153"/>
      <c r="T544" s="153"/>
      <c r="U544" s="153"/>
      <c r="Z544" s="153"/>
      <c r="AA544" s="153"/>
      <c r="AF544" s="153"/>
      <c r="AG544" s="153"/>
      <c r="AL544" s="153"/>
      <c r="AM544" s="153"/>
      <c r="AR544" s="153"/>
      <c r="AS544" s="153"/>
      <c r="AX544" s="153"/>
      <c r="AY544" s="153"/>
      <c r="BD544" s="153"/>
      <c r="BE544" s="153"/>
      <c r="BF544" s="153"/>
    </row>
    <row r="545" ht="15.75" customHeight="1">
      <c r="B545" s="153"/>
      <c r="C545" s="153"/>
      <c r="H545" s="153"/>
      <c r="I545" s="153"/>
      <c r="N545" s="153"/>
      <c r="O545" s="153"/>
      <c r="T545" s="153"/>
      <c r="U545" s="153"/>
      <c r="Z545" s="153"/>
      <c r="AA545" s="153"/>
      <c r="AF545" s="153"/>
      <c r="AG545" s="153"/>
      <c r="AL545" s="153"/>
      <c r="AM545" s="153"/>
      <c r="AR545" s="153"/>
      <c r="AS545" s="153"/>
      <c r="AX545" s="153"/>
      <c r="AY545" s="153"/>
      <c r="BD545" s="153"/>
      <c r="BE545" s="153"/>
      <c r="BF545" s="153"/>
    </row>
    <row r="546" ht="15.75" customHeight="1">
      <c r="B546" s="153"/>
      <c r="C546" s="153"/>
      <c r="H546" s="153"/>
      <c r="I546" s="153"/>
      <c r="N546" s="153"/>
      <c r="O546" s="153"/>
      <c r="T546" s="153"/>
      <c r="U546" s="153"/>
      <c r="Z546" s="153"/>
      <c r="AA546" s="153"/>
      <c r="AF546" s="153"/>
      <c r="AG546" s="153"/>
      <c r="AL546" s="153"/>
      <c r="AM546" s="153"/>
      <c r="AR546" s="153"/>
      <c r="AS546" s="153"/>
      <c r="AX546" s="153"/>
      <c r="AY546" s="153"/>
      <c r="BD546" s="153"/>
      <c r="BE546" s="153"/>
      <c r="BF546" s="153"/>
    </row>
    <row r="547" ht="15.75" customHeight="1">
      <c r="B547" s="153"/>
      <c r="C547" s="153"/>
      <c r="H547" s="153"/>
      <c r="I547" s="153"/>
      <c r="N547" s="153"/>
      <c r="O547" s="153"/>
      <c r="T547" s="153"/>
      <c r="U547" s="153"/>
      <c r="Z547" s="153"/>
      <c r="AA547" s="153"/>
      <c r="AF547" s="153"/>
      <c r="AG547" s="153"/>
      <c r="AL547" s="153"/>
      <c r="AM547" s="153"/>
      <c r="AR547" s="153"/>
      <c r="AS547" s="153"/>
      <c r="AX547" s="153"/>
      <c r="AY547" s="153"/>
      <c r="BD547" s="153"/>
      <c r="BE547" s="153"/>
      <c r="BF547" s="153"/>
    </row>
    <row r="548" ht="15.75" customHeight="1">
      <c r="B548" s="153"/>
      <c r="C548" s="153"/>
      <c r="H548" s="153"/>
      <c r="I548" s="153"/>
      <c r="N548" s="153"/>
      <c r="O548" s="153"/>
      <c r="T548" s="153"/>
      <c r="U548" s="153"/>
      <c r="Z548" s="153"/>
      <c r="AA548" s="153"/>
      <c r="AF548" s="153"/>
      <c r="AG548" s="153"/>
      <c r="AL548" s="153"/>
      <c r="AM548" s="153"/>
      <c r="AR548" s="153"/>
      <c r="AS548" s="153"/>
      <c r="AX548" s="153"/>
      <c r="AY548" s="153"/>
      <c r="BD548" s="153"/>
      <c r="BE548" s="153"/>
      <c r="BF548" s="153"/>
    </row>
    <row r="549" ht="15.75" customHeight="1">
      <c r="B549" s="153"/>
      <c r="C549" s="153"/>
      <c r="H549" s="153"/>
      <c r="I549" s="153"/>
      <c r="N549" s="153"/>
      <c r="O549" s="153"/>
      <c r="T549" s="153"/>
      <c r="U549" s="153"/>
      <c r="Z549" s="153"/>
      <c r="AA549" s="153"/>
      <c r="AF549" s="153"/>
      <c r="AG549" s="153"/>
      <c r="AL549" s="153"/>
      <c r="AM549" s="153"/>
      <c r="AR549" s="153"/>
      <c r="AS549" s="153"/>
      <c r="AX549" s="153"/>
      <c r="AY549" s="153"/>
      <c r="BD549" s="153"/>
      <c r="BE549" s="153"/>
      <c r="BF549" s="153"/>
    </row>
    <row r="550" ht="15.75" customHeight="1">
      <c r="B550" s="153"/>
      <c r="C550" s="153"/>
      <c r="H550" s="153"/>
      <c r="I550" s="153"/>
      <c r="N550" s="153"/>
      <c r="O550" s="153"/>
      <c r="T550" s="153"/>
      <c r="U550" s="153"/>
      <c r="Z550" s="153"/>
      <c r="AA550" s="153"/>
      <c r="AF550" s="153"/>
      <c r="AG550" s="153"/>
      <c r="AL550" s="153"/>
      <c r="AM550" s="153"/>
      <c r="AR550" s="153"/>
      <c r="AS550" s="153"/>
      <c r="AX550" s="153"/>
      <c r="AY550" s="153"/>
      <c r="BD550" s="153"/>
      <c r="BE550" s="153"/>
      <c r="BF550" s="153"/>
    </row>
    <row r="551" ht="15.75" customHeight="1">
      <c r="B551" s="153"/>
      <c r="C551" s="153"/>
      <c r="H551" s="153"/>
      <c r="I551" s="153"/>
      <c r="N551" s="153"/>
      <c r="O551" s="153"/>
      <c r="T551" s="153"/>
      <c r="U551" s="153"/>
      <c r="Z551" s="153"/>
      <c r="AA551" s="153"/>
      <c r="AF551" s="153"/>
      <c r="AG551" s="153"/>
      <c r="AL551" s="153"/>
      <c r="AM551" s="153"/>
      <c r="AR551" s="153"/>
      <c r="AS551" s="153"/>
      <c r="AX551" s="153"/>
      <c r="AY551" s="153"/>
      <c r="BD551" s="153"/>
      <c r="BE551" s="153"/>
      <c r="BF551" s="153"/>
    </row>
    <row r="552" ht="15.75" customHeight="1">
      <c r="B552" s="153"/>
      <c r="C552" s="153"/>
      <c r="H552" s="153"/>
      <c r="I552" s="153"/>
      <c r="N552" s="153"/>
      <c r="O552" s="153"/>
      <c r="T552" s="153"/>
      <c r="U552" s="153"/>
      <c r="Z552" s="153"/>
      <c r="AA552" s="153"/>
      <c r="AF552" s="153"/>
      <c r="AG552" s="153"/>
      <c r="AL552" s="153"/>
      <c r="AM552" s="153"/>
      <c r="AR552" s="153"/>
      <c r="AS552" s="153"/>
      <c r="AX552" s="153"/>
      <c r="AY552" s="153"/>
      <c r="BD552" s="153"/>
      <c r="BE552" s="153"/>
      <c r="BF552" s="153"/>
    </row>
    <row r="553" ht="15.75" customHeight="1">
      <c r="B553" s="153"/>
      <c r="C553" s="153"/>
      <c r="H553" s="153"/>
      <c r="I553" s="153"/>
      <c r="N553" s="153"/>
      <c r="O553" s="153"/>
      <c r="T553" s="153"/>
      <c r="U553" s="153"/>
      <c r="Z553" s="153"/>
      <c r="AA553" s="153"/>
      <c r="AF553" s="153"/>
      <c r="AG553" s="153"/>
      <c r="AL553" s="153"/>
      <c r="AM553" s="153"/>
      <c r="AR553" s="153"/>
      <c r="AS553" s="153"/>
      <c r="AX553" s="153"/>
      <c r="AY553" s="153"/>
      <c r="BD553" s="153"/>
      <c r="BE553" s="153"/>
      <c r="BF553" s="153"/>
    </row>
    <row r="554" ht="15.75" customHeight="1">
      <c r="B554" s="153"/>
      <c r="C554" s="153"/>
      <c r="H554" s="153"/>
      <c r="I554" s="153"/>
      <c r="N554" s="153"/>
      <c r="O554" s="153"/>
      <c r="T554" s="153"/>
      <c r="U554" s="153"/>
      <c r="Z554" s="153"/>
      <c r="AA554" s="153"/>
      <c r="AF554" s="153"/>
      <c r="AG554" s="153"/>
      <c r="AL554" s="153"/>
      <c r="AM554" s="153"/>
      <c r="AR554" s="153"/>
      <c r="AS554" s="153"/>
      <c r="AX554" s="153"/>
      <c r="AY554" s="153"/>
      <c r="BD554" s="153"/>
      <c r="BE554" s="153"/>
      <c r="BF554" s="153"/>
    </row>
    <row r="555" ht="15.75" customHeight="1">
      <c r="B555" s="153"/>
      <c r="C555" s="153"/>
      <c r="H555" s="153"/>
      <c r="I555" s="153"/>
      <c r="N555" s="153"/>
      <c r="O555" s="153"/>
      <c r="T555" s="153"/>
      <c r="U555" s="153"/>
      <c r="Z555" s="153"/>
      <c r="AA555" s="153"/>
      <c r="AF555" s="153"/>
      <c r="AG555" s="153"/>
      <c r="AL555" s="153"/>
      <c r="AM555" s="153"/>
      <c r="AR555" s="153"/>
      <c r="AS555" s="153"/>
      <c r="AX555" s="153"/>
      <c r="AY555" s="153"/>
      <c r="BD555" s="153"/>
      <c r="BE555" s="153"/>
      <c r="BF555" s="153"/>
    </row>
    <row r="556" ht="15.75" customHeight="1">
      <c r="B556" s="153"/>
      <c r="C556" s="153"/>
      <c r="H556" s="153"/>
      <c r="I556" s="153"/>
      <c r="N556" s="153"/>
      <c r="O556" s="153"/>
      <c r="T556" s="153"/>
      <c r="U556" s="153"/>
      <c r="Z556" s="153"/>
      <c r="AA556" s="153"/>
      <c r="AF556" s="153"/>
      <c r="AG556" s="153"/>
      <c r="AL556" s="153"/>
      <c r="AM556" s="153"/>
      <c r="AR556" s="153"/>
      <c r="AS556" s="153"/>
      <c r="AX556" s="153"/>
      <c r="AY556" s="153"/>
      <c r="BD556" s="153"/>
      <c r="BE556" s="153"/>
      <c r="BF556" s="153"/>
    </row>
    <row r="557" ht="15.75" customHeight="1">
      <c r="B557" s="153"/>
      <c r="C557" s="153"/>
      <c r="H557" s="153"/>
      <c r="I557" s="153"/>
      <c r="N557" s="153"/>
      <c r="O557" s="153"/>
      <c r="T557" s="153"/>
      <c r="U557" s="153"/>
      <c r="Z557" s="153"/>
      <c r="AA557" s="153"/>
      <c r="AF557" s="153"/>
      <c r="AG557" s="153"/>
      <c r="AL557" s="153"/>
      <c r="AM557" s="153"/>
      <c r="AR557" s="153"/>
      <c r="AS557" s="153"/>
      <c r="AX557" s="153"/>
      <c r="AY557" s="153"/>
      <c r="BD557" s="153"/>
      <c r="BE557" s="153"/>
      <c r="BF557" s="153"/>
    </row>
    <row r="558" ht="15.75" customHeight="1">
      <c r="B558" s="153"/>
      <c r="C558" s="153"/>
      <c r="H558" s="153"/>
      <c r="I558" s="153"/>
      <c r="N558" s="153"/>
      <c r="O558" s="153"/>
      <c r="T558" s="153"/>
      <c r="U558" s="153"/>
      <c r="Z558" s="153"/>
      <c r="AA558" s="153"/>
      <c r="AF558" s="153"/>
      <c r="AG558" s="153"/>
      <c r="AL558" s="153"/>
      <c r="AM558" s="153"/>
      <c r="AR558" s="153"/>
      <c r="AS558" s="153"/>
      <c r="AX558" s="153"/>
      <c r="AY558" s="153"/>
      <c r="BD558" s="153"/>
      <c r="BE558" s="153"/>
      <c r="BF558" s="153"/>
    </row>
    <row r="559" ht="15.75" customHeight="1">
      <c r="B559" s="153"/>
      <c r="C559" s="153"/>
      <c r="H559" s="153"/>
      <c r="I559" s="153"/>
      <c r="N559" s="153"/>
      <c r="O559" s="153"/>
      <c r="T559" s="153"/>
      <c r="U559" s="153"/>
      <c r="Z559" s="153"/>
      <c r="AA559" s="153"/>
      <c r="AF559" s="153"/>
      <c r="AG559" s="153"/>
      <c r="AL559" s="153"/>
      <c r="AM559" s="153"/>
      <c r="AR559" s="153"/>
      <c r="AS559" s="153"/>
      <c r="AX559" s="153"/>
      <c r="AY559" s="153"/>
      <c r="BD559" s="153"/>
      <c r="BE559" s="153"/>
      <c r="BF559" s="153"/>
    </row>
    <row r="560" ht="15.75" customHeight="1">
      <c r="B560" s="153"/>
      <c r="C560" s="153"/>
      <c r="H560" s="153"/>
      <c r="I560" s="153"/>
      <c r="N560" s="153"/>
      <c r="O560" s="153"/>
      <c r="T560" s="153"/>
      <c r="U560" s="153"/>
      <c r="Z560" s="153"/>
      <c r="AA560" s="153"/>
      <c r="AF560" s="153"/>
      <c r="AG560" s="153"/>
      <c r="AL560" s="153"/>
      <c r="AM560" s="153"/>
      <c r="AR560" s="153"/>
      <c r="AS560" s="153"/>
      <c r="AX560" s="153"/>
      <c r="AY560" s="153"/>
      <c r="BD560" s="153"/>
      <c r="BE560" s="153"/>
      <c r="BF560" s="153"/>
    </row>
    <row r="561" ht="15.75" customHeight="1">
      <c r="B561" s="153"/>
      <c r="C561" s="153"/>
      <c r="H561" s="153"/>
      <c r="I561" s="153"/>
      <c r="N561" s="153"/>
      <c r="O561" s="153"/>
      <c r="T561" s="153"/>
      <c r="U561" s="153"/>
      <c r="Z561" s="153"/>
      <c r="AA561" s="153"/>
      <c r="AF561" s="153"/>
      <c r="AG561" s="153"/>
      <c r="AL561" s="153"/>
      <c r="AM561" s="153"/>
      <c r="AR561" s="153"/>
      <c r="AS561" s="153"/>
      <c r="AX561" s="153"/>
      <c r="AY561" s="153"/>
      <c r="BD561" s="153"/>
      <c r="BE561" s="153"/>
      <c r="BF561" s="153"/>
    </row>
    <row r="562" ht="15.75" customHeight="1">
      <c r="B562" s="153"/>
      <c r="C562" s="153"/>
      <c r="H562" s="153"/>
      <c r="I562" s="153"/>
      <c r="N562" s="153"/>
      <c r="O562" s="153"/>
      <c r="T562" s="153"/>
      <c r="U562" s="153"/>
      <c r="Z562" s="153"/>
      <c r="AA562" s="153"/>
      <c r="AF562" s="153"/>
      <c r="AG562" s="153"/>
      <c r="AL562" s="153"/>
      <c r="AM562" s="153"/>
      <c r="AR562" s="153"/>
      <c r="AS562" s="153"/>
      <c r="AX562" s="153"/>
      <c r="AY562" s="153"/>
      <c r="BD562" s="153"/>
      <c r="BE562" s="153"/>
      <c r="BF562" s="153"/>
    </row>
    <row r="563" ht="15.75" customHeight="1">
      <c r="B563" s="153"/>
      <c r="C563" s="153"/>
      <c r="H563" s="153"/>
      <c r="I563" s="153"/>
      <c r="N563" s="153"/>
      <c r="O563" s="153"/>
      <c r="T563" s="153"/>
      <c r="U563" s="153"/>
      <c r="Z563" s="153"/>
      <c r="AA563" s="153"/>
      <c r="AF563" s="153"/>
      <c r="AG563" s="153"/>
      <c r="AL563" s="153"/>
      <c r="AM563" s="153"/>
      <c r="AR563" s="153"/>
      <c r="AS563" s="153"/>
      <c r="AX563" s="153"/>
      <c r="AY563" s="153"/>
      <c r="BD563" s="153"/>
      <c r="BE563" s="153"/>
      <c r="BF563" s="153"/>
    </row>
    <row r="564" ht="15.75" customHeight="1">
      <c r="B564" s="153"/>
      <c r="C564" s="153"/>
      <c r="H564" s="153"/>
      <c r="I564" s="153"/>
      <c r="N564" s="153"/>
      <c r="O564" s="153"/>
      <c r="T564" s="153"/>
      <c r="U564" s="153"/>
      <c r="Z564" s="153"/>
      <c r="AA564" s="153"/>
      <c r="AF564" s="153"/>
      <c r="AG564" s="153"/>
      <c r="AL564" s="153"/>
      <c r="AM564" s="153"/>
      <c r="AR564" s="153"/>
      <c r="AS564" s="153"/>
      <c r="AX564" s="153"/>
      <c r="AY564" s="153"/>
      <c r="BD564" s="153"/>
      <c r="BE564" s="153"/>
      <c r="BF564" s="153"/>
    </row>
    <row r="565" ht="15.75" customHeight="1">
      <c r="B565" s="153"/>
      <c r="C565" s="153"/>
      <c r="H565" s="153"/>
      <c r="I565" s="153"/>
      <c r="N565" s="153"/>
      <c r="O565" s="153"/>
      <c r="T565" s="153"/>
      <c r="U565" s="153"/>
      <c r="Z565" s="153"/>
      <c r="AA565" s="153"/>
      <c r="AF565" s="153"/>
      <c r="AG565" s="153"/>
      <c r="AL565" s="153"/>
      <c r="AM565" s="153"/>
      <c r="AR565" s="153"/>
      <c r="AS565" s="153"/>
      <c r="AX565" s="153"/>
      <c r="AY565" s="153"/>
      <c r="BD565" s="153"/>
      <c r="BE565" s="153"/>
      <c r="BF565" s="153"/>
    </row>
    <row r="566" ht="15.75" customHeight="1">
      <c r="B566" s="153"/>
      <c r="C566" s="153"/>
      <c r="H566" s="153"/>
      <c r="I566" s="153"/>
      <c r="N566" s="153"/>
      <c r="O566" s="153"/>
      <c r="T566" s="153"/>
      <c r="U566" s="153"/>
      <c r="Z566" s="153"/>
      <c r="AA566" s="153"/>
      <c r="AF566" s="153"/>
      <c r="AG566" s="153"/>
      <c r="AL566" s="153"/>
      <c r="AM566" s="153"/>
      <c r="AR566" s="153"/>
      <c r="AS566" s="153"/>
      <c r="AX566" s="153"/>
      <c r="AY566" s="153"/>
      <c r="BD566" s="153"/>
      <c r="BE566" s="153"/>
      <c r="BF566" s="153"/>
    </row>
    <row r="567" ht="15.75" customHeight="1">
      <c r="B567" s="153"/>
      <c r="C567" s="153"/>
      <c r="H567" s="153"/>
      <c r="I567" s="153"/>
      <c r="N567" s="153"/>
      <c r="O567" s="153"/>
      <c r="T567" s="153"/>
      <c r="U567" s="153"/>
      <c r="Z567" s="153"/>
      <c r="AA567" s="153"/>
      <c r="AF567" s="153"/>
      <c r="AG567" s="153"/>
      <c r="AL567" s="153"/>
      <c r="AM567" s="153"/>
      <c r="AR567" s="153"/>
      <c r="AS567" s="153"/>
      <c r="AX567" s="153"/>
      <c r="AY567" s="153"/>
      <c r="BD567" s="153"/>
      <c r="BE567" s="153"/>
      <c r="BF567" s="153"/>
    </row>
    <row r="568" ht="15.75" customHeight="1">
      <c r="B568" s="153"/>
      <c r="C568" s="153"/>
      <c r="H568" s="153"/>
      <c r="I568" s="153"/>
      <c r="N568" s="153"/>
      <c r="O568" s="153"/>
      <c r="T568" s="153"/>
      <c r="U568" s="153"/>
      <c r="Z568" s="153"/>
      <c r="AA568" s="153"/>
      <c r="AF568" s="153"/>
      <c r="AG568" s="153"/>
      <c r="AL568" s="153"/>
      <c r="AM568" s="153"/>
      <c r="AR568" s="153"/>
      <c r="AS568" s="153"/>
      <c r="AX568" s="153"/>
      <c r="AY568" s="153"/>
      <c r="BD568" s="153"/>
      <c r="BE568" s="153"/>
      <c r="BF568" s="153"/>
    </row>
    <row r="569" ht="15.75" customHeight="1">
      <c r="B569" s="153"/>
      <c r="C569" s="153"/>
      <c r="H569" s="153"/>
      <c r="I569" s="153"/>
      <c r="N569" s="153"/>
      <c r="O569" s="153"/>
      <c r="T569" s="153"/>
      <c r="U569" s="153"/>
      <c r="Z569" s="153"/>
      <c r="AA569" s="153"/>
      <c r="AF569" s="153"/>
      <c r="AG569" s="153"/>
      <c r="AL569" s="153"/>
      <c r="AM569" s="153"/>
      <c r="AR569" s="153"/>
      <c r="AS569" s="153"/>
      <c r="AX569" s="153"/>
      <c r="AY569" s="153"/>
      <c r="BD569" s="153"/>
      <c r="BE569" s="153"/>
      <c r="BF569" s="153"/>
    </row>
    <row r="570" ht="15.75" customHeight="1">
      <c r="B570" s="153"/>
      <c r="C570" s="153"/>
      <c r="H570" s="153"/>
      <c r="I570" s="153"/>
      <c r="N570" s="153"/>
      <c r="O570" s="153"/>
      <c r="T570" s="153"/>
      <c r="U570" s="153"/>
      <c r="Z570" s="153"/>
      <c r="AA570" s="153"/>
      <c r="AF570" s="153"/>
      <c r="AG570" s="153"/>
      <c r="AL570" s="153"/>
      <c r="AM570" s="153"/>
      <c r="AR570" s="153"/>
      <c r="AS570" s="153"/>
      <c r="AX570" s="153"/>
      <c r="AY570" s="153"/>
      <c r="BD570" s="153"/>
      <c r="BE570" s="153"/>
      <c r="BF570" s="153"/>
    </row>
    <row r="571" ht="15.75" customHeight="1">
      <c r="B571" s="153"/>
      <c r="C571" s="153"/>
      <c r="H571" s="153"/>
      <c r="I571" s="153"/>
      <c r="N571" s="153"/>
      <c r="O571" s="153"/>
      <c r="T571" s="153"/>
      <c r="U571" s="153"/>
      <c r="Z571" s="153"/>
      <c r="AA571" s="153"/>
      <c r="AF571" s="153"/>
      <c r="AG571" s="153"/>
      <c r="AL571" s="153"/>
      <c r="AM571" s="153"/>
      <c r="AR571" s="153"/>
      <c r="AS571" s="153"/>
      <c r="AX571" s="153"/>
      <c r="AY571" s="153"/>
      <c r="BD571" s="153"/>
      <c r="BE571" s="153"/>
      <c r="BF571" s="153"/>
    </row>
    <row r="572" ht="15.75" customHeight="1">
      <c r="B572" s="153"/>
      <c r="C572" s="153"/>
      <c r="H572" s="153"/>
      <c r="I572" s="153"/>
      <c r="N572" s="153"/>
      <c r="O572" s="153"/>
      <c r="T572" s="153"/>
      <c r="U572" s="153"/>
      <c r="Z572" s="153"/>
      <c r="AA572" s="153"/>
      <c r="AF572" s="153"/>
      <c r="AG572" s="153"/>
      <c r="AL572" s="153"/>
      <c r="AM572" s="153"/>
      <c r="AR572" s="153"/>
      <c r="AS572" s="153"/>
      <c r="AX572" s="153"/>
      <c r="AY572" s="153"/>
      <c r="BD572" s="153"/>
      <c r="BE572" s="153"/>
      <c r="BF572" s="153"/>
    </row>
    <row r="573" ht="15.75" customHeight="1">
      <c r="B573" s="153"/>
      <c r="C573" s="153"/>
      <c r="H573" s="153"/>
      <c r="I573" s="153"/>
      <c r="N573" s="153"/>
      <c r="O573" s="153"/>
      <c r="T573" s="153"/>
      <c r="U573" s="153"/>
      <c r="Z573" s="153"/>
      <c r="AA573" s="153"/>
      <c r="AF573" s="153"/>
      <c r="AG573" s="153"/>
      <c r="AL573" s="153"/>
      <c r="AM573" s="153"/>
      <c r="AR573" s="153"/>
      <c r="AS573" s="153"/>
      <c r="AX573" s="153"/>
      <c r="AY573" s="153"/>
      <c r="BD573" s="153"/>
      <c r="BE573" s="153"/>
      <c r="BF573" s="153"/>
    </row>
    <row r="574" ht="15.75" customHeight="1">
      <c r="B574" s="153"/>
      <c r="C574" s="153"/>
      <c r="H574" s="153"/>
      <c r="I574" s="153"/>
      <c r="N574" s="153"/>
      <c r="O574" s="153"/>
      <c r="T574" s="153"/>
      <c r="U574" s="153"/>
      <c r="Z574" s="153"/>
      <c r="AA574" s="153"/>
      <c r="AF574" s="153"/>
      <c r="AG574" s="153"/>
      <c r="AL574" s="153"/>
      <c r="AM574" s="153"/>
      <c r="AR574" s="153"/>
      <c r="AS574" s="153"/>
      <c r="AX574" s="153"/>
      <c r="AY574" s="153"/>
      <c r="BD574" s="153"/>
      <c r="BE574" s="153"/>
      <c r="BF574" s="153"/>
    </row>
    <row r="575" ht="15.75" customHeight="1">
      <c r="B575" s="153"/>
      <c r="C575" s="153"/>
      <c r="H575" s="153"/>
      <c r="I575" s="153"/>
      <c r="N575" s="153"/>
      <c r="O575" s="153"/>
      <c r="T575" s="153"/>
      <c r="U575" s="153"/>
      <c r="Z575" s="153"/>
      <c r="AA575" s="153"/>
      <c r="AF575" s="153"/>
      <c r="AG575" s="153"/>
      <c r="AL575" s="153"/>
      <c r="AM575" s="153"/>
      <c r="AR575" s="153"/>
      <c r="AS575" s="153"/>
      <c r="AX575" s="153"/>
      <c r="AY575" s="153"/>
      <c r="BD575" s="153"/>
      <c r="BE575" s="153"/>
      <c r="BF575" s="153"/>
    </row>
    <row r="576" ht="15.75" customHeight="1">
      <c r="B576" s="153"/>
      <c r="C576" s="153"/>
      <c r="H576" s="153"/>
      <c r="I576" s="153"/>
      <c r="N576" s="153"/>
      <c r="O576" s="153"/>
      <c r="T576" s="153"/>
      <c r="U576" s="153"/>
      <c r="Z576" s="153"/>
      <c r="AA576" s="153"/>
      <c r="AF576" s="153"/>
      <c r="AG576" s="153"/>
      <c r="AL576" s="153"/>
      <c r="AM576" s="153"/>
      <c r="AR576" s="153"/>
      <c r="AS576" s="153"/>
      <c r="AX576" s="153"/>
      <c r="AY576" s="153"/>
      <c r="BD576" s="153"/>
      <c r="BE576" s="153"/>
      <c r="BF576" s="153"/>
    </row>
    <row r="577" ht="15.75" customHeight="1">
      <c r="B577" s="153"/>
      <c r="C577" s="153"/>
      <c r="H577" s="153"/>
      <c r="I577" s="153"/>
      <c r="N577" s="153"/>
      <c r="O577" s="153"/>
      <c r="T577" s="153"/>
      <c r="U577" s="153"/>
      <c r="Z577" s="153"/>
      <c r="AA577" s="153"/>
      <c r="AF577" s="153"/>
      <c r="AG577" s="153"/>
      <c r="AL577" s="153"/>
      <c r="AM577" s="153"/>
      <c r="AR577" s="153"/>
      <c r="AS577" s="153"/>
      <c r="AX577" s="153"/>
      <c r="AY577" s="153"/>
      <c r="BD577" s="153"/>
      <c r="BE577" s="153"/>
      <c r="BF577" s="153"/>
    </row>
    <row r="578" ht="15.75" customHeight="1">
      <c r="B578" s="153"/>
      <c r="C578" s="153"/>
      <c r="H578" s="153"/>
      <c r="I578" s="153"/>
      <c r="N578" s="153"/>
      <c r="O578" s="153"/>
      <c r="T578" s="153"/>
      <c r="U578" s="153"/>
      <c r="Z578" s="153"/>
      <c r="AA578" s="153"/>
      <c r="AF578" s="153"/>
      <c r="AG578" s="153"/>
      <c r="AL578" s="153"/>
      <c r="AM578" s="153"/>
      <c r="AR578" s="153"/>
      <c r="AS578" s="153"/>
      <c r="AX578" s="153"/>
      <c r="AY578" s="153"/>
      <c r="BD578" s="153"/>
      <c r="BE578" s="153"/>
      <c r="BF578" s="153"/>
    </row>
    <row r="579" ht="15.75" customHeight="1">
      <c r="B579" s="153"/>
      <c r="C579" s="153"/>
      <c r="H579" s="153"/>
      <c r="I579" s="153"/>
      <c r="N579" s="153"/>
      <c r="O579" s="153"/>
      <c r="T579" s="153"/>
      <c r="U579" s="153"/>
      <c r="Z579" s="153"/>
      <c r="AA579" s="153"/>
      <c r="AF579" s="153"/>
      <c r="AG579" s="153"/>
      <c r="AL579" s="153"/>
      <c r="AM579" s="153"/>
      <c r="AR579" s="153"/>
      <c r="AS579" s="153"/>
      <c r="AX579" s="153"/>
      <c r="AY579" s="153"/>
      <c r="BD579" s="153"/>
      <c r="BE579" s="153"/>
      <c r="BF579" s="153"/>
    </row>
    <row r="580" ht="15.75" customHeight="1">
      <c r="B580" s="153"/>
      <c r="C580" s="153"/>
      <c r="H580" s="153"/>
      <c r="I580" s="153"/>
      <c r="N580" s="153"/>
      <c r="O580" s="153"/>
      <c r="T580" s="153"/>
      <c r="U580" s="153"/>
      <c r="Z580" s="153"/>
      <c r="AA580" s="153"/>
      <c r="AF580" s="153"/>
      <c r="AG580" s="153"/>
      <c r="AL580" s="153"/>
      <c r="AM580" s="153"/>
      <c r="AR580" s="153"/>
      <c r="AS580" s="153"/>
      <c r="AX580" s="153"/>
      <c r="AY580" s="153"/>
      <c r="BD580" s="153"/>
      <c r="BE580" s="153"/>
      <c r="BF580" s="153"/>
    </row>
    <row r="581" ht="15.75" customHeight="1">
      <c r="B581" s="153"/>
      <c r="C581" s="153"/>
      <c r="H581" s="153"/>
      <c r="I581" s="153"/>
      <c r="N581" s="153"/>
      <c r="O581" s="153"/>
      <c r="T581" s="153"/>
      <c r="U581" s="153"/>
      <c r="Z581" s="153"/>
      <c r="AA581" s="153"/>
      <c r="AF581" s="153"/>
      <c r="AG581" s="153"/>
      <c r="AL581" s="153"/>
      <c r="AM581" s="153"/>
      <c r="AR581" s="153"/>
      <c r="AS581" s="153"/>
      <c r="AX581" s="153"/>
      <c r="AY581" s="153"/>
      <c r="BD581" s="153"/>
      <c r="BE581" s="153"/>
      <c r="BF581" s="153"/>
    </row>
    <row r="582" ht="15.75" customHeight="1">
      <c r="B582" s="153"/>
      <c r="C582" s="153"/>
      <c r="H582" s="153"/>
      <c r="I582" s="153"/>
      <c r="N582" s="153"/>
      <c r="O582" s="153"/>
      <c r="T582" s="153"/>
      <c r="U582" s="153"/>
      <c r="Z582" s="153"/>
      <c r="AA582" s="153"/>
      <c r="AF582" s="153"/>
      <c r="AG582" s="153"/>
      <c r="AL582" s="153"/>
      <c r="AM582" s="153"/>
      <c r="AR582" s="153"/>
      <c r="AS582" s="153"/>
      <c r="AX582" s="153"/>
      <c r="AY582" s="153"/>
      <c r="BD582" s="153"/>
      <c r="BE582" s="153"/>
      <c r="BF582" s="153"/>
    </row>
    <row r="583" ht="15.75" customHeight="1">
      <c r="B583" s="153"/>
      <c r="C583" s="153"/>
      <c r="H583" s="153"/>
      <c r="I583" s="153"/>
      <c r="N583" s="153"/>
      <c r="O583" s="153"/>
      <c r="T583" s="153"/>
      <c r="U583" s="153"/>
      <c r="Z583" s="153"/>
      <c r="AA583" s="153"/>
      <c r="AF583" s="153"/>
      <c r="AG583" s="153"/>
      <c r="AL583" s="153"/>
      <c r="AM583" s="153"/>
      <c r="AR583" s="153"/>
      <c r="AS583" s="153"/>
      <c r="AX583" s="153"/>
      <c r="AY583" s="153"/>
      <c r="BD583" s="153"/>
      <c r="BE583" s="153"/>
      <c r="BF583" s="153"/>
    </row>
    <row r="584" ht="15.75" customHeight="1">
      <c r="B584" s="153"/>
      <c r="C584" s="153"/>
      <c r="H584" s="153"/>
      <c r="I584" s="153"/>
      <c r="N584" s="153"/>
      <c r="O584" s="153"/>
      <c r="T584" s="153"/>
      <c r="U584" s="153"/>
      <c r="Z584" s="153"/>
      <c r="AA584" s="153"/>
      <c r="AF584" s="153"/>
      <c r="AG584" s="153"/>
      <c r="AL584" s="153"/>
      <c r="AM584" s="153"/>
      <c r="AR584" s="153"/>
      <c r="AS584" s="153"/>
      <c r="AX584" s="153"/>
      <c r="AY584" s="153"/>
      <c r="BD584" s="153"/>
      <c r="BE584" s="153"/>
      <c r="BF584" s="153"/>
    </row>
    <row r="585" ht="15.75" customHeight="1">
      <c r="B585" s="153"/>
      <c r="C585" s="153"/>
      <c r="H585" s="153"/>
      <c r="I585" s="153"/>
      <c r="N585" s="153"/>
      <c r="O585" s="153"/>
      <c r="T585" s="153"/>
      <c r="U585" s="153"/>
      <c r="Z585" s="153"/>
      <c r="AA585" s="153"/>
      <c r="AF585" s="153"/>
      <c r="AG585" s="153"/>
      <c r="AL585" s="153"/>
      <c r="AM585" s="153"/>
      <c r="AR585" s="153"/>
      <c r="AS585" s="153"/>
      <c r="AX585" s="153"/>
      <c r="AY585" s="153"/>
      <c r="BD585" s="153"/>
      <c r="BE585" s="153"/>
      <c r="BF585" s="153"/>
    </row>
    <row r="586" ht="15.75" customHeight="1">
      <c r="B586" s="153"/>
      <c r="C586" s="153"/>
      <c r="H586" s="153"/>
      <c r="I586" s="153"/>
      <c r="N586" s="153"/>
      <c r="O586" s="153"/>
      <c r="T586" s="153"/>
      <c r="U586" s="153"/>
      <c r="Z586" s="153"/>
      <c r="AA586" s="153"/>
      <c r="AF586" s="153"/>
      <c r="AG586" s="153"/>
      <c r="AL586" s="153"/>
      <c r="AM586" s="153"/>
      <c r="AR586" s="153"/>
      <c r="AS586" s="153"/>
      <c r="AX586" s="153"/>
      <c r="AY586" s="153"/>
      <c r="BD586" s="153"/>
      <c r="BE586" s="153"/>
      <c r="BF586" s="153"/>
    </row>
    <row r="587" ht="15.75" customHeight="1">
      <c r="B587" s="153"/>
      <c r="C587" s="153"/>
      <c r="H587" s="153"/>
      <c r="I587" s="153"/>
      <c r="N587" s="153"/>
      <c r="O587" s="153"/>
      <c r="T587" s="153"/>
      <c r="U587" s="153"/>
      <c r="Z587" s="153"/>
      <c r="AA587" s="153"/>
      <c r="AF587" s="153"/>
      <c r="AG587" s="153"/>
      <c r="AL587" s="153"/>
      <c r="AM587" s="153"/>
      <c r="AR587" s="153"/>
      <c r="AS587" s="153"/>
      <c r="AX587" s="153"/>
      <c r="AY587" s="153"/>
      <c r="BD587" s="153"/>
      <c r="BE587" s="153"/>
      <c r="BF587" s="153"/>
    </row>
    <row r="588" ht="15.75" customHeight="1">
      <c r="B588" s="153"/>
      <c r="C588" s="153"/>
      <c r="H588" s="153"/>
      <c r="I588" s="153"/>
      <c r="N588" s="153"/>
      <c r="O588" s="153"/>
      <c r="T588" s="153"/>
      <c r="U588" s="153"/>
      <c r="Z588" s="153"/>
      <c r="AA588" s="153"/>
      <c r="AF588" s="153"/>
      <c r="AG588" s="153"/>
      <c r="AL588" s="153"/>
      <c r="AM588" s="153"/>
      <c r="AR588" s="153"/>
      <c r="AS588" s="153"/>
      <c r="AX588" s="153"/>
      <c r="AY588" s="153"/>
      <c r="BD588" s="153"/>
      <c r="BE588" s="153"/>
      <c r="BF588" s="153"/>
    </row>
    <row r="589" ht="15.75" customHeight="1">
      <c r="B589" s="153"/>
      <c r="C589" s="153"/>
      <c r="H589" s="153"/>
      <c r="I589" s="153"/>
      <c r="N589" s="153"/>
      <c r="O589" s="153"/>
      <c r="T589" s="153"/>
      <c r="U589" s="153"/>
      <c r="Z589" s="153"/>
      <c r="AA589" s="153"/>
      <c r="AF589" s="153"/>
      <c r="AG589" s="153"/>
      <c r="AL589" s="153"/>
      <c r="AM589" s="153"/>
      <c r="AR589" s="153"/>
      <c r="AS589" s="153"/>
      <c r="AX589" s="153"/>
      <c r="AY589" s="153"/>
      <c r="BD589" s="153"/>
      <c r="BE589" s="153"/>
      <c r="BF589" s="153"/>
    </row>
    <row r="590" ht="15.75" customHeight="1">
      <c r="B590" s="153"/>
      <c r="C590" s="153"/>
      <c r="H590" s="153"/>
      <c r="I590" s="153"/>
      <c r="N590" s="153"/>
      <c r="O590" s="153"/>
      <c r="T590" s="153"/>
      <c r="U590" s="153"/>
      <c r="Z590" s="153"/>
      <c r="AA590" s="153"/>
      <c r="AF590" s="153"/>
      <c r="AG590" s="153"/>
      <c r="AL590" s="153"/>
      <c r="AM590" s="153"/>
      <c r="AR590" s="153"/>
      <c r="AS590" s="153"/>
      <c r="AX590" s="153"/>
      <c r="AY590" s="153"/>
      <c r="BD590" s="153"/>
      <c r="BE590" s="153"/>
      <c r="BF590" s="153"/>
    </row>
    <row r="591" ht="15.75" customHeight="1">
      <c r="B591" s="153"/>
      <c r="C591" s="153"/>
      <c r="H591" s="153"/>
      <c r="I591" s="153"/>
      <c r="N591" s="153"/>
      <c r="O591" s="153"/>
      <c r="T591" s="153"/>
      <c r="U591" s="153"/>
      <c r="Z591" s="153"/>
      <c r="AA591" s="153"/>
      <c r="AF591" s="153"/>
      <c r="AG591" s="153"/>
      <c r="AL591" s="153"/>
      <c r="AM591" s="153"/>
      <c r="AR591" s="153"/>
      <c r="AS591" s="153"/>
      <c r="AX591" s="153"/>
      <c r="AY591" s="153"/>
      <c r="BD591" s="153"/>
      <c r="BE591" s="153"/>
      <c r="BF591" s="153"/>
    </row>
    <row r="592" ht="15.75" customHeight="1">
      <c r="B592" s="153"/>
      <c r="C592" s="153"/>
      <c r="H592" s="153"/>
      <c r="I592" s="153"/>
      <c r="N592" s="153"/>
      <c r="O592" s="153"/>
      <c r="T592" s="153"/>
      <c r="U592" s="153"/>
      <c r="Z592" s="153"/>
      <c r="AA592" s="153"/>
      <c r="AF592" s="153"/>
      <c r="AG592" s="153"/>
      <c r="AL592" s="153"/>
      <c r="AM592" s="153"/>
      <c r="AR592" s="153"/>
      <c r="AS592" s="153"/>
      <c r="AX592" s="153"/>
      <c r="AY592" s="153"/>
      <c r="BD592" s="153"/>
      <c r="BE592" s="153"/>
      <c r="BF592" s="153"/>
    </row>
    <row r="593" ht="15.75" customHeight="1">
      <c r="B593" s="153"/>
      <c r="C593" s="153"/>
      <c r="H593" s="153"/>
      <c r="I593" s="153"/>
      <c r="N593" s="153"/>
      <c r="O593" s="153"/>
      <c r="T593" s="153"/>
      <c r="U593" s="153"/>
      <c r="Z593" s="153"/>
      <c r="AA593" s="153"/>
      <c r="AF593" s="153"/>
      <c r="AG593" s="153"/>
      <c r="AL593" s="153"/>
      <c r="AM593" s="153"/>
      <c r="AR593" s="153"/>
      <c r="AS593" s="153"/>
      <c r="AX593" s="153"/>
      <c r="AY593" s="153"/>
      <c r="BD593" s="153"/>
      <c r="BE593" s="153"/>
      <c r="BF593" s="153"/>
    </row>
    <row r="594" ht="15.75" customHeight="1">
      <c r="B594" s="153"/>
      <c r="C594" s="153"/>
      <c r="H594" s="153"/>
      <c r="I594" s="153"/>
      <c r="N594" s="153"/>
      <c r="O594" s="153"/>
      <c r="T594" s="153"/>
      <c r="U594" s="153"/>
      <c r="Z594" s="153"/>
      <c r="AA594" s="153"/>
      <c r="AF594" s="153"/>
      <c r="AG594" s="153"/>
      <c r="AL594" s="153"/>
      <c r="AM594" s="153"/>
      <c r="AR594" s="153"/>
      <c r="AS594" s="153"/>
      <c r="AX594" s="153"/>
      <c r="AY594" s="153"/>
      <c r="BD594" s="153"/>
      <c r="BE594" s="153"/>
      <c r="BF594" s="153"/>
    </row>
    <row r="595" ht="15.75" customHeight="1">
      <c r="B595" s="153"/>
      <c r="C595" s="153"/>
      <c r="H595" s="153"/>
      <c r="I595" s="153"/>
      <c r="N595" s="153"/>
      <c r="O595" s="153"/>
      <c r="T595" s="153"/>
      <c r="U595" s="153"/>
      <c r="Z595" s="153"/>
      <c r="AA595" s="153"/>
      <c r="AF595" s="153"/>
      <c r="AG595" s="153"/>
      <c r="AL595" s="153"/>
      <c r="AM595" s="153"/>
      <c r="AR595" s="153"/>
      <c r="AS595" s="153"/>
      <c r="AX595" s="153"/>
      <c r="AY595" s="153"/>
      <c r="BD595" s="153"/>
      <c r="BE595" s="153"/>
      <c r="BF595" s="153"/>
    </row>
    <row r="596" ht="15.75" customHeight="1">
      <c r="B596" s="153"/>
      <c r="C596" s="153"/>
      <c r="H596" s="153"/>
      <c r="I596" s="153"/>
      <c r="N596" s="153"/>
      <c r="O596" s="153"/>
      <c r="T596" s="153"/>
      <c r="U596" s="153"/>
      <c r="Z596" s="153"/>
      <c r="AA596" s="153"/>
      <c r="AF596" s="153"/>
      <c r="AG596" s="153"/>
      <c r="AL596" s="153"/>
      <c r="AM596" s="153"/>
      <c r="AR596" s="153"/>
      <c r="AS596" s="153"/>
      <c r="AX596" s="153"/>
      <c r="AY596" s="153"/>
      <c r="BD596" s="153"/>
      <c r="BE596" s="153"/>
      <c r="BF596" s="153"/>
    </row>
    <row r="597" ht="15.75" customHeight="1">
      <c r="B597" s="153"/>
      <c r="C597" s="153"/>
      <c r="H597" s="153"/>
      <c r="I597" s="153"/>
      <c r="N597" s="153"/>
      <c r="O597" s="153"/>
      <c r="T597" s="153"/>
      <c r="U597" s="153"/>
      <c r="Z597" s="153"/>
      <c r="AA597" s="153"/>
      <c r="AF597" s="153"/>
      <c r="AG597" s="153"/>
      <c r="AL597" s="153"/>
      <c r="AM597" s="153"/>
      <c r="AR597" s="153"/>
      <c r="AS597" s="153"/>
      <c r="AX597" s="153"/>
      <c r="AY597" s="153"/>
      <c r="BD597" s="153"/>
      <c r="BE597" s="153"/>
      <c r="BF597" s="153"/>
    </row>
    <row r="598" ht="15.75" customHeight="1">
      <c r="B598" s="153"/>
      <c r="C598" s="153"/>
      <c r="H598" s="153"/>
      <c r="I598" s="153"/>
      <c r="N598" s="153"/>
      <c r="O598" s="153"/>
      <c r="T598" s="153"/>
      <c r="U598" s="153"/>
      <c r="Z598" s="153"/>
      <c r="AA598" s="153"/>
      <c r="AF598" s="153"/>
      <c r="AG598" s="153"/>
      <c r="AL598" s="153"/>
      <c r="AM598" s="153"/>
      <c r="AR598" s="153"/>
      <c r="AS598" s="153"/>
      <c r="AX598" s="153"/>
      <c r="AY598" s="153"/>
      <c r="BD598" s="153"/>
      <c r="BE598" s="153"/>
      <c r="BF598" s="153"/>
    </row>
    <row r="599" ht="15.75" customHeight="1">
      <c r="B599" s="153"/>
      <c r="C599" s="153"/>
      <c r="H599" s="153"/>
      <c r="I599" s="153"/>
      <c r="N599" s="153"/>
      <c r="O599" s="153"/>
      <c r="T599" s="153"/>
      <c r="U599" s="153"/>
      <c r="Z599" s="153"/>
      <c r="AA599" s="153"/>
      <c r="AF599" s="153"/>
      <c r="AG599" s="153"/>
      <c r="AL599" s="153"/>
      <c r="AM599" s="153"/>
      <c r="AR599" s="153"/>
      <c r="AS599" s="153"/>
      <c r="AX599" s="153"/>
      <c r="AY599" s="153"/>
      <c r="BD599" s="153"/>
      <c r="BE599" s="153"/>
      <c r="BF599" s="153"/>
    </row>
    <row r="600" ht="15.75" customHeight="1">
      <c r="B600" s="153"/>
      <c r="C600" s="153"/>
      <c r="H600" s="153"/>
      <c r="I600" s="153"/>
      <c r="N600" s="153"/>
      <c r="O600" s="153"/>
      <c r="T600" s="153"/>
      <c r="U600" s="153"/>
      <c r="Z600" s="153"/>
      <c r="AA600" s="153"/>
      <c r="AF600" s="153"/>
      <c r="AG600" s="153"/>
      <c r="AL600" s="153"/>
      <c r="AM600" s="153"/>
      <c r="AR600" s="153"/>
      <c r="AS600" s="153"/>
      <c r="AX600" s="153"/>
      <c r="AY600" s="153"/>
      <c r="BD600" s="153"/>
      <c r="BE600" s="153"/>
      <c r="BF600" s="153"/>
    </row>
    <row r="601" ht="15.75" customHeight="1">
      <c r="B601" s="153"/>
      <c r="C601" s="153"/>
      <c r="H601" s="153"/>
      <c r="I601" s="153"/>
      <c r="N601" s="153"/>
      <c r="O601" s="153"/>
      <c r="T601" s="153"/>
      <c r="U601" s="153"/>
      <c r="Z601" s="153"/>
      <c r="AA601" s="153"/>
      <c r="AF601" s="153"/>
      <c r="AG601" s="153"/>
      <c r="AL601" s="153"/>
      <c r="AM601" s="153"/>
      <c r="AR601" s="153"/>
      <c r="AS601" s="153"/>
      <c r="AX601" s="153"/>
      <c r="AY601" s="153"/>
      <c r="BD601" s="153"/>
      <c r="BE601" s="153"/>
      <c r="BF601" s="153"/>
    </row>
    <row r="602" ht="15.75" customHeight="1">
      <c r="B602" s="153"/>
      <c r="C602" s="153"/>
      <c r="H602" s="153"/>
      <c r="I602" s="153"/>
      <c r="N602" s="153"/>
      <c r="O602" s="153"/>
      <c r="T602" s="153"/>
      <c r="U602" s="153"/>
      <c r="Z602" s="153"/>
      <c r="AA602" s="153"/>
      <c r="AF602" s="153"/>
      <c r="AG602" s="153"/>
      <c r="AL602" s="153"/>
      <c r="AM602" s="153"/>
      <c r="AR602" s="153"/>
      <c r="AS602" s="153"/>
      <c r="AX602" s="153"/>
      <c r="AY602" s="153"/>
      <c r="BD602" s="153"/>
      <c r="BE602" s="153"/>
      <c r="BF602" s="153"/>
    </row>
    <row r="603" ht="15.75" customHeight="1">
      <c r="B603" s="153"/>
      <c r="C603" s="153"/>
      <c r="H603" s="153"/>
      <c r="I603" s="153"/>
      <c r="N603" s="153"/>
      <c r="O603" s="153"/>
      <c r="T603" s="153"/>
      <c r="U603" s="153"/>
      <c r="Z603" s="153"/>
      <c r="AA603" s="153"/>
      <c r="AF603" s="153"/>
      <c r="AG603" s="153"/>
      <c r="AL603" s="153"/>
      <c r="AM603" s="153"/>
      <c r="AR603" s="153"/>
      <c r="AS603" s="153"/>
      <c r="AX603" s="153"/>
      <c r="AY603" s="153"/>
      <c r="BD603" s="153"/>
      <c r="BE603" s="153"/>
      <c r="BF603" s="153"/>
    </row>
    <row r="604" ht="15.75" customHeight="1">
      <c r="B604" s="153"/>
      <c r="C604" s="153"/>
      <c r="H604" s="153"/>
      <c r="I604" s="153"/>
      <c r="N604" s="153"/>
      <c r="O604" s="153"/>
      <c r="T604" s="153"/>
      <c r="U604" s="153"/>
      <c r="Z604" s="153"/>
      <c r="AA604" s="153"/>
      <c r="AF604" s="153"/>
      <c r="AG604" s="153"/>
      <c r="AL604" s="153"/>
      <c r="AM604" s="153"/>
      <c r="AR604" s="153"/>
      <c r="AS604" s="153"/>
      <c r="AX604" s="153"/>
      <c r="AY604" s="153"/>
      <c r="BD604" s="153"/>
      <c r="BE604" s="153"/>
      <c r="BF604" s="153"/>
    </row>
    <row r="605" ht="15.75" customHeight="1">
      <c r="B605" s="153"/>
      <c r="C605" s="153"/>
      <c r="H605" s="153"/>
      <c r="I605" s="153"/>
      <c r="N605" s="153"/>
      <c r="O605" s="153"/>
      <c r="T605" s="153"/>
      <c r="U605" s="153"/>
      <c r="Z605" s="153"/>
      <c r="AA605" s="153"/>
      <c r="AF605" s="153"/>
      <c r="AG605" s="153"/>
      <c r="AL605" s="153"/>
      <c r="AM605" s="153"/>
      <c r="AR605" s="153"/>
      <c r="AS605" s="153"/>
      <c r="AX605" s="153"/>
      <c r="AY605" s="153"/>
      <c r="BD605" s="153"/>
      <c r="BE605" s="153"/>
      <c r="BF605" s="153"/>
    </row>
    <row r="606" ht="15.75" customHeight="1">
      <c r="B606" s="153"/>
      <c r="C606" s="153"/>
      <c r="H606" s="153"/>
      <c r="I606" s="153"/>
      <c r="N606" s="153"/>
      <c r="O606" s="153"/>
      <c r="T606" s="153"/>
      <c r="U606" s="153"/>
      <c r="Z606" s="153"/>
      <c r="AA606" s="153"/>
      <c r="AF606" s="153"/>
      <c r="AG606" s="153"/>
      <c r="AL606" s="153"/>
      <c r="AM606" s="153"/>
      <c r="AR606" s="153"/>
      <c r="AS606" s="153"/>
      <c r="AX606" s="153"/>
      <c r="AY606" s="153"/>
      <c r="BD606" s="153"/>
      <c r="BE606" s="153"/>
      <c r="BF606" s="153"/>
    </row>
    <row r="607" ht="15.75" customHeight="1">
      <c r="B607" s="153"/>
      <c r="C607" s="153"/>
      <c r="H607" s="153"/>
      <c r="I607" s="153"/>
      <c r="N607" s="153"/>
      <c r="O607" s="153"/>
      <c r="T607" s="153"/>
      <c r="U607" s="153"/>
      <c r="Z607" s="153"/>
      <c r="AA607" s="153"/>
      <c r="AF607" s="153"/>
      <c r="AG607" s="153"/>
      <c r="AL607" s="153"/>
      <c r="AM607" s="153"/>
      <c r="AR607" s="153"/>
      <c r="AS607" s="153"/>
      <c r="AX607" s="153"/>
      <c r="AY607" s="153"/>
      <c r="BD607" s="153"/>
      <c r="BE607" s="153"/>
      <c r="BF607" s="153"/>
    </row>
    <row r="608" ht="15.75" customHeight="1">
      <c r="B608" s="153"/>
      <c r="C608" s="153"/>
      <c r="H608" s="153"/>
      <c r="I608" s="153"/>
      <c r="N608" s="153"/>
      <c r="O608" s="153"/>
      <c r="T608" s="153"/>
      <c r="U608" s="153"/>
      <c r="Z608" s="153"/>
      <c r="AA608" s="153"/>
      <c r="AF608" s="153"/>
      <c r="AG608" s="153"/>
      <c r="AL608" s="153"/>
      <c r="AM608" s="153"/>
      <c r="AR608" s="153"/>
      <c r="AS608" s="153"/>
      <c r="AX608" s="153"/>
      <c r="AY608" s="153"/>
      <c r="BD608" s="153"/>
      <c r="BE608" s="153"/>
      <c r="BF608" s="153"/>
    </row>
    <row r="609" ht="15.75" customHeight="1">
      <c r="B609" s="153"/>
      <c r="C609" s="153"/>
      <c r="H609" s="153"/>
      <c r="I609" s="153"/>
      <c r="N609" s="153"/>
      <c r="O609" s="153"/>
      <c r="T609" s="153"/>
      <c r="U609" s="153"/>
      <c r="Z609" s="153"/>
      <c r="AA609" s="153"/>
      <c r="AF609" s="153"/>
      <c r="AG609" s="153"/>
      <c r="AL609" s="153"/>
      <c r="AM609" s="153"/>
      <c r="AR609" s="153"/>
      <c r="AS609" s="153"/>
      <c r="AX609" s="153"/>
      <c r="AY609" s="153"/>
      <c r="BD609" s="153"/>
      <c r="BE609" s="153"/>
      <c r="BF609" s="153"/>
    </row>
    <row r="610" ht="15.75" customHeight="1">
      <c r="B610" s="153"/>
      <c r="C610" s="153"/>
      <c r="H610" s="153"/>
      <c r="I610" s="153"/>
      <c r="N610" s="153"/>
      <c r="O610" s="153"/>
      <c r="T610" s="153"/>
      <c r="U610" s="153"/>
      <c r="Z610" s="153"/>
      <c r="AA610" s="153"/>
      <c r="AF610" s="153"/>
      <c r="AG610" s="153"/>
      <c r="AL610" s="153"/>
      <c r="AM610" s="153"/>
      <c r="AR610" s="153"/>
      <c r="AS610" s="153"/>
      <c r="AX610" s="153"/>
      <c r="AY610" s="153"/>
      <c r="BD610" s="153"/>
      <c r="BE610" s="153"/>
      <c r="BF610" s="153"/>
    </row>
    <row r="611" ht="15.75" customHeight="1">
      <c r="B611" s="153"/>
      <c r="C611" s="153"/>
      <c r="H611" s="153"/>
      <c r="I611" s="153"/>
      <c r="N611" s="153"/>
      <c r="O611" s="153"/>
      <c r="T611" s="153"/>
      <c r="U611" s="153"/>
      <c r="Z611" s="153"/>
      <c r="AA611" s="153"/>
      <c r="AF611" s="153"/>
      <c r="AG611" s="153"/>
      <c r="AL611" s="153"/>
      <c r="AM611" s="153"/>
      <c r="AR611" s="153"/>
      <c r="AS611" s="153"/>
      <c r="AX611" s="153"/>
      <c r="AY611" s="153"/>
      <c r="BD611" s="153"/>
      <c r="BE611" s="153"/>
      <c r="BF611" s="153"/>
    </row>
    <row r="612" ht="15.75" customHeight="1">
      <c r="B612" s="153"/>
      <c r="C612" s="153"/>
      <c r="H612" s="153"/>
      <c r="I612" s="153"/>
      <c r="N612" s="153"/>
      <c r="O612" s="153"/>
      <c r="T612" s="153"/>
      <c r="U612" s="153"/>
      <c r="Z612" s="153"/>
      <c r="AA612" s="153"/>
      <c r="AF612" s="153"/>
      <c r="AG612" s="153"/>
      <c r="AL612" s="153"/>
      <c r="AM612" s="153"/>
      <c r="AR612" s="153"/>
      <c r="AS612" s="153"/>
      <c r="AX612" s="153"/>
      <c r="AY612" s="153"/>
      <c r="BD612" s="153"/>
      <c r="BE612" s="153"/>
      <c r="BF612" s="153"/>
    </row>
    <row r="613" ht="15.75" customHeight="1">
      <c r="B613" s="153"/>
      <c r="C613" s="153"/>
      <c r="H613" s="153"/>
      <c r="I613" s="153"/>
      <c r="N613" s="153"/>
      <c r="O613" s="153"/>
      <c r="T613" s="153"/>
      <c r="U613" s="153"/>
      <c r="Z613" s="153"/>
      <c r="AA613" s="153"/>
      <c r="AF613" s="153"/>
      <c r="AG613" s="153"/>
      <c r="AL613" s="153"/>
      <c r="AM613" s="153"/>
      <c r="AR613" s="153"/>
      <c r="AS613" s="153"/>
      <c r="AX613" s="153"/>
      <c r="AY613" s="153"/>
      <c r="BD613" s="153"/>
      <c r="BE613" s="153"/>
      <c r="BF613" s="153"/>
    </row>
    <row r="614" ht="15.75" customHeight="1">
      <c r="B614" s="153"/>
      <c r="C614" s="153"/>
      <c r="H614" s="153"/>
      <c r="I614" s="153"/>
      <c r="N614" s="153"/>
      <c r="O614" s="153"/>
      <c r="T614" s="153"/>
      <c r="U614" s="153"/>
      <c r="Z614" s="153"/>
      <c r="AA614" s="153"/>
      <c r="AF614" s="153"/>
      <c r="AG614" s="153"/>
      <c r="AL614" s="153"/>
      <c r="AM614" s="153"/>
      <c r="AR614" s="153"/>
      <c r="AS614" s="153"/>
      <c r="AX614" s="153"/>
      <c r="AY614" s="153"/>
      <c r="BD614" s="153"/>
      <c r="BE614" s="153"/>
      <c r="BF614" s="153"/>
    </row>
    <row r="615" ht="15.75" customHeight="1">
      <c r="B615" s="153"/>
      <c r="C615" s="153"/>
      <c r="H615" s="153"/>
      <c r="I615" s="153"/>
      <c r="N615" s="153"/>
      <c r="O615" s="153"/>
      <c r="T615" s="153"/>
      <c r="U615" s="153"/>
      <c r="Z615" s="153"/>
      <c r="AA615" s="153"/>
      <c r="AF615" s="153"/>
      <c r="AG615" s="153"/>
      <c r="AL615" s="153"/>
      <c r="AM615" s="153"/>
      <c r="AR615" s="153"/>
      <c r="AS615" s="153"/>
      <c r="AX615" s="153"/>
      <c r="AY615" s="153"/>
      <c r="BD615" s="153"/>
      <c r="BE615" s="153"/>
      <c r="BF615" s="153"/>
    </row>
    <row r="616" ht="15.75" customHeight="1">
      <c r="B616" s="153"/>
      <c r="C616" s="153"/>
      <c r="H616" s="153"/>
      <c r="I616" s="153"/>
      <c r="N616" s="153"/>
      <c r="O616" s="153"/>
      <c r="T616" s="153"/>
      <c r="U616" s="153"/>
      <c r="Z616" s="153"/>
      <c r="AA616" s="153"/>
      <c r="AF616" s="153"/>
      <c r="AG616" s="153"/>
      <c r="AL616" s="153"/>
      <c r="AM616" s="153"/>
      <c r="AR616" s="153"/>
      <c r="AS616" s="153"/>
      <c r="AX616" s="153"/>
      <c r="AY616" s="153"/>
      <c r="BD616" s="153"/>
      <c r="BE616" s="153"/>
      <c r="BF616" s="153"/>
    </row>
    <row r="617" ht="15.75" customHeight="1">
      <c r="B617" s="153"/>
      <c r="C617" s="153"/>
      <c r="H617" s="153"/>
      <c r="I617" s="153"/>
      <c r="N617" s="153"/>
      <c r="O617" s="153"/>
      <c r="T617" s="153"/>
      <c r="U617" s="153"/>
      <c r="Z617" s="153"/>
      <c r="AA617" s="153"/>
      <c r="AF617" s="153"/>
      <c r="AG617" s="153"/>
      <c r="AL617" s="153"/>
      <c r="AM617" s="153"/>
      <c r="AR617" s="153"/>
      <c r="AS617" s="153"/>
      <c r="AX617" s="153"/>
      <c r="AY617" s="153"/>
      <c r="BD617" s="153"/>
      <c r="BE617" s="153"/>
      <c r="BF617" s="153"/>
    </row>
    <row r="618" ht="15.75" customHeight="1">
      <c r="B618" s="153"/>
      <c r="C618" s="153"/>
      <c r="H618" s="153"/>
      <c r="I618" s="153"/>
      <c r="N618" s="153"/>
      <c r="O618" s="153"/>
      <c r="T618" s="153"/>
      <c r="U618" s="153"/>
      <c r="Z618" s="153"/>
      <c r="AA618" s="153"/>
      <c r="AF618" s="153"/>
      <c r="AG618" s="153"/>
      <c r="AL618" s="153"/>
      <c r="AM618" s="153"/>
      <c r="AR618" s="153"/>
      <c r="AS618" s="153"/>
      <c r="AX618" s="153"/>
      <c r="AY618" s="153"/>
      <c r="BD618" s="153"/>
      <c r="BE618" s="153"/>
      <c r="BF618" s="153"/>
    </row>
    <row r="619" ht="15.75" customHeight="1">
      <c r="B619" s="153"/>
      <c r="C619" s="153"/>
      <c r="H619" s="153"/>
      <c r="I619" s="153"/>
      <c r="N619" s="153"/>
      <c r="O619" s="153"/>
      <c r="T619" s="153"/>
      <c r="U619" s="153"/>
      <c r="Z619" s="153"/>
      <c r="AA619" s="153"/>
      <c r="AF619" s="153"/>
      <c r="AG619" s="153"/>
      <c r="AL619" s="153"/>
      <c r="AM619" s="153"/>
      <c r="AR619" s="153"/>
      <c r="AS619" s="153"/>
      <c r="AX619" s="153"/>
      <c r="AY619" s="153"/>
      <c r="BD619" s="153"/>
      <c r="BE619" s="153"/>
      <c r="BF619" s="153"/>
    </row>
    <row r="620" ht="15.75" customHeight="1">
      <c r="B620" s="153"/>
      <c r="C620" s="153"/>
      <c r="H620" s="153"/>
      <c r="I620" s="153"/>
      <c r="N620" s="153"/>
      <c r="O620" s="153"/>
      <c r="T620" s="153"/>
      <c r="U620" s="153"/>
      <c r="Z620" s="153"/>
      <c r="AA620" s="153"/>
      <c r="AF620" s="153"/>
      <c r="AG620" s="153"/>
      <c r="AL620" s="153"/>
      <c r="AM620" s="153"/>
      <c r="AR620" s="153"/>
      <c r="AS620" s="153"/>
      <c r="AX620" s="153"/>
      <c r="AY620" s="153"/>
      <c r="BD620" s="153"/>
      <c r="BE620" s="153"/>
      <c r="BF620" s="153"/>
    </row>
    <row r="621" ht="15.75" customHeight="1">
      <c r="B621" s="153"/>
      <c r="C621" s="153"/>
      <c r="H621" s="153"/>
      <c r="I621" s="153"/>
      <c r="N621" s="153"/>
      <c r="O621" s="153"/>
      <c r="T621" s="153"/>
      <c r="U621" s="153"/>
      <c r="Z621" s="153"/>
      <c r="AA621" s="153"/>
      <c r="AF621" s="153"/>
      <c r="AG621" s="153"/>
      <c r="AL621" s="153"/>
      <c r="AM621" s="153"/>
      <c r="AR621" s="153"/>
      <c r="AS621" s="153"/>
      <c r="AX621" s="153"/>
      <c r="AY621" s="153"/>
      <c r="BD621" s="153"/>
      <c r="BE621" s="153"/>
      <c r="BF621" s="153"/>
    </row>
    <row r="622" ht="15.75" customHeight="1">
      <c r="B622" s="153"/>
      <c r="C622" s="153"/>
      <c r="H622" s="153"/>
      <c r="I622" s="153"/>
      <c r="N622" s="153"/>
      <c r="O622" s="153"/>
      <c r="T622" s="153"/>
      <c r="U622" s="153"/>
      <c r="Z622" s="153"/>
      <c r="AA622" s="153"/>
      <c r="AF622" s="153"/>
      <c r="AG622" s="153"/>
      <c r="AL622" s="153"/>
      <c r="AM622" s="153"/>
      <c r="AR622" s="153"/>
      <c r="AS622" s="153"/>
      <c r="AX622" s="153"/>
      <c r="AY622" s="153"/>
      <c r="BD622" s="153"/>
      <c r="BE622" s="153"/>
      <c r="BF622" s="153"/>
    </row>
    <row r="623" ht="15.75" customHeight="1">
      <c r="B623" s="153"/>
      <c r="C623" s="153"/>
      <c r="H623" s="153"/>
      <c r="I623" s="153"/>
      <c r="N623" s="153"/>
      <c r="O623" s="153"/>
      <c r="T623" s="153"/>
      <c r="U623" s="153"/>
      <c r="Z623" s="153"/>
      <c r="AA623" s="153"/>
      <c r="AF623" s="153"/>
      <c r="AG623" s="153"/>
      <c r="AL623" s="153"/>
      <c r="AM623" s="153"/>
      <c r="AR623" s="153"/>
      <c r="AS623" s="153"/>
      <c r="AX623" s="153"/>
      <c r="AY623" s="153"/>
      <c r="BD623" s="153"/>
      <c r="BE623" s="153"/>
      <c r="BF623" s="153"/>
    </row>
    <row r="624" ht="15.75" customHeight="1">
      <c r="B624" s="153"/>
      <c r="C624" s="153"/>
      <c r="H624" s="153"/>
      <c r="I624" s="153"/>
      <c r="N624" s="153"/>
      <c r="O624" s="153"/>
      <c r="T624" s="153"/>
      <c r="U624" s="153"/>
      <c r="Z624" s="153"/>
      <c r="AA624" s="153"/>
      <c r="AF624" s="153"/>
      <c r="AG624" s="153"/>
      <c r="AL624" s="153"/>
      <c r="AM624" s="153"/>
      <c r="AR624" s="153"/>
      <c r="AS624" s="153"/>
      <c r="AX624" s="153"/>
      <c r="AY624" s="153"/>
      <c r="BD624" s="153"/>
      <c r="BE624" s="153"/>
      <c r="BF624" s="153"/>
    </row>
    <row r="625" ht="15.75" customHeight="1">
      <c r="B625" s="153"/>
      <c r="C625" s="153"/>
      <c r="H625" s="153"/>
      <c r="I625" s="153"/>
      <c r="N625" s="153"/>
      <c r="O625" s="153"/>
      <c r="T625" s="153"/>
      <c r="U625" s="153"/>
      <c r="Z625" s="153"/>
      <c r="AA625" s="153"/>
      <c r="AF625" s="153"/>
      <c r="AG625" s="153"/>
      <c r="AL625" s="153"/>
      <c r="AM625" s="153"/>
      <c r="AR625" s="153"/>
      <c r="AS625" s="153"/>
      <c r="AX625" s="153"/>
      <c r="AY625" s="153"/>
      <c r="BD625" s="153"/>
      <c r="BE625" s="153"/>
      <c r="BF625" s="153"/>
    </row>
    <row r="626" ht="15.75" customHeight="1">
      <c r="B626" s="153"/>
      <c r="C626" s="153"/>
      <c r="H626" s="153"/>
      <c r="I626" s="153"/>
      <c r="N626" s="153"/>
      <c r="O626" s="153"/>
      <c r="T626" s="153"/>
      <c r="U626" s="153"/>
      <c r="Z626" s="153"/>
      <c r="AA626" s="153"/>
      <c r="AF626" s="153"/>
      <c r="AG626" s="153"/>
      <c r="AL626" s="153"/>
      <c r="AM626" s="153"/>
      <c r="AR626" s="153"/>
      <c r="AS626" s="153"/>
      <c r="AX626" s="153"/>
      <c r="AY626" s="153"/>
      <c r="BD626" s="153"/>
      <c r="BE626" s="153"/>
      <c r="BF626" s="153"/>
    </row>
    <row r="627" ht="15.75" customHeight="1">
      <c r="B627" s="153"/>
      <c r="C627" s="153"/>
      <c r="H627" s="153"/>
      <c r="I627" s="153"/>
      <c r="N627" s="153"/>
      <c r="O627" s="153"/>
      <c r="T627" s="153"/>
      <c r="U627" s="153"/>
      <c r="Z627" s="153"/>
      <c r="AA627" s="153"/>
      <c r="AF627" s="153"/>
      <c r="AG627" s="153"/>
      <c r="AL627" s="153"/>
      <c r="AM627" s="153"/>
      <c r="AR627" s="153"/>
      <c r="AS627" s="153"/>
      <c r="AX627" s="153"/>
      <c r="AY627" s="153"/>
      <c r="BD627" s="153"/>
      <c r="BE627" s="153"/>
      <c r="BF627" s="153"/>
    </row>
    <row r="628" ht="15.75" customHeight="1">
      <c r="B628" s="153"/>
      <c r="C628" s="153"/>
      <c r="H628" s="153"/>
      <c r="I628" s="153"/>
      <c r="N628" s="153"/>
      <c r="O628" s="153"/>
      <c r="T628" s="153"/>
      <c r="U628" s="153"/>
      <c r="Z628" s="153"/>
      <c r="AA628" s="153"/>
      <c r="AF628" s="153"/>
      <c r="AG628" s="153"/>
      <c r="AL628" s="153"/>
      <c r="AM628" s="153"/>
      <c r="AR628" s="153"/>
      <c r="AS628" s="153"/>
      <c r="AX628" s="153"/>
      <c r="AY628" s="153"/>
      <c r="BD628" s="153"/>
      <c r="BE628" s="153"/>
      <c r="BF628" s="153"/>
    </row>
    <row r="629" ht="15.75" customHeight="1">
      <c r="B629" s="153"/>
      <c r="C629" s="153"/>
      <c r="H629" s="153"/>
      <c r="I629" s="153"/>
      <c r="N629" s="153"/>
      <c r="O629" s="153"/>
      <c r="T629" s="153"/>
      <c r="U629" s="153"/>
      <c r="Z629" s="153"/>
      <c r="AA629" s="153"/>
      <c r="AF629" s="153"/>
      <c r="AG629" s="153"/>
      <c r="AL629" s="153"/>
      <c r="AM629" s="153"/>
      <c r="AR629" s="153"/>
      <c r="AS629" s="153"/>
      <c r="AX629" s="153"/>
      <c r="AY629" s="153"/>
      <c r="BD629" s="153"/>
      <c r="BE629" s="153"/>
      <c r="BF629" s="153"/>
    </row>
    <row r="630" ht="15.75" customHeight="1">
      <c r="B630" s="153"/>
      <c r="C630" s="153"/>
      <c r="H630" s="153"/>
      <c r="I630" s="153"/>
      <c r="N630" s="153"/>
      <c r="O630" s="153"/>
      <c r="T630" s="153"/>
      <c r="U630" s="153"/>
      <c r="Z630" s="153"/>
      <c r="AA630" s="153"/>
      <c r="AF630" s="153"/>
      <c r="AG630" s="153"/>
      <c r="AL630" s="153"/>
      <c r="AM630" s="153"/>
      <c r="AR630" s="153"/>
      <c r="AS630" s="153"/>
      <c r="AX630" s="153"/>
      <c r="AY630" s="153"/>
      <c r="BD630" s="153"/>
      <c r="BE630" s="153"/>
      <c r="BF630" s="153"/>
    </row>
    <row r="631" ht="15.75" customHeight="1">
      <c r="B631" s="153"/>
      <c r="C631" s="153"/>
      <c r="H631" s="153"/>
      <c r="I631" s="153"/>
      <c r="N631" s="153"/>
      <c r="O631" s="153"/>
      <c r="T631" s="153"/>
      <c r="U631" s="153"/>
      <c r="Z631" s="153"/>
      <c r="AA631" s="153"/>
      <c r="AF631" s="153"/>
      <c r="AG631" s="153"/>
      <c r="AL631" s="153"/>
      <c r="AM631" s="153"/>
      <c r="AR631" s="153"/>
      <c r="AS631" s="153"/>
      <c r="AX631" s="153"/>
      <c r="AY631" s="153"/>
      <c r="BD631" s="153"/>
      <c r="BE631" s="153"/>
      <c r="BF631" s="153"/>
    </row>
    <row r="632" ht="15.75" customHeight="1">
      <c r="B632" s="153"/>
      <c r="C632" s="153"/>
      <c r="H632" s="153"/>
      <c r="I632" s="153"/>
      <c r="N632" s="153"/>
      <c r="O632" s="153"/>
      <c r="T632" s="153"/>
      <c r="U632" s="153"/>
      <c r="Z632" s="153"/>
      <c r="AA632" s="153"/>
      <c r="AF632" s="153"/>
      <c r="AG632" s="153"/>
      <c r="AL632" s="153"/>
      <c r="AM632" s="153"/>
      <c r="AR632" s="153"/>
      <c r="AS632" s="153"/>
      <c r="AX632" s="153"/>
      <c r="AY632" s="153"/>
      <c r="BD632" s="153"/>
      <c r="BE632" s="153"/>
      <c r="BF632" s="153"/>
    </row>
    <row r="633" ht="15.75" customHeight="1">
      <c r="B633" s="153"/>
      <c r="C633" s="153"/>
      <c r="H633" s="153"/>
      <c r="I633" s="153"/>
      <c r="N633" s="153"/>
      <c r="O633" s="153"/>
      <c r="T633" s="153"/>
      <c r="U633" s="153"/>
      <c r="Z633" s="153"/>
      <c r="AA633" s="153"/>
      <c r="AF633" s="153"/>
      <c r="AG633" s="153"/>
      <c r="AL633" s="153"/>
      <c r="AM633" s="153"/>
      <c r="AR633" s="153"/>
      <c r="AS633" s="153"/>
      <c r="AX633" s="153"/>
      <c r="AY633" s="153"/>
      <c r="BD633" s="153"/>
      <c r="BE633" s="153"/>
      <c r="BF633" s="153"/>
    </row>
    <row r="634" ht="15.75" customHeight="1">
      <c r="B634" s="153"/>
      <c r="C634" s="153"/>
      <c r="H634" s="153"/>
      <c r="I634" s="153"/>
      <c r="N634" s="153"/>
      <c r="O634" s="153"/>
      <c r="T634" s="153"/>
      <c r="U634" s="153"/>
      <c r="Z634" s="153"/>
      <c r="AA634" s="153"/>
      <c r="AF634" s="153"/>
      <c r="AG634" s="153"/>
      <c r="AL634" s="153"/>
      <c r="AM634" s="153"/>
      <c r="AR634" s="153"/>
      <c r="AS634" s="153"/>
      <c r="AX634" s="153"/>
      <c r="AY634" s="153"/>
      <c r="BD634" s="153"/>
      <c r="BE634" s="153"/>
      <c r="BF634" s="153"/>
    </row>
    <row r="635" ht="15.75" customHeight="1">
      <c r="B635" s="153"/>
      <c r="C635" s="153"/>
      <c r="H635" s="153"/>
      <c r="I635" s="153"/>
      <c r="N635" s="153"/>
      <c r="O635" s="153"/>
      <c r="T635" s="153"/>
      <c r="U635" s="153"/>
      <c r="Z635" s="153"/>
      <c r="AA635" s="153"/>
      <c r="AF635" s="153"/>
      <c r="AG635" s="153"/>
      <c r="AL635" s="153"/>
      <c r="AM635" s="153"/>
      <c r="AR635" s="153"/>
      <c r="AS635" s="153"/>
      <c r="AX635" s="153"/>
      <c r="AY635" s="153"/>
      <c r="BD635" s="153"/>
      <c r="BE635" s="153"/>
      <c r="BF635" s="153"/>
    </row>
    <row r="636" ht="15.75" customHeight="1">
      <c r="B636" s="153"/>
      <c r="C636" s="153"/>
      <c r="H636" s="153"/>
      <c r="I636" s="153"/>
      <c r="N636" s="153"/>
      <c r="O636" s="153"/>
      <c r="T636" s="153"/>
      <c r="U636" s="153"/>
      <c r="Z636" s="153"/>
      <c r="AA636" s="153"/>
      <c r="AF636" s="153"/>
      <c r="AG636" s="153"/>
      <c r="AL636" s="153"/>
      <c r="AM636" s="153"/>
      <c r="AR636" s="153"/>
      <c r="AS636" s="153"/>
      <c r="AX636" s="153"/>
      <c r="AY636" s="153"/>
      <c r="BD636" s="153"/>
      <c r="BE636" s="153"/>
      <c r="BF636" s="153"/>
    </row>
    <row r="637" ht="15.75" customHeight="1">
      <c r="B637" s="153"/>
      <c r="C637" s="153"/>
      <c r="H637" s="153"/>
      <c r="I637" s="153"/>
      <c r="N637" s="153"/>
      <c r="O637" s="153"/>
      <c r="T637" s="153"/>
      <c r="U637" s="153"/>
      <c r="Z637" s="153"/>
      <c r="AA637" s="153"/>
      <c r="AF637" s="153"/>
      <c r="AG637" s="153"/>
      <c r="AL637" s="153"/>
      <c r="AM637" s="153"/>
      <c r="AR637" s="153"/>
      <c r="AS637" s="153"/>
      <c r="AX637" s="153"/>
      <c r="AY637" s="153"/>
      <c r="BD637" s="153"/>
      <c r="BE637" s="153"/>
      <c r="BF637" s="153"/>
    </row>
    <row r="638" ht="15.75" customHeight="1">
      <c r="B638" s="153"/>
      <c r="C638" s="153"/>
      <c r="H638" s="153"/>
      <c r="I638" s="153"/>
      <c r="N638" s="153"/>
      <c r="O638" s="153"/>
      <c r="T638" s="153"/>
      <c r="U638" s="153"/>
      <c r="Z638" s="153"/>
      <c r="AA638" s="153"/>
      <c r="AF638" s="153"/>
      <c r="AG638" s="153"/>
      <c r="AL638" s="153"/>
      <c r="AM638" s="153"/>
      <c r="AR638" s="153"/>
      <c r="AS638" s="153"/>
      <c r="AX638" s="153"/>
      <c r="AY638" s="153"/>
      <c r="BD638" s="153"/>
      <c r="BE638" s="153"/>
      <c r="BF638" s="153"/>
    </row>
    <row r="639" ht="15.75" customHeight="1">
      <c r="B639" s="153"/>
      <c r="C639" s="153"/>
      <c r="H639" s="153"/>
      <c r="I639" s="153"/>
      <c r="N639" s="153"/>
      <c r="O639" s="153"/>
      <c r="T639" s="153"/>
      <c r="U639" s="153"/>
      <c r="Z639" s="153"/>
      <c r="AA639" s="153"/>
      <c r="AF639" s="153"/>
      <c r="AG639" s="153"/>
      <c r="AL639" s="153"/>
      <c r="AM639" s="153"/>
      <c r="AR639" s="153"/>
      <c r="AS639" s="153"/>
      <c r="AX639" s="153"/>
      <c r="AY639" s="153"/>
      <c r="BD639" s="153"/>
      <c r="BE639" s="153"/>
      <c r="BF639" s="153"/>
    </row>
    <row r="640" ht="15.75" customHeight="1">
      <c r="B640" s="153"/>
      <c r="C640" s="153"/>
      <c r="H640" s="153"/>
      <c r="I640" s="153"/>
      <c r="N640" s="153"/>
      <c r="O640" s="153"/>
      <c r="T640" s="153"/>
      <c r="U640" s="153"/>
      <c r="Z640" s="153"/>
      <c r="AA640" s="153"/>
      <c r="AF640" s="153"/>
      <c r="AG640" s="153"/>
      <c r="AL640" s="153"/>
      <c r="AM640" s="153"/>
      <c r="AR640" s="153"/>
      <c r="AS640" s="153"/>
      <c r="AX640" s="153"/>
      <c r="AY640" s="153"/>
      <c r="BD640" s="153"/>
      <c r="BE640" s="153"/>
      <c r="BF640" s="153"/>
    </row>
    <row r="641" ht="15.75" customHeight="1">
      <c r="B641" s="153"/>
      <c r="C641" s="153"/>
      <c r="H641" s="153"/>
      <c r="I641" s="153"/>
      <c r="N641" s="153"/>
      <c r="O641" s="153"/>
      <c r="T641" s="153"/>
      <c r="U641" s="153"/>
      <c r="Z641" s="153"/>
      <c r="AA641" s="153"/>
      <c r="AF641" s="153"/>
      <c r="AG641" s="153"/>
      <c r="AL641" s="153"/>
      <c r="AM641" s="153"/>
      <c r="AR641" s="153"/>
      <c r="AS641" s="153"/>
      <c r="AX641" s="153"/>
      <c r="AY641" s="153"/>
      <c r="BD641" s="153"/>
      <c r="BE641" s="153"/>
      <c r="BF641" s="153"/>
    </row>
    <row r="642" ht="15.75" customHeight="1">
      <c r="B642" s="153"/>
      <c r="C642" s="153"/>
      <c r="H642" s="153"/>
      <c r="I642" s="153"/>
      <c r="N642" s="153"/>
      <c r="O642" s="153"/>
      <c r="T642" s="153"/>
      <c r="U642" s="153"/>
      <c r="Z642" s="153"/>
      <c r="AA642" s="153"/>
      <c r="AF642" s="153"/>
      <c r="AG642" s="153"/>
      <c r="AL642" s="153"/>
      <c r="AM642" s="153"/>
      <c r="AR642" s="153"/>
      <c r="AS642" s="153"/>
      <c r="AX642" s="153"/>
      <c r="AY642" s="153"/>
      <c r="BD642" s="153"/>
      <c r="BE642" s="153"/>
      <c r="BF642" s="153"/>
    </row>
    <row r="643" ht="15.75" customHeight="1">
      <c r="B643" s="153"/>
      <c r="C643" s="153"/>
      <c r="H643" s="153"/>
      <c r="I643" s="153"/>
      <c r="N643" s="153"/>
      <c r="O643" s="153"/>
      <c r="T643" s="153"/>
      <c r="U643" s="153"/>
      <c r="Z643" s="153"/>
      <c r="AA643" s="153"/>
      <c r="AF643" s="153"/>
      <c r="AG643" s="153"/>
      <c r="AL643" s="153"/>
      <c r="AM643" s="153"/>
      <c r="AR643" s="153"/>
      <c r="AS643" s="153"/>
      <c r="AX643" s="153"/>
      <c r="AY643" s="153"/>
      <c r="BD643" s="153"/>
      <c r="BE643" s="153"/>
      <c r="BF643" s="153"/>
    </row>
    <row r="644" ht="15.75" customHeight="1">
      <c r="B644" s="153"/>
      <c r="C644" s="153"/>
      <c r="H644" s="153"/>
      <c r="I644" s="153"/>
      <c r="N644" s="153"/>
      <c r="O644" s="153"/>
      <c r="T644" s="153"/>
      <c r="U644" s="153"/>
      <c r="Z644" s="153"/>
      <c r="AA644" s="153"/>
      <c r="AF644" s="153"/>
      <c r="AG644" s="153"/>
      <c r="AL644" s="153"/>
      <c r="AM644" s="153"/>
      <c r="AR644" s="153"/>
      <c r="AS644" s="153"/>
      <c r="AX644" s="153"/>
      <c r="AY644" s="153"/>
      <c r="BD644" s="153"/>
      <c r="BE644" s="153"/>
      <c r="BF644" s="153"/>
    </row>
    <row r="645" ht="15.75" customHeight="1">
      <c r="B645" s="153"/>
      <c r="C645" s="153"/>
      <c r="H645" s="153"/>
      <c r="I645" s="153"/>
      <c r="N645" s="153"/>
      <c r="O645" s="153"/>
      <c r="T645" s="153"/>
      <c r="U645" s="153"/>
      <c r="Z645" s="153"/>
      <c r="AA645" s="153"/>
      <c r="AF645" s="153"/>
      <c r="AG645" s="153"/>
      <c r="AL645" s="153"/>
      <c r="AM645" s="153"/>
      <c r="AR645" s="153"/>
      <c r="AS645" s="153"/>
      <c r="AX645" s="153"/>
      <c r="AY645" s="153"/>
      <c r="BD645" s="153"/>
      <c r="BE645" s="153"/>
      <c r="BF645" s="153"/>
    </row>
    <row r="646" ht="15.75" customHeight="1">
      <c r="B646" s="153"/>
      <c r="C646" s="153"/>
      <c r="H646" s="153"/>
      <c r="I646" s="153"/>
      <c r="N646" s="153"/>
      <c r="O646" s="153"/>
      <c r="T646" s="153"/>
      <c r="U646" s="153"/>
      <c r="Z646" s="153"/>
      <c r="AA646" s="153"/>
      <c r="AF646" s="153"/>
      <c r="AG646" s="153"/>
      <c r="AL646" s="153"/>
      <c r="AM646" s="153"/>
      <c r="AR646" s="153"/>
      <c r="AS646" s="153"/>
      <c r="AX646" s="153"/>
      <c r="AY646" s="153"/>
      <c r="BD646" s="153"/>
      <c r="BE646" s="153"/>
      <c r="BF646" s="153"/>
    </row>
    <row r="647" ht="15.75" customHeight="1">
      <c r="B647" s="153"/>
      <c r="C647" s="153"/>
      <c r="H647" s="153"/>
      <c r="I647" s="153"/>
      <c r="N647" s="153"/>
      <c r="O647" s="153"/>
      <c r="T647" s="153"/>
      <c r="U647" s="153"/>
      <c r="Z647" s="153"/>
      <c r="AA647" s="153"/>
      <c r="AF647" s="153"/>
      <c r="AG647" s="153"/>
      <c r="AL647" s="153"/>
      <c r="AM647" s="153"/>
      <c r="AR647" s="153"/>
      <c r="AS647" s="153"/>
      <c r="AX647" s="153"/>
      <c r="AY647" s="153"/>
      <c r="BD647" s="153"/>
      <c r="BE647" s="153"/>
      <c r="BF647" s="153"/>
    </row>
    <row r="648" ht="15.75" customHeight="1">
      <c r="B648" s="153"/>
      <c r="C648" s="153"/>
      <c r="H648" s="153"/>
      <c r="I648" s="153"/>
      <c r="N648" s="153"/>
      <c r="O648" s="153"/>
      <c r="T648" s="153"/>
      <c r="U648" s="153"/>
      <c r="Z648" s="153"/>
      <c r="AA648" s="153"/>
      <c r="AF648" s="153"/>
      <c r="AG648" s="153"/>
      <c r="AL648" s="153"/>
      <c r="AM648" s="153"/>
      <c r="AR648" s="153"/>
      <c r="AS648" s="153"/>
      <c r="AX648" s="153"/>
      <c r="AY648" s="153"/>
      <c r="BD648" s="153"/>
      <c r="BE648" s="153"/>
      <c r="BF648" s="153"/>
    </row>
    <row r="649" ht="15.75" customHeight="1">
      <c r="B649" s="153"/>
      <c r="C649" s="153"/>
      <c r="H649" s="153"/>
      <c r="I649" s="153"/>
      <c r="N649" s="153"/>
      <c r="O649" s="153"/>
      <c r="T649" s="153"/>
      <c r="U649" s="153"/>
      <c r="Z649" s="153"/>
      <c r="AA649" s="153"/>
      <c r="AF649" s="153"/>
      <c r="AG649" s="153"/>
      <c r="AL649" s="153"/>
      <c r="AM649" s="153"/>
      <c r="AR649" s="153"/>
      <c r="AS649" s="153"/>
      <c r="AX649" s="153"/>
      <c r="AY649" s="153"/>
      <c r="BD649" s="153"/>
      <c r="BE649" s="153"/>
      <c r="BF649" s="153"/>
    </row>
    <row r="650" ht="15.75" customHeight="1">
      <c r="B650" s="153"/>
      <c r="C650" s="153"/>
      <c r="H650" s="153"/>
      <c r="I650" s="153"/>
      <c r="N650" s="153"/>
      <c r="O650" s="153"/>
      <c r="T650" s="153"/>
      <c r="U650" s="153"/>
      <c r="Z650" s="153"/>
      <c r="AA650" s="153"/>
      <c r="AF650" s="153"/>
      <c r="AG650" s="153"/>
      <c r="AL650" s="153"/>
      <c r="AM650" s="153"/>
      <c r="AR650" s="153"/>
      <c r="AS650" s="153"/>
      <c r="AX650" s="153"/>
      <c r="AY650" s="153"/>
      <c r="BD650" s="153"/>
      <c r="BE650" s="153"/>
      <c r="BF650" s="153"/>
    </row>
    <row r="651" ht="15.75" customHeight="1">
      <c r="B651" s="153"/>
      <c r="C651" s="153"/>
      <c r="H651" s="153"/>
      <c r="I651" s="153"/>
      <c r="N651" s="153"/>
      <c r="O651" s="153"/>
      <c r="T651" s="153"/>
      <c r="U651" s="153"/>
      <c r="Z651" s="153"/>
      <c r="AA651" s="153"/>
      <c r="AF651" s="153"/>
      <c r="AG651" s="153"/>
      <c r="AL651" s="153"/>
      <c r="AM651" s="153"/>
      <c r="AR651" s="153"/>
      <c r="AS651" s="153"/>
      <c r="AX651" s="153"/>
      <c r="AY651" s="153"/>
      <c r="BD651" s="153"/>
      <c r="BE651" s="153"/>
      <c r="BF651" s="153"/>
    </row>
    <row r="652" ht="15.75" customHeight="1">
      <c r="B652" s="153"/>
      <c r="C652" s="153"/>
      <c r="H652" s="153"/>
      <c r="I652" s="153"/>
      <c r="N652" s="153"/>
      <c r="O652" s="153"/>
      <c r="T652" s="153"/>
      <c r="U652" s="153"/>
      <c r="Z652" s="153"/>
      <c r="AA652" s="153"/>
      <c r="AF652" s="153"/>
      <c r="AG652" s="153"/>
      <c r="AL652" s="153"/>
      <c r="AM652" s="153"/>
      <c r="AR652" s="153"/>
      <c r="AS652" s="153"/>
      <c r="AX652" s="153"/>
      <c r="AY652" s="153"/>
      <c r="BD652" s="153"/>
      <c r="BE652" s="153"/>
      <c r="BF652" s="153"/>
    </row>
    <row r="653" ht="15.75" customHeight="1">
      <c r="B653" s="153"/>
      <c r="C653" s="153"/>
      <c r="H653" s="153"/>
      <c r="I653" s="153"/>
      <c r="N653" s="153"/>
      <c r="O653" s="153"/>
      <c r="T653" s="153"/>
      <c r="U653" s="153"/>
      <c r="Z653" s="153"/>
      <c r="AA653" s="153"/>
      <c r="AF653" s="153"/>
      <c r="AG653" s="153"/>
      <c r="AL653" s="153"/>
      <c r="AM653" s="153"/>
      <c r="AR653" s="153"/>
      <c r="AS653" s="153"/>
      <c r="AX653" s="153"/>
      <c r="AY653" s="153"/>
      <c r="BD653" s="153"/>
      <c r="BE653" s="153"/>
      <c r="BF653" s="153"/>
    </row>
    <row r="654" ht="15.75" customHeight="1">
      <c r="B654" s="153"/>
      <c r="C654" s="153"/>
      <c r="H654" s="153"/>
      <c r="I654" s="153"/>
      <c r="N654" s="153"/>
      <c r="O654" s="153"/>
      <c r="T654" s="153"/>
      <c r="U654" s="153"/>
      <c r="Z654" s="153"/>
      <c r="AA654" s="153"/>
      <c r="AF654" s="153"/>
      <c r="AG654" s="153"/>
      <c r="AL654" s="153"/>
      <c r="AM654" s="153"/>
      <c r="AR654" s="153"/>
      <c r="AS654" s="153"/>
      <c r="AX654" s="153"/>
      <c r="AY654" s="153"/>
      <c r="BD654" s="153"/>
      <c r="BE654" s="153"/>
      <c r="BF654" s="153"/>
    </row>
    <row r="655" ht="15.75" customHeight="1">
      <c r="B655" s="153"/>
      <c r="C655" s="153"/>
      <c r="H655" s="153"/>
      <c r="I655" s="153"/>
      <c r="N655" s="153"/>
      <c r="O655" s="153"/>
      <c r="T655" s="153"/>
      <c r="U655" s="153"/>
      <c r="Z655" s="153"/>
      <c r="AA655" s="153"/>
      <c r="AF655" s="153"/>
      <c r="AG655" s="153"/>
      <c r="AL655" s="153"/>
      <c r="AM655" s="153"/>
      <c r="AR655" s="153"/>
      <c r="AS655" s="153"/>
      <c r="AX655" s="153"/>
      <c r="AY655" s="153"/>
      <c r="BD655" s="153"/>
      <c r="BE655" s="153"/>
      <c r="BF655" s="153"/>
    </row>
    <row r="656" ht="15.75" customHeight="1">
      <c r="B656" s="153"/>
      <c r="C656" s="153"/>
      <c r="H656" s="153"/>
      <c r="I656" s="153"/>
      <c r="N656" s="153"/>
      <c r="O656" s="153"/>
      <c r="T656" s="153"/>
      <c r="U656" s="153"/>
      <c r="Z656" s="153"/>
      <c r="AA656" s="153"/>
      <c r="AF656" s="153"/>
      <c r="AG656" s="153"/>
      <c r="AL656" s="153"/>
      <c r="AM656" s="153"/>
      <c r="AR656" s="153"/>
      <c r="AS656" s="153"/>
      <c r="AX656" s="153"/>
      <c r="AY656" s="153"/>
      <c r="BD656" s="153"/>
      <c r="BE656" s="153"/>
      <c r="BF656" s="153"/>
    </row>
    <row r="657" ht="15.75" customHeight="1">
      <c r="B657" s="153"/>
      <c r="C657" s="153"/>
      <c r="H657" s="153"/>
      <c r="I657" s="153"/>
      <c r="N657" s="153"/>
      <c r="O657" s="153"/>
      <c r="T657" s="153"/>
      <c r="U657" s="153"/>
      <c r="Z657" s="153"/>
      <c r="AA657" s="153"/>
      <c r="AF657" s="153"/>
      <c r="AG657" s="153"/>
      <c r="AL657" s="153"/>
      <c r="AM657" s="153"/>
      <c r="AR657" s="153"/>
      <c r="AS657" s="153"/>
      <c r="AX657" s="153"/>
      <c r="AY657" s="153"/>
      <c r="BD657" s="153"/>
      <c r="BE657" s="153"/>
      <c r="BF657" s="153"/>
    </row>
    <row r="658" ht="15.75" customHeight="1">
      <c r="B658" s="153"/>
      <c r="C658" s="153"/>
      <c r="H658" s="153"/>
      <c r="I658" s="153"/>
      <c r="N658" s="153"/>
      <c r="O658" s="153"/>
      <c r="T658" s="153"/>
      <c r="U658" s="153"/>
      <c r="Z658" s="153"/>
      <c r="AA658" s="153"/>
      <c r="AF658" s="153"/>
      <c r="AG658" s="153"/>
      <c r="AL658" s="153"/>
      <c r="AM658" s="153"/>
      <c r="AR658" s="153"/>
      <c r="AS658" s="153"/>
      <c r="AX658" s="153"/>
      <c r="AY658" s="153"/>
      <c r="BD658" s="153"/>
      <c r="BE658" s="153"/>
      <c r="BF658" s="153"/>
    </row>
    <row r="659" ht="15.75" customHeight="1">
      <c r="B659" s="153"/>
      <c r="C659" s="153"/>
      <c r="H659" s="153"/>
      <c r="I659" s="153"/>
      <c r="N659" s="153"/>
      <c r="O659" s="153"/>
      <c r="T659" s="153"/>
      <c r="U659" s="153"/>
      <c r="Z659" s="153"/>
      <c r="AA659" s="153"/>
      <c r="AF659" s="153"/>
      <c r="AG659" s="153"/>
      <c r="AL659" s="153"/>
      <c r="AM659" s="153"/>
      <c r="AR659" s="153"/>
      <c r="AS659" s="153"/>
      <c r="AX659" s="153"/>
      <c r="AY659" s="153"/>
      <c r="BD659" s="153"/>
      <c r="BE659" s="153"/>
      <c r="BF659" s="153"/>
    </row>
    <row r="660" ht="15.75" customHeight="1">
      <c r="B660" s="153"/>
      <c r="C660" s="153"/>
      <c r="H660" s="153"/>
      <c r="I660" s="153"/>
      <c r="N660" s="153"/>
      <c r="O660" s="153"/>
      <c r="T660" s="153"/>
      <c r="U660" s="153"/>
      <c r="Z660" s="153"/>
      <c r="AA660" s="153"/>
      <c r="AF660" s="153"/>
      <c r="AG660" s="153"/>
      <c r="AL660" s="153"/>
      <c r="AM660" s="153"/>
      <c r="AR660" s="153"/>
      <c r="AS660" s="153"/>
      <c r="AX660" s="153"/>
      <c r="AY660" s="153"/>
      <c r="BD660" s="153"/>
      <c r="BE660" s="153"/>
      <c r="BF660" s="153"/>
    </row>
    <row r="661" ht="15.75" customHeight="1">
      <c r="B661" s="153"/>
      <c r="C661" s="153"/>
      <c r="H661" s="153"/>
      <c r="I661" s="153"/>
      <c r="N661" s="153"/>
      <c r="O661" s="153"/>
      <c r="T661" s="153"/>
      <c r="U661" s="153"/>
      <c r="Z661" s="153"/>
      <c r="AA661" s="153"/>
      <c r="AF661" s="153"/>
      <c r="AG661" s="153"/>
      <c r="AL661" s="153"/>
      <c r="AM661" s="153"/>
      <c r="AR661" s="153"/>
      <c r="AS661" s="153"/>
      <c r="AX661" s="153"/>
      <c r="AY661" s="153"/>
      <c r="BD661" s="153"/>
      <c r="BE661" s="153"/>
      <c r="BF661" s="153"/>
    </row>
    <row r="662" ht="15.75" customHeight="1">
      <c r="B662" s="153"/>
      <c r="C662" s="153"/>
      <c r="H662" s="153"/>
      <c r="I662" s="153"/>
      <c r="N662" s="153"/>
      <c r="O662" s="153"/>
      <c r="T662" s="153"/>
      <c r="U662" s="153"/>
      <c r="Z662" s="153"/>
      <c r="AA662" s="153"/>
      <c r="AF662" s="153"/>
      <c r="AG662" s="153"/>
      <c r="AL662" s="153"/>
      <c r="AM662" s="153"/>
      <c r="AR662" s="153"/>
      <c r="AS662" s="153"/>
      <c r="AX662" s="153"/>
      <c r="AY662" s="153"/>
      <c r="BD662" s="153"/>
      <c r="BE662" s="153"/>
      <c r="BF662" s="153"/>
    </row>
    <row r="663" ht="15.75" customHeight="1">
      <c r="B663" s="153"/>
      <c r="C663" s="153"/>
      <c r="H663" s="153"/>
      <c r="I663" s="153"/>
      <c r="N663" s="153"/>
      <c r="O663" s="153"/>
      <c r="T663" s="153"/>
      <c r="U663" s="153"/>
      <c r="Z663" s="153"/>
      <c r="AA663" s="153"/>
      <c r="AF663" s="153"/>
      <c r="AG663" s="153"/>
      <c r="AL663" s="153"/>
      <c r="AM663" s="153"/>
      <c r="AR663" s="153"/>
      <c r="AS663" s="153"/>
      <c r="AX663" s="153"/>
      <c r="AY663" s="153"/>
      <c r="BD663" s="153"/>
      <c r="BE663" s="153"/>
      <c r="BF663" s="153"/>
    </row>
    <row r="664" ht="15.75" customHeight="1">
      <c r="B664" s="153"/>
      <c r="C664" s="153"/>
      <c r="H664" s="153"/>
      <c r="I664" s="153"/>
      <c r="N664" s="153"/>
      <c r="O664" s="153"/>
      <c r="T664" s="153"/>
      <c r="U664" s="153"/>
      <c r="Z664" s="153"/>
      <c r="AA664" s="153"/>
      <c r="AF664" s="153"/>
      <c r="AG664" s="153"/>
      <c r="AL664" s="153"/>
      <c r="AM664" s="153"/>
      <c r="AR664" s="153"/>
      <c r="AS664" s="153"/>
      <c r="AX664" s="153"/>
      <c r="AY664" s="153"/>
      <c r="BD664" s="153"/>
      <c r="BE664" s="153"/>
      <c r="BF664" s="153"/>
    </row>
    <row r="665" ht="15.75" customHeight="1">
      <c r="B665" s="153"/>
      <c r="C665" s="153"/>
      <c r="H665" s="153"/>
      <c r="I665" s="153"/>
      <c r="N665" s="153"/>
      <c r="O665" s="153"/>
      <c r="T665" s="153"/>
      <c r="U665" s="153"/>
      <c r="Z665" s="153"/>
      <c r="AA665" s="153"/>
      <c r="AF665" s="153"/>
      <c r="AG665" s="153"/>
      <c r="AL665" s="153"/>
      <c r="AM665" s="153"/>
      <c r="AR665" s="153"/>
      <c r="AS665" s="153"/>
      <c r="AX665" s="153"/>
      <c r="AY665" s="153"/>
      <c r="BD665" s="153"/>
      <c r="BE665" s="153"/>
      <c r="BF665" s="153"/>
    </row>
    <row r="666" ht="15.75" customHeight="1">
      <c r="B666" s="153"/>
      <c r="C666" s="153"/>
      <c r="H666" s="153"/>
      <c r="I666" s="153"/>
      <c r="N666" s="153"/>
      <c r="O666" s="153"/>
      <c r="T666" s="153"/>
      <c r="U666" s="153"/>
      <c r="Z666" s="153"/>
      <c r="AA666" s="153"/>
      <c r="AF666" s="153"/>
      <c r="AG666" s="153"/>
      <c r="AL666" s="153"/>
      <c r="AM666" s="153"/>
      <c r="AR666" s="153"/>
      <c r="AS666" s="153"/>
      <c r="AX666" s="153"/>
      <c r="AY666" s="153"/>
      <c r="BD666" s="153"/>
      <c r="BE666" s="153"/>
      <c r="BF666" s="153"/>
    </row>
    <row r="667" ht="15.75" customHeight="1">
      <c r="B667" s="153"/>
      <c r="C667" s="153"/>
      <c r="H667" s="153"/>
      <c r="I667" s="153"/>
      <c r="N667" s="153"/>
      <c r="O667" s="153"/>
      <c r="T667" s="153"/>
      <c r="U667" s="153"/>
      <c r="Z667" s="153"/>
      <c r="AA667" s="153"/>
      <c r="AF667" s="153"/>
      <c r="AG667" s="153"/>
      <c r="AL667" s="153"/>
      <c r="AM667" s="153"/>
      <c r="AR667" s="153"/>
      <c r="AS667" s="153"/>
      <c r="AX667" s="153"/>
      <c r="AY667" s="153"/>
      <c r="BD667" s="153"/>
      <c r="BE667" s="153"/>
      <c r="BF667" s="153"/>
    </row>
    <row r="668" ht="15.75" customHeight="1">
      <c r="B668" s="153"/>
      <c r="C668" s="153"/>
      <c r="H668" s="153"/>
      <c r="I668" s="153"/>
      <c r="N668" s="153"/>
      <c r="O668" s="153"/>
      <c r="T668" s="153"/>
      <c r="U668" s="153"/>
      <c r="Z668" s="153"/>
      <c r="AA668" s="153"/>
      <c r="AF668" s="153"/>
      <c r="AG668" s="153"/>
      <c r="AL668" s="153"/>
      <c r="AM668" s="153"/>
      <c r="AR668" s="153"/>
      <c r="AS668" s="153"/>
      <c r="AX668" s="153"/>
      <c r="AY668" s="153"/>
      <c r="BD668" s="153"/>
      <c r="BE668" s="153"/>
      <c r="BF668" s="153"/>
    </row>
    <row r="669" ht="15.75" customHeight="1">
      <c r="B669" s="153"/>
      <c r="C669" s="153"/>
      <c r="H669" s="153"/>
      <c r="I669" s="153"/>
      <c r="N669" s="153"/>
      <c r="O669" s="153"/>
      <c r="T669" s="153"/>
      <c r="U669" s="153"/>
      <c r="Z669" s="153"/>
      <c r="AA669" s="153"/>
      <c r="AF669" s="153"/>
      <c r="AG669" s="153"/>
      <c r="AL669" s="153"/>
      <c r="AM669" s="153"/>
      <c r="AR669" s="153"/>
      <c r="AS669" s="153"/>
      <c r="AX669" s="153"/>
      <c r="AY669" s="153"/>
      <c r="BD669" s="153"/>
      <c r="BE669" s="153"/>
      <c r="BF669" s="153"/>
    </row>
    <row r="670" ht="15.75" customHeight="1">
      <c r="B670" s="153"/>
      <c r="C670" s="153"/>
      <c r="H670" s="153"/>
      <c r="I670" s="153"/>
      <c r="N670" s="153"/>
      <c r="O670" s="153"/>
      <c r="T670" s="153"/>
      <c r="U670" s="153"/>
      <c r="Z670" s="153"/>
      <c r="AA670" s="153"/>
      <c r="AF670" s="153"/>
      <c r="AG670" s="153"/>
      <c r="AL670" s="153"/>
      <c r="AM670" s="153"/>
      <c r="AR670" s="153"/>
      <c r="AS670" s="153"/>
      <c r="AX670" s="153"/>
      <c r="AY670" s="153"/>
      <c r="BD670" s="153"/>
      <c r="BE670" s="153"/>
      <c r="BF670" s="153"/>
    </row>
    <row r="671" ht="15.75" customHeight="1">
      <c r="B671" s="153"/>
      <c r="C671" s="153"/>
      <c r="H671" s="153"/>
      <c r="I671" s="153"/>
      <c r="N671" s="153"/>
      <c r="O671" s="153"/>
      <c r="T671" s="153"/>
      <c r="U671" s="153"/>
      <c r="Z671" s="153"/>
      <c r="AA671" s="153"/>
      <c r="AF671" s="153"/>
      <c r="AG671" s="153"/>
      <c r="AL671" s="153"/>
      <c r="AM671" s="153"/>
      <c r="AR671" s="153"/>
      <c r="AS671" s="153"/>
      <c r="AX671" s="153"/>
      <c r="AY671" s="153"/>
      <c r="BD671" s="153"/>
      <c r="BE671" s="153"/>
      <c r="BF671" s="153"/>
    </row>
    <row r="672" ht="15.75" customHeight="1">
      <c r="B672" s="153"/>
      <c r="C672" s="153"/>
      <c r="H672" s="153"/>
      <c r="I672" s="153"/>
      <c r="N672" s="153"/>
      <c r="O672" s="153"/>
      <c r="T672" s="153"/>
      <c r="U672" s="153"/>
      <c r="Z672" s="153"/>
      <c r="AA672" s="153"/>
      <c r="AF672" s="153"/>
      <c r="AG672" s="153"/>
      <c r="AL672" s="153"/>
      <c r="AM672" s="153"/>
      <c r="AR672" s="153"/>
      <c r="AS672" s="153"/>
      <c r="AX672" s="153"/>
      <c r="AY672" s="153"/>
      <c r="BD672" s="153"/>
      <c r="BE672" s="153"/>
      <c r="BF672" s="153"/>
    </row>
    <row r="673" ht="15.75" customHeight="1">
      <c r="B673" s="153"/>
      <c r="C673" s="153"/>
      <c r="H673" s="153"/>
      <c r="I673" s="153"/>
      <c r="N673" s="153"/>
      <c r="O673" s="153"/>
      <c r="T673" s="153"/>
      <c r="U673" s="153"/>
      <c r="Z673" s="153"/>
      <c r="AA673" s="153"/>
      <c r="AF673" s="153"/>
      <c r="AG673" s="153"/>
      <c r="AL673" s="153"/>
      <c r="AM673" s="153"/>
      <c r="AR673" s="153"/>
      <c r="AS673" s="153"/>
      <c r="AX673" s="153"/>
      <c r="AY673" s="153"/>
      <c r="BD673" s="153"/>
      <c r="BE673" s="153"/>
      <c r="BF673" s="153"/>
    </row>
    <row r="674" ht="15.75" customHeight="1">
      <c r="B674" s="153"/>
      <c r="C674" s="153"/>
      <c r="H674" s="153"/>
      <c r="I674" s="153"/>
      <c r="N674" s="153"/>
      <c r="O674" s="153"/>
      <c r="T674" s="153"/>
      <c r="U674" s="153"/>
      <c r="Z674" s="153"/>
      <c r="AA674" s="153"/>
      <c r="AF674" s="153"/>
      <c r="AG674" s="153"/>
      <c r="AL674" s="153"/>
      <c r="AM674" s="153"/>
      <c r="AR674" s="153"/>
      <c r="AS674" s="153"/>
      <c r="AX674" s="153"/>
      <c r="AY674" s="153"/>
      <c r="BD674" s="153"/>
      <c r="BE674" s="153"/>
      <c r="BF674" s="153"/>
    </row>
    <row r="675" ht="15.75" customHeight="1">
      <c r="B675" s="153"/>
      <c r="C675" s="153"/>
      <c r="H675" s="153"/>
      <c r="I675" s="153"/>
      <c r="N675" s="153"/>
      <c r="O675" s="153"/>
      <c r="T675" s="153"/>
      <c r="U675" s="153"/>
      <c r="Z675" s="153"/>
      <c r="AA675" s="153"/>
      <c r="AF675" s="153"/>
      <c r="AG675" s="153"/>
      <c r="AL675" s="153"/>
      <c r="AM675" s="153"/>
      <c r="AR675" s="153"/>
      <c r="AS675" s="153"/>
      <c r="AX675" s="153"/>
      <c r="AY675" s="153"/>
      <c r="BD675" s="153"/>
      <c r="BE675" s="153"/>
      <c r="BF675" s="153"/>
    </row>
    <row r="676" ht="15.75" customHeight="1">
      <c r="B676" s="153"/>
      <c r="C676" s="153"/>
      <c r="H676" s="153"/>
      <c r="I676" s="153"/>
      <c r="N676" s="153"/>
      <c r="O676" s="153"/>
      <c r="T676" s="153"/>
      <c r="U676" s="153"/>
      <c r="Z676" s="153"/>
      <c r="AA676" s="153"/>
      <c r="AF676" s="153"/>
      <c r="AG676" s="153"/>
      <c r="AL676" s="153"/>
      <c r="AM676" s="153"/>
      <c r="AR676" s="153"/>
      <c r="AS676" s="153"/>
      <c r="AX676" s="153"/>
      <c r="AY676" s="153"/>
      <c r="BD676" s="153"/>
      <c r="BE676" s="153"/>
      <c r="BF676" s="153"/>
    </row>
    <row r="677" ht="15.75" customHeight="1">
      <c r="B677" s="153"/>
      <c r="C677" s="153"/>
      <c r="H677" s="153"/>
      <c r="I677" s="153"/>
      <c r="N677" s="153"/>
      <c r="O677" s="153"/>
      <c r="T677" s="153"/>
      <c r="U677" s="153"/>
      <c r="Z677" s="153"/>
      <c r="AA677" s="153"/>
      <c r="AF677" s="153"/>
      <c r="AG677" s="153"/>
      <c r="AL677" s="153"/>
      <c r="AM677" s="153"/>
      <c r="AR677" s="153"/>
      <c r="AS677" s="153"/>
      <c r="AX677" s="153"/>
      <c r="AY677" s="153"/>
      <c r="BD677" s="153"/>
      <c r="BE677" s="153"/>
      <c r="BF677" s="153"/>
    </row>
    <row r="678" ht="15.75" customHeight="1">
      <c r="B678" s="153"/>
      <c r="C678" s="153"/>
      <c r="H678" s="153"/>
      <c r="I678" s="153"/>
      <c r="N678" s="153"/>
      <c r="O678" s="153"/>
      <c r="T678" s="153"/>
      <c r="U678" s="153"/>
      <c r="Z678" s="153"/>
      <c r="AA678" s="153"/>
      <c r="AF678" s="153"/>
      <c r="AG678" s="153"/>
      <c r="AL678" s="153"/>
      <c r="AM678" s="153"/>
      <c r="AR678" s="153"/>
      <c r="AS678" s="153"/>
      <c r="AX678" s="153"/>
      <c r="AY678" s="153"/>
      <c r="BD678" s="153"/>
      <c r="BE678" s="153"/>
      <c r="BF678" s="153"/>
    </row>
    <row r="679" ht="15.75" customHeight="1">
      <c r="B679" s="153"/>
      <c r="C679" s="153"/>
      <c r="H679" s="153"/>
      <c r="I679" s="153"/>
      <c r="N679" s="153"/>
      <c r="O679" s="153"/>
      <c r="T679" s="153"/>
      <c r="U679" s="153"/>
      <c r="Z679" s="153"/>
      <c r="AA679" s="153"/>
      <c r="AF679" s="153"/>
      <c r="AG679" s="153"/>
      <c r="AL679" s="153"/>
      <c r="AM679" s="153"/>
      <c r="AR679" s="153"/>
      <c r="AS679" s="153"/>
      <c r="AX679" s="153"/>
      <c r="AY679" s="153"/>
      <c r="BD679" s="153"/>
      <c r="BE679" s="153"/>
      <c r="BF679" s="153"/>
    </row>
    <row r="680" ht="15.75" customHeight="1">
      <c r="B680" s="153"/>
      <c r="C680" s="153"/>
      <c r="H680" s="153"/>
      <c r="I680" s="153"/>
      <c r="N680" s="153"/>
      <c r="O680" s="153"/>
      <c r="T680" s="153"/>
      <c r="U680" s="153"/>
      <c r="Z680" s="153"/>
      <c r="AA680" s="153"/>
      <c r="AF680" s="153"/>
      <c r="AG680" s="153"/>
      <c r="AL680" s="153"/>
      <c r="AM680" s="153"/>
      <c r="AR680" s="153"/>
      <c r="AS680" s="153"/>
      <c r="AX680" s="153"/>
      <c r="AY680" s="153"/>
      <c r="BD680" s="153"/>
      <c r="BE680" s="153"/>
      <c r="BF680" s="153"/>
    </row>
    <row r="681" ht="15.75" customHeight="1">
      <c r="B681" s="153"/>
      <c r="C681" s="153"/>
      <c r="H681" s="153"/>
      <c r="I681" s="153"/>
      <c r="N681" s="153"/>
      <c r="O681" s="153"/>
      <c r="T681" s="153"/>
      <c r="U681" s="153"/>
      <c r="Z681" s="153"/>
      <c r="AA681" s="153"/>
      <c r="AF681" s="153"/>
      <c r="AG681" s="153"/>
      <c r="AL681" s="153"/>
      <c r="AM681" s="153"/>
      <c r="AR681" s="153"/>
      <c r="AS681" s="153"/>
      <c r="AX681" s="153"/>
      <c r="AY681" s="153"/>
      <c r="BD681" s="153"/>
      <c r="BE681" s="153"/>
      <c r="BF681" s="153"/>
    </row>
    <row r="682" ht="15.75" customHeight="1">
      <c r="B682" s="153"/>
      <c r="C682" s="153"/>
      <c r="H682" s="153"/>
      <c r="I682" s="153"/>
      <c r="N682" s="153"/>
      <c r="O682" s="153"/>
      <c r="T682" s="153"/>
      <c r="U682" s="153"/>
      <c r="Z682" s="153"/>
      <c r="AA682" s="153"/>
      <c r="AF682" s="153"/>
      <c r="AG682" s="153"/>
      <c r="AL682" s="153"/>
      <c r="AM682" s="153"/>
      <c r="AR682" s="153"/>
      <c r="AS682" s="153"/>
      <c r="AX682" s="153"/>
      <c r="AY682" s="153"/>
      <c r="BD682" s="153"/>
      <c r="BE682" s="153"/>
      <c r="BF682" s="153"/>
    </row>
    <row r="683" ht="15.75" customHeight="1">
      <c r="B683" s="153"/>
      <c r="C683" s="153"/>
      <c r="H683" s="153"/>
      <c r="I683" s="153"/>
      <c r="N683" s="153"/>
      <c r="O683" s="153"/>
      <c r="T683" s="153"/>
      <c r="U683" s="153"/>
      <c r="Z683" s="153"/>
      <c r="AA683" s="153"/>
      <c r="AF683" s="153"/>
      <c r="AG683" s="153"/>
      <c r="AL683" s="153"/>
      <c r="AM683" s="153"/>
      <c r="AR683" s="153"/>
      <c r="AS683" s="153"/>
      <c r="AX683" s="153"/>
      <c r="AY683" s="153"/>
      <c r="BD683" s="153"/>
      <c r="BE683" s="153"/>
      <c r="BF683" s="153"/>
    </row>
    <row r="684" ht="15.75" customHeight="1">
      <c r="B684" s="153"/>
      <c r="C684" s="153"/>
      <c r="H684" s="153"/>
      <c r="I684" s="153"/>
      <c r="N684" s="153"/>
      <c r="O684" s="153"/>
      <c r="T684" s="153"/>
      <c r="U684" s="153"/>
      <c r="Z684" s="153"/>
      <c r="AA684" s="153"/>
      <c r="AF684" s="153"/>
      <c r="AG684" s="153"/>
      <c r="AL684" s="153"/>
      <c r="AM684" s="153"/>
      <c r="AR684" s="153"/>
      <c r="AS684" s="153"/>
      <c r="AX684" s="153"/>
      <c r="AY684" s="153"/>
      <c r="BD684" s="153"/>
      <c r="BE684" s="153"/>
      <c r="BF684" s="153"/>
    </row>
    <row r="685" ht="15.75" customHeight="1">
      <c r="B685" s="153"/>
      <c r="C685" s="153"/>
      <c r="H685" s="153"/>
      <c r="I685" s="153"/>
      <c r="N685" s="153"/>
      <c r="O685" s="153"/>
      <c r="T685" s="153"/>
      <c r="U685" s="153"/>
      <c r="Z685" s="153"/>
      <c r="AA685" s="153"/>
      <c r="AF685" s="153"/>
      <c r="AG685" s="153"/>
      <c r="AL685" s="153"/>
      <c r="AM685" s="153"/>
      <c r="AR685" s="153"/>
      <c r="AS685" s="153"/>
      <c r="AX685" s="153"/>
      <c r="AY685" s="153"/>
      <c r="BD685" s="153"/>
      <c r="BE685" s="153"/>
      <c r="BF685" s="153"/>
    </row>
    <row r="686" ht="15.75" customHeight="1">
      <c r="B686" s="153"/>
      <c r="C686" s="153"/>
      <c r="H686" s="153"/>
      <c r="I686" s="153"/>
      <c r="N686" s="153"/>
      <c r="O686" s="153"/>
      <c r="T686" s="153"/>
      <c r="U686" s="153"/>
      <c r="Z686" s="153"/>
      <c r="AA686" s="153"/>
      <c r="AF686" s="153"/>
      <c r="AG686" s="153"/>
      <c r="AL686" s="153"/>
      <c r="AM686" s="153"/>
      <c r="AR686" s="153"/>
      <c r="AS686" s="153"/>
      <c r="AX686" s="153"/>
      <c r="AY686" s="153"/>
      <c r="BD686" s="153"/>
      <c r="BE686" s="153"/>
      <c r="BF686" s="153"/>
    </row>
    <row r="687" ht="15.75" customHeight="1">
      <c r="B687" s="153"/>
      <c r="C687" s="153"/>
      <c r="H687" s="153"/>
      <c r="I687" s="153"/>
      <c r="N687" s="153"/>
      <c r="O687" s="153"/>
      <c r="T687" s="153"/>
      <c r="U687" s="153"/>
      <c r="Z687" s="153"/>
      <c r="AA687" s="153"/>
      <c r="AF687" s="153"/>
      <c r="AG687" s="153"/>
      <c r="AL687" s="153"/>
      <c r="AM687" s="153"/>
      <c r="AR687" s="153"/>
      <c r="AS687" s="153"/>
      <c r="AX687" s="153"/>
      <c r="AY687" s="153"/>
      <c r="BD687" s="153"/>
      <c r="BE687" s="153"/>
      <c r="BF687" s="153"/>
    </row>
    <row r="688" ht="15.75" customHeight="1">
      <c r="B688" s="153"/>
      <c r="C688" s="153"/>
      <c r="H688" s="153"/>
      <c r="I688" s="153"/>
      <c r="N688" s="153"/>
      <c r="O688" s="153"/>
      <c r="T688" s="153"/>
      <c r="U688" s="153"/>
      <c r="Z688" s="153"/>
      <c r="AA688" s="153"/>
      <c r="AF688" s="153"/>
      <c r="AG688" s="153"/>
      <c r="AL688" s="153"/>
      <c r="AM688" s="153"/>
      <c r="AR688" s="153"/>
      <c r="AS688" s="153"/>
      <c r="AX688" s="153"/>
      <c r="AY688" s="153"/>
      <c r="BD688" s="153"/>
      <c r="BE688" s="153"/>
      <c r="BF688" s="153"/>
    </row>
    <row r="689" ht="15.75" customHeight="1">
      <c r="B689" s="153"/>
      <c r="C689" s="153"/>
      <c r="H689" s="153"/>
      <c r="I689" s="153"/>
      <c r="N689" s="153"/>
      <c r="O689" s="153"/>
      <c r="T689" s="153"/>
      <c r="U689" s="153"/>
      <c r="Z689" s="153"/>
      <c r="AA689" s="153"/>
      <c r="AF689" s="153"/>
      <c r="AG689" s="153"/>
      <c r="AL689" s="153"/>
      <c r="AM689" s="153"/>
      <c r="AR689" s="153"/>
      <c r="AS689" s="153"/>
      <c r="AX689" s="153"/>
      <c r="AY689" s="153"/>
      <c r="BD689" s="153"/>
      <c r="BE689" s="153"/>
      <c r="BF689" s="153"/>
    </row>
    <row r="690" ht="15.75" customHeight="1">
      <c r="B690" s="153"/>
      <c r="C690" s="153"/>
      <c r="H690" s="153"/>
      <c r="I690" s="153"/>
      <c r="N690" s="153"/>
      <c r="O690" s="153"/>
      <c r="T690" s="153"/>
      <c r="U690" s="153"/>
      <c r="Z690" s="153"/>
      <c r="AA690" s="153"/>
      <c r="AF690" s="153"/>
      <c r="AG690" s="153"/>
      <c r="AL690" s="153"/>
      <c r="AM690" s="153"/>
      <c r="AR690" s="153"/>
      <c r="AS690" s="153"/>
      <c r="AX690" s="153"/>
      <c r="AY690" s="153"/>
      <c r="BD690" s="153"/>
      <c r="BE690" s="153"/>
      <c r="BF690" s="153"/>
    </row>
    <row r="691" ht="15.75" customHeight="1">
      <c r="B691" s="153"/>
      <c r="C691" s="153"/>
      <c r="H691" s="153"/>
      <c r="I691" s="153"/>
      <c r="N691" s="153"/>
      <c r="O691" s="153"/>
      <c r="T691" s="153"/>
      <c r="U691" s="153"/>
      <c r="Z691" s="153"/>
      <c r="AA691" s="153"/>
      <c r="AF691" s="153"/>
      <c r="AG691" s="153"/>
      <c r="AL691" s="153"/>
      <c r="AM691" s="153"/>
      <c r="AR691" s="153"/>
      <c r="AS691" s="153"/>
      <c r="AX691" s="153"/>
      <c r="AY691" s="153"/>
      <c r="BD691" s="153"/>
      <c r="BE691" s="153"/>
      <c r="BF691" s="153"/>
    </row>
    <row r="692" ht="15.75" customHeight="1">
      <c r="B692" s="153"/>
      <c r="C692" s="153"/>
      <c r="H692" s="153"/>
      <c r="I692" s="153"/>
      <c r="N692" s="153"/>
      <c r="O692" s="153"/>
      <c r="T692" s="153"/>
      <c r="U692" s="153"/>
      <c r="Z692" s="153"/>
      <c r="AA692" s="153"/>
      <c r="AF692" s="153"/>
      <c r="AG692" s="153"/>
      <c r="AL692" s="153"/>
      <c r="AM692" s="153"/>
      <c r="AR692" s="153"/>
      <c r="AS692" s="153"/>
      <c r="AX692" s="153"/>
      <c r="AY692" s="153"/>
      <c r="BD692" s="153"/>
      <c r="BE692" s="153"/>
      <c r="BF692" s="153"/>
    </row>
    <row r="693" ht="15.75" customHeight="1">
      <c r="B693" s="153"/>
      <c r="C693" s="153"/>
      <c r="H693" s="153"/>
      <c r="I693" s="153"/>
      <c r="N693" s="153"/>
      <c r="O693" s="153"/>
      <c r="T693" s="153"/>
      <c r="U693" s="153"/>
      <c r="Z693" s="153"/>
      <c r="AA693" s="153"/>
      <c r="AF693" s="153"/>
      <c r="AG693" s="153"/>
      <c r="AL693" s="153"/>
      <c r="AM693" s="153"/>
      <c r="AR693" s="153"/>
      <c r="AS693" s="153"/>
      <c r="AX693" s="153"/>
      <c r="AY693" s="153"/>
      <c r="BD693" s="153"/>
      <c r="BE693" s="153"/>
      <c r="BF693" s="153"/>
    </row>
    <row r="694" ht="15.75" customHeight="1">
      <c r="B694" s="153"/>
      <c r="C694" s="153"/>
      <c r="H694" s="153"/>
      <c r="I694" s="153"/>
      <c r="N694" s="153"/>
      <c r="O694" s="153"/>
      <c r="T694" s="153"/>
      <c r="U694" s="153"/>
      <c r="Z694" s="153"/>
      <c r="AA694" s="153"/>
      <c r="AF694" s="153"/>
      <c r="AG694" s="153"/>
      <c r="AL694" s="153"/>
      <c r="AM694" s="153"/>
      <c r="AR694" s="153"/>
      <c r="AS694" s="153"/>
      <c r="AX694" s="153"/>
      <c r="AY694" s="153"/>
      <c r="BD694" s="153"/>
      <c r="BE694" s="153"/>
      <c r="BF694" s="153"/>
    </row>
    <row r="695" ht="15.75" customHeight="1">
      <c r="B695" s="153"/>
      <c r="C695" s="153"/>
      <c r="H695" s="153"/>
      <c r="I695" s="153"/>
      <c r="N695" s="153"/>
      <c r="O695" s="153"/>
      <c r="T695" s="153"/>
      <c r="U695" s="153"/>
      <c r="Z695" s="153"/>
      <c r="AA695" s="153"/>
      <c r="AF695" s="153"/>
      <c r="AG695" s="153"/>
      <c r="AL695" s="153"/>
      <c r="AM695" s="153"/>
      <c r="AR695" s="153"/>
      <c r="AS695" s="153"/>
      <c r="AX695" s="153"/>
      <c r="AY695" s="153"/>
      <c r="BD695" s="153"/>
      <c r="BE695" s="153"/>
      <c r="BF695" s="153"/>
    </row>
    <row r="696" ht="15.75" customHeight="1">
      <c r="B696" s="153"/>
      <c r="C696" s="153"/>
      <c r="H696" s="153"/>
      <c r="I696" s="153"/>
      <c r="N696" s="153"/>
      <c r="O696" s="153"/>
      <c r="T696" s="153"/>
      <c r="U696" s="153"/>
      <c r="Z696" s="153"/>
      <c r="AA696" s="153"/>
      <c r="AF696" s="153"/>
      <c r="AG696" s="153"/>
      <c r="AL696" s="153"/>
      <c r="AM696" s="153"/>
      <c r="AR696" s="153"/>
      <c r="AS696" s="153"/>
      <c r="AX696" s="153"/>
      <c r="AY696" s="153"/>
      <c r="BD696" s="153"/>
      <c r="BE696" s="153"/>
      <c r="BF696" s="153"/>
    </row>
    <row r="697" ht="15.75" customHeight="1">
      <c r="B697" s="153"/>
      <c r="C697" s="153"/>
      <c r="H697" s="153"/>
      <c r="I697" s="153"/>
      <c r="N697" s="153"/>
      <c r="O697" s="153"/>
      <c r="T697" s="153"/>
      <c r="U697" s="153"/>
      <c r="Z697" s="153"/>
      <c r="AA697" s="153"/>
      <c r="AF697" s="153"/>
      <c r="AG697" s="153"/>
      <c r="AL697" s="153"/>
      <c r="AM697" s="153"/>
      <c r="AR697" s="153"/>
      <c r="AS697" s="153"/>
      <c r="AX697" s="153"/>
      <c r="AY697" s="153"/>
      <c r="BD697" s="153"/>
      <c r="BE697" s="153"/>
      <c r="BF697" s="153"/>
    </row>
    <row r="698" ht="15.75" customHeight="1">
      <c r="B698" s="153"/>
      <c r="C698" s="153"/>
      <c r="H698" s="153"/>
      <c r="I698" s="153"/>
      <c r="N698" s="153"/>
      <c r="O698" s="153"/>
      <c r="T698" s="153"/>
      <c r="U698" s="153"/>
      <c r="Z698" s="153"/>
      <c r="AA698" s="153"/>
      <c r="AF698" s="153"/>
      <c r="AG698" s="153"/>
      <c r="AL698" s="153"/>
      <c r="AM698" s="153"/>
      <c r="AR698" s="153"/>
      <c r="AS698" s="153"/>
      <c r="AX698" s="153"/>
      <c r="AY698" s="153"/>
      <c r="BD698" s="153"/>
      <c r="BE698" s="153"/>
      <c r="BF698" s="153"/>
    </row>
    <row r="699" ht="15.75" customHeight="1">
      <c r="B699" s="153"/>
      <c r="C699" s="153"/>
      <c r="H699" s="153"/>
      <c r="I699" s="153"/>
      <c r="N699" s="153"/>
      <c r="O699" s="153"/>
      <c r="T699" s="153"/>
      <c r="U699" s="153"/>
      <c r="Z699" s="153"/>
      <c r="AA699" s="153"/>
      <c r="AF699" s="153"/>
      <c r="AG699" s="153"/>
      <c r="AL699" s="153"/>
      <c r="AM699" s="153"/>
      <c r="AR699" s="153"/>
      <c r="AS699" s="153"/>
      <c r="AX699" s="153"/>
      <c r="AY699" s="153"/>
      <c r="BD699" s="153"/>
      <c r="BE699" s="153"/>
      <c r="BF699" s="153"/>
    </row>
    <row r="700" ht="15.75" customHeight="1">
      <c r="B700" s="153"/>
      <c r="C700" s="153"/>
      <c r="H700" s="153"/>
      <c r="I700" s="153"/>
      <c r="N700" s="153"/>
      <c r="O700" s="153"/>
      <c r="T700" s="153"/>
      <c r="U700" s="153"/>
      <c r="Z700" s="153"/>
      <c r="AA700" s="153"/>
      <c r="AF700" s="153"/>
      <c r="AG700" s="153"/>
      <c r="AL700" s="153"/>
      <c r="AM700" s="153"/>
      <c r="AR700" s="153"/>
      <c r="AS700" s="153"/>
      <c r="AX700" s="153"/>
      <c r="AY700" s="153"/>
      <c r="BD700" s="153"/>
      <c r="BE700" s="153"/>
      <c r="BF700" s="153"/>
    </row>
    <row r="701" ht="15.75" customHeight="1">
      <c r="B701" s="153"/>
      <c r="C701" s="153"/>
      <c r="H701" s="153"/>
      <c r="I701" s="153"/>
      <c r="N701" s="153"/>
      <c r="O701" s="153"/>
      <c r="T701" s="153"/>
      <c r="U701" s="153"/>
      <c r="Z701" s="153"/>
      <c r="AA701" s="153"/>
      <c r="AF701" s="153"/>
      <c r="AG701" s="153"/>
      <c r="AL701" s="153"/>
      <c r="AM701" s="153"/>
      <c r="AR701" s="153"/>
      <c r="AS701" s="153"/>
      <c r="AX701" s="153"/>
      <c r="AY701" s="153"/>
      <c r="BD701" s="153"/>
      <c r="BE701" s="153"/>
      <c r="BF701" s="153"/>
    </row>
    <row r="702" ht="15.75" customHeight="1">
      <c r="B702" s="153"/>
      <c r="C702" s="153"/>
      <c r="H702" s="153"/>
      <c r="I702" s="153"/>
      <c r="N702" s="153"/>
      <c r="O702" s="153"/>
      <c r="T702" s="153"/>
      <c r="U702" s="153"/>
      <c r="Z702" s="153"/>
      <c r="AA702" s="153"/>
      <c r="AF702" s="153"/>
      <c r="AG702" s="153"/>
      <c r="AL702" s="153"/>
      <c r="AM702" s="153"/>
      <c r="AR702" s="153"/>
      <c r="AS702" s="153"/>
      <c r="AX702" s="153"/>
      <c r="AY702" s="153"/>
      <c r="BD702" s="153"/>
      <c r="BE702" s="153"/>
      <c r="BF702" s="153"/>
    </row>
    <row r="703" ht="15.75" customHeight="1">
      <c r="B703" s="153"/>
      <c r="C703" s="153"/>
      <c r="H703" s="153"/>
      <c r="I703" s="153"/>
      <c r="N703" s="153"/>
      <c r="O703" s="153"/>
      <c r="T703" s="153"/>
      <c r="U703" s="153"/>
      <c r="Z703" s="153"/>
      <c r="AA703" s="153"/>
      <c r="AF703" s="153"/>
      <c r="AG703" s="153"/>
      <c r="AL703" s="153"/>
      <c r="AM703" s="153"/>
      <c r="AR703" s="153"/>
      <c r="AS703" s="153"/>
      <c r="AX703" s="153"/>
      <c r="AY703" s="153"/>
      <c r="BD703" s="153"/>
      <c r="BE703" s="153"/>
      <c r="BF703" s="153"/>
    </row>
    <row r="704" ht="15.75" customHeight="1">
      <c r="B704" s="153"/>
      <c r="C704" s="153"/>
      <c r="H704" s="153"/>
      <c r="I704" s="153"/>
      <c r="N704" s="153"/>
      <c r="O704" s="153"/>
      <c r="T704" s="153"/>
      <c r="U704" s="153"/>
      <c r="Z704" s="153"/>
      <c r="AA704" s="153"/>
      <c r="AF704" s="153"/>
      <c r="AG704" s="153"/>
      <c r="AL704" s="153"/>
      <c r="AM704" s="153"/>
      <c r="AR704" s="153"/>
      <c r="AS704" s="153"/>
      <c r="AX704" s="153"/>
      <c r="AY704" s="153"/>
      <c r="BD704" s="153"/>
      <c r="BE704" s="153"/>
      <c r="BF704" s="153"/>
    </row>
    <row r="705" ht="15.75" customHeight="1">
      <c r="B705" s="153"/>
      <c r="C705" s="153"/>
      <c r="H705" s="153"/>
      <c r="I705" s="153"/>
      <c r="N705" s="153"/>
      <c r="O705" s="153"/>
      <c r="T705" s="153"/>
      <c r="U705" s="153"/>
      <c r="Z705" s="153"/>
      <c r="AA705" s="153"/>
      <c r="AF705" s="153"/>
      <c r="AG705" s="153"/>
      <c r="AL705" s="153"/>
      <c r="AM705" s="153"/>
      <c r="AR705" s="153"/>
      <c r="AS705" s="153"/>
      <c r="AX705" s="153"/>
      <c r="AY705" s="153"/>
      <c r="BD705" s="153"/>
      <c r="BE705" s="153"/>
      <c r="BF705" s="153"/>
    </row>
    <row r="706" ht="15.75" customHeight="1">
      <c r="B706" s="153"/>
      <c r="C706" s="153"/>
      <c r="H706" s="153"/>
      <c r="I706" s="153"/>
      <c r="N706" s="153"/>
      <c r="O706" s="153"/>
      <c r="T706" s="153"/>
      <c r="U706" s="153"/>
      <c r="Z706" s="153"/>
      <c r="AA706" s="153"/>
      <c r="AF706" s="153"/>
      <c r="AG706" s="153"/>
      <c r="AL706" s="153"/>
      <c r="AM706" s="153"/>
      <c r="AR706" s="153"/>
      <c r="AS706" s="153"/>
      <c r="AX706" s="153"/>
      <c r="AY706" s="153"/>
      <c r="BD706" s="153"/>
      <c r="BE706" s="153"/>
      <c r="BF706" s="153"/>
    </row>
    <row r="707" ht="15.75" customHeight="1">
      <c r="B707" s="153"/>
      <c r="C707" s="153"/>
      <c r="H707" s="153"/>
      <c r="I707" s="153"/>
      <c r="N707" s="153"/>
      <c r="O707" s="153"/>
      <c r="T707" s="153"/>
      <c r="U707" s="153"/>
      <c r="Z707" s="153"/>
      <c r="AA707" s="153"/>
      <c r="AF707" s="153"/>
      <c r="AG707" s="153"/>
      <c r="AL707" s="153"/>
      <c r="AM707" s="153"/>
      <c r="AR707" s="153"/>
      <c r="AS707" s="153"/>
      <c r="AX707" s="153"/>
      <c r="AY707" s="153"/>
      <c r="BD707" s="153"/>
      <c r="BE707" s="153"/>
      <c r="BF707" s="153"/>
    </row>
    <row r="708" ht="15.75" customHeight="1">
      <c r="B708" s="153"/>
      <c r="C708" s="153"/>
      <c r="H708" s="153"/>
      <c r="I708" s="153"/>
      <c r="N708" s="153"/>
      <c r="O708" s="153"/>
      <c r="T708" s="153"/>
      <c r="U708" s="153"/>
      <c r="Z708" s="153"/>
      <c r="AA708" s="153"/>
      <c r="AF708" s="153"/>
      <c r="AG708" s="153"/>
      <c r="AL708" s="153"/>
      <c r="AM708" s="153"/>
      <c r="AR708" s="153"/>
      <c r="AS708" s="153"/>
      <c r="AX708" s="153"/>
      <c r="AY708" s="153"/>
      <c r="BD708" s="153"/>
      <c r="BE708" s="153"/>
      <c r="BF708" s="153"/>
    </row>
    <row r="709" ht="15.75" customHeight="1">
      <c r="B709" s="153"/>
      <c r="C709" s="153"/>
      <c r="H709" s="153"/>
      <c r="I709" s="153"/>
      <c r="N709" s="153"/>
      <c r="O709" s="153"/>
      <c r="T709" s="153"/>
      <c r="U709" s="153"/>
      <c r="Z709" s="153"/>
      <c r="AA709" s="153"/>
      <c r="AF709" s="153"/>
      <c r="AG709" s="153"/>
      <c r="AL709" s="153"/>
      <c r="AM709" s="153"/>
      <c r="AR709" s="153"/>
      <c r="AS709" s="153"/>
      <c r="AX709" s="153"/>
      <c r="AY709" s="153"/>
      <c r="BD709" s="153"/>
      <c r="BE709" s="153"/>
      <c r="BF709" s="153"/>
    </row>
    <row r="710" ht="15.75" customHeight="1">
      <c r="B710" s="153"/>
      <c r="C710" s="153"/>
      <c r="H710" s="153"/>
      <c r="I710" s="153"/>
      <c r="N710" s="153"/>
      <c r="O710" s="153"/>
      <c r="T710" s="153"/>
      <c r="U710" s="153"/>
      <c r="Z710" s="153"/>
      <c r="AA710" s="153"/>
      <c r="AF710" s="153"/>
      <c r="AG710" s="153"/>
      <c r="AL710" s="153"/>
      <c r="AM710" s="153"/>
      <c r="AR710" s="153"/>
      <c r="AS710" s="153"/>
      <c r="AX710" s="153"/>
      <c r="AY710" s="153"/>
      <c r="BD710" s="153"/>
      <c r="BE710" s="153"/>
      <c r="BF710" s="153"/>
    </row>
    <row r="711" ht="15.75" customHeight="1">
      <c r="B711" s="153"/>
      <c r="C711" s="153"/>
      <c r="H711" s="153"/>
      <c r="I711" s="153"/>
      <c r="N711" s="153"/>
      <c r="O711" s="153"/>
      <c r="T711" s="153"/>
      <c r="U711" s="153"/>
      <c r="Z711" s="153"/>
      <c r="AA711" s="153"/>
      <c r="AF711" s="153"/>
      <c r="AG711" s="153"/>
      <c r="AL711" s="153"/>
      <c r="AM711" s="153"/>
      <c r="AR711" s="153"/>
      <c r="AS711" s="153"/>
      <c r="AX711" s="153"/>
      <c r="AY711" s="153"/>
      <c r="BD711" s="153"/>
      <c r="BE711" s="153"/>
      <c r="BF711" s="153"/>
    </row>
    <row r="712" ht="15.75" customHeight="1">
      <c r="B712" s="153"/>
      <c r="C712" s="153"/>
      <c r="H712" s="153"/>
      <c r="I712" s="153"/>
      <c r="N712" s="153"/>
      <c r="O712" s="153"/>
      <c r="T712" s="153"/>
      <c r="U712" s="153"/>
      <c r="Z712" s="153"/>
      <c r="AA712" s="153"/>
      <c r="AF712" s="153"/>
      <c r="AG712" s="153"/>
      <c r="AL712" s="153"/>
      <c r="AM712" s="153"/>
      <c r="AR712" s="153"/>
      <c r="AS712" s="153"/>
      <c r="AX712" s="153"/>
      <c r="AY712" s="153"/>
      <c r="BD712" s="153"/>
      <c r="BE712" s="153"/>
      <c r="BF712" s="153"/>
    </row>
    <row r="713" ht="15.75" customHeight="1">
      <c r="B713" s="153"/>
      <c r="C713" s="153"/>
      <c r="H713" s="153"/>
      <c r="I713" s="153"/>
      <c r="N713" s="153"/>
      <c r="O713" s="153"/>
      <c r="T713" s="153"/>
      <c r="U713" s="153"/>
      <c r="Z713" s="153"/>
      <c r="AA713" s="153"/>
      <c r="AF713" s="153"/>
      <c r="AG713" s="153"/>
      <c r="AL713" s="153"/>
      <c r="AM713" s="153"/>
      <c r="AR713" s="153"/>
      <c r="AS713" s="153"/>
      <c r="AX713" s="153"/>
      <c r="AY713" s="153"/>
      <c r="BD713" s="153"/>
      <c r="BE713" s="153"/>
      <c r="BF713" s="153"/>
    </row>
    <row r="714" ht="15.75" customHeight="1">
      <c r="B714" s="153"/>
      <c r="C714" s="153"/>
      <c r="H714" s="153"/>
      <c r="I714" s="153"/>
      <c r="N714" s="153"/>
      <c r="O714" s="153"/>
      <c r="T714" s="153"/>
      <c r="U714" s="153"/>
      <c r="Z714" s="153"/>
      <c r="AA714" s="153"/>
      <c r="AF714" s="153"/>
      <c r="AG714" s="153"/>
      <c r="AL714" s="153"/>
      <c r="AM714" s="153"/>
      <c r="AR714" s="153"/>
      <c r="AS714" s="153"/>
      <c r="AX714" s="153"/>
      <c r="AY714" s="153"/>
      <c r="BD714" s="153"/>
      <c r="BE714" s="153"/>
      <c r="BF714" s="153"/>
    </row>
    <row r="715" ht="15.75" customHeight="1">
      <c r="B715" s="153"/>
      <c r="C715" s="153"/>
      <c r="H715" s="153"/>
      <c r="I715" s="153"/>
      <c r="N715" s="153"/>
      <c r="O715" s="153"/>
      <c r="T715" s="153"/>
      <c r="U715" s="153"/>
      <c r="Z715" s="153"/>
      <c r="AA715" s="153"/>
      <c r="AF715" s="153"/>
      <c r="AG715" s="153"/>
      <c r="AL715" s="153"/>
      <c r="AM715" s="153"/>
      <c r="AR715" s="153"/>
      <c r="AS715" s="153"/>
      <c r="AX715" s="153"/>
      <c r="AY715" s="153"/>
      <c r="BD715" s="153"/>
      <c r="BE715" s="153"/>
      <c r="BF715" s="153"/>
    </row>
    <row r="716" ht="15.75" customHeight="1">
      <c r="B716" s="153"/>
      <c r="C716" s="153"/>
      <c r="H716" s="153"/>
      <c r="I716" s="153"/>
      <c r="N716" s="153"/>
      <c r="O716" s="153"/>
      <c r="T716" s="153"/>
      <c r="U716" s="153"/>
      <c r="Z716" s="153"/>
      <c r="AA716" s="153"/>
      <c r="AF716" s="153"/>
      <c r="AG716" s="153"/>
      <c r="AL716" s="153"/>
      <c r="AM716" s="153"/>
      <c r="AR716" s="153"/>
      <c r="AS716" s="153"/>
      <c r="AX716" s="153"/>
      <c r="AY716" s="153"/>
      <c r="BD716" s="153"/>
      <c r="BE716" s="153"/>
      <c r="BF716" s="153"/>
    </row>
    <row r="717" ht="15.75" customHeight="1">
      <c r="B717" s="153"/>
      <c r="C717" s="153"/>
      <c r="H717" s="153"/>
      <c r="I717" s="153"/>
      <c r="N717" s="153"/>
      <c r="O717" s="153"/>
      <c r="T717" s="153"/>
      <c r="U717" s="153"/>
      <c r="Z717" s="153"/>
      <c r="AA717" s="153"/>
      <c r="AF717" s="153"/>
      <c r="AG717" s="153"/>
      <c r="AL717" s="153"/>
      <c r="AM717" s="153"/>
      <c r="AR717" s="153"/>
      <c r="AS717" s="153"/>
      <c r="AX717" s="153"/>
      <c r="AY717" s="153"/>
      <c r="BD717" s="153"/>
      <c r="BE717" s="153"/>
      <c r="BF717" s="153"/>
    </row>
    <row r="718" ht="15.75" customHeight="1">
      <c r="B718" s="153"/>
      <c r="C718" s="153"/>
      <c r="H718" s="153"/>
      <c r="I718" s="153"/>
      <c r="N718" s="153"/>
      <c r="O718" s="153"/>
      <c r="T718" s="153"/>
      <c r="U718" s="153"/>
      <c r="Z718" s="153"/>
      <c r="AA718" s="153"/>
      <c r="AF718" s="153"/>
      <c r="AG718" s="153"/>
      <c r="AL718" s="153"/>
      <c r="AM718" s="153"/>
      <c r="AR718" s="153"/>
      <c r="AS718" s="153"/>
      <c r="AX718" s="153"/>
      <c r="AY718" s="153"/>
      <c r="BD718" s="153"/>
      <c r="BE718" s="153"/>
      <c r="BF718" s="153"/>
    </row>
    <row r="719" ht="15.75" customHeight="1">
      <c r="B719" s="153"/>
      <c r="C719" s="153"/>
      <c r="H719" s="153"/>
      <c r="I719" s="153"/>
      <c r="N719" s="153"/>
      <c r="O719" s="153"/>
      <c r="T719" s="153"/>
      <c r="U719" s="153"/>
      <c r="Z719" s="153"/>
      <c r="AA719" s="153"/>
      <c r="AF719" s="153"/>
      <c r="AG719" s="153"/>
      <c r="AL719" s="153"/>
      <c r="AM719" s="153"/>
      <c r="AR719" s="153"/>
      <c r="AS719" s="153"/>
      <c r="AX719" s="153"/>
      <c r="AY719" s="153"/>
      <c r="BD719" s="153"/>
      <c r="BE719" s="153"/>
      <c r="BF719" s="153"/>
    </row>
    <row r="720" ht="15.75" customHeight="1">
      <c r="B720" s="153"/>
      <c r="C720" s="153"/>
      <c r="H720" s="153"/>
      <c r="I720" s="153"/>
      <c r="N720" s="153"/>
      <c r="O720" s="153"/>
      <c r="T720" s="153"/>
      <c r="U720" s="153"/>
      <c r="Z720" s="153"/>
      <c r="AA720" s="153"/>
      <c r="AF720" s="153"/>
      <c r="AG720" s="153"/>
      <c r="AL720" s="153"/>
      <c r="AM720" s="153"/>
      <c r="AR720" s="153"/>
      <c r="AS720" s="153"/>
      <c r="AX720" s="153"/>
      <c r="AY720" s="153"/>
      <c r="BD720" s="153"/>
      <c r="BE720" s="153"/>
      <c r="BF720" s="153"/>
    </row>
    <row r="721" ht="15.75" customHeight="1">
      <c r="B721" s="153"/>
      <c r="C721" s="153"/>
      <c r="H721" s="153"/>
      <c r="I721" s="153"/>
      <c r="N721" s="153"/>
      <c r="O721" s="153"/>
      <c r="T721" s="153"/>
      <c r="U721" s="153"/>
      <c r="Z721" s="153"/>
      <c r="AA721" s="153"/>
      <c r="AF721" s="153"/>
      <c r="AG721" s="153"/>
      <c r="AL721" s="153"/>
      <c r="AM721" s="153"/>
      <c r="AR721" s="153"/>
      <c r="AS721" s="153"/>
      <c r="AX721" s="153"/>
      <c r="AY721" s="153"/>
      <c r="BD721" s="153"/>
      <c r="BE721" s="153"/>
      <c r="BF721" s="153"/>
    </row>
    <row r="722" ht="15.75" customHeight="1">
      <c r="B722" s="153"/>
      <c r="C722" s="153"/>
      <c r="H722" s="153"/>
      <c r="I722" s="153"/>
      <c r="N722" s="153"/>
      <c r="O722" s="153"/>
      <c r="T722" s="153"/>
      <c r="U722" s="153"/>
      <c r="Z722" s="153"/>
      <c r="AA722" s="153"/>
      <c r="AF722" s="153"/>
      <c r="AG722" s="153"/>
      <c r="AL722" s="153"/>
      <c r="AM722" s="153"/>
      <c r="AR722" s="153"/>
      <c r="AS722" s="153"/>
      <c r="AX722" s="153"/>
      <c r="AY722" s="153"/>
      <c r="BD722" s="153"/>
      <c r="BE722" s="153"/>
      <c r="BF722" s="153"/>
    </row>
    <row r="723" ht="15.75" customHeight="1">
      <c r="B723" s="153"/>
      <c r="C723" s="153"/>
      <c r="H723" s="153"/>
      <c r="I723" s="153"/>
      <c r="N723" s="153"/>
      <c r="O723" s="153"/>
      <c r="T723" s="153"/>
      <c r="U723" s="153"/>
      <c r="Z723" s="153"/>
      <c r="AA723" s="153"/>
      <c r="AF723" s="153"/>
      <c r="AG723" s="153"/>
      <c r="AL723" s="153"/>
      <c r="AM723" s="153"/>
      <c r="AR723" s="153"/>
      <c r="AS723" s="153"/>
      <c r="AX723" s="153"/>
      <c r="AY723" s="153"/>
      <c r="BD723" s="153"/>
      <c r="BE723" s="153"/>
      <c r="BF723" s="153"/>
    </row>
    <row r="724" ht="15.75" customHeight="1">
      <c r="B724" s="153"/>
      <c r="C724" s="153"/>
      <c r="H724" s="153"/>
      <c r="I724" s="153"/>
      <c r="N724" s="153"/>
      <c r="O724" s="153"/>
      <c r="T724" s="153"/>
      <c r="U724" s="153"/>
      <c r="Z724" s="153"/>
      <c r="AA724" s="153"/>
      <c r="AF724" s="153"/>
      <c r="AG724" s="153"/>
      <c r="AL724" s="153"/>
      <c r="AM724" s="153"/>
      <c r="AR724" s="153"/>
      <c r="AS724" s="153"/>
      <c r="AX724" s="153"/>
      <c r="AY724" s="153"/>
      <c r="BD724" s="153"/>
      <c r="BE724" s="153"/>
      <c r="BF724" s="153"/>
    </row>
    <row r="725" ht="15.75" customHeight="1">
      <c r="B725" s="153"/>
      <c r="C725" s="153"/>
      <c r="H725" s="153"/>
      <c r="I725" s="153"/>
      <c r="N725" s="153"/>
      <c r="O725" s="153"/>
      <c r="T725" s="153"/>
      <c r="U725" s="153"/>
      <c r="Z725" s="153"/>
      <c r="AA725" s="153"/>
      <c r="AF725" s="153"/>
      <c r="AG725" s="153"/>
      <c r="AL725" s="153"/>
      <c r="AM725" s="153"/>
      <c r="AR725" s="153"/>
      <c r="AS725" s="153"/>
      <c r="AX725" s="153"/>
      <c r="AY725" s="153"/>
      <c r="BD725" s="153"/>
      <c r="BE725" s="153"/>
      <c r="BF725" s="153"/>
    </row>
    <row r="726" ht="15.75" customHeight="1">
      <c r="B726" s="153"/>
      <c r="C726" s="153"/>
      <c r="H726" s="153"/>
      <c r="I726" s="153"/>
      <c r="N726" s="153"/>
      <c r="O726" s="153"/>
      <c r="T726" s="153"/>
      <c r="U726" s="153"/>
      <c r="Z726" s="153"/>
      <c r="AA726" s="153"/>
      <c r="AF726" s="153"/>
      <c r="AG726" s="153"/>
      <c r="AL726" s="153"/>
      <c r="AM726" s="153"/>
      <c r="AR726" s="153"/>
      <c r="AS726" s="153"/>
      <c r="AX726" s="153"/>
      <c r="AY726" s="153"/>
      <c r="BD726" s="153"/>
      <c r="BE726" s="153"/>
      <c r="BF726" s="153"/>
    </row>
    <row r="727" ht="15.75" customHeight="1">
      <c r="B727" s="153"/>
      <c r="C727" s="153"/>
      <c r="H727" s="153"/>
      <c r="I727" s="153"/>
      <c r="N727" s="153"/>
      <c r="O727" s="153"/>
      <c r="T727" s="153"/>
      <c r="U727" s="153"/>
      <c r="Z727" s="153"/>
      <c r="AA727" s="153"/>
      <c r="AF727" s="153"/>
      <c r="AG727" s="153"/>
      <c r="AL727" s="153"/>
      <c r="AM727" s="153"/>
      <c r="AR727" s="153"/>
      <c r="AS727" s="153"/>
      <c r="AX727" s="153"/>
      <c r="AY727" s="153"/>
      <c r="BD727" s="153"/>
      <c r="BE727" s="153"/>
      <c r="BF727" s="153"/>
    </row>
    <row r="728" ht="15.75" customHeight="1">
      <c r="B728" s="153"/>
      <c r="C728" s="153"/>
      <c r="H728" s="153"/>
      <c r="I728" s="153"/>
      <c r="N728" s="153"/>
      <c r="O728" s="153"/>
      <c r="T728" s="153"/>
      <c r="U728" s="153"/>
      <c r="Z728" s="153"/>
      <c r="AA728" s="153"/>
      <c r="AF728" s="153"/>
      <c r="AG728" s="153"/>
      <c r="AL728" s="153"/>
      <c r="AM728" s="153"/>
      <c r="AR728" s="153"/>
      <c r="AS728" s="153"/>
      <c r="AX728" s="153"/>
      <c r="AY728" s="153"/>
      <c r="BD728" s="153"/>
      <c r="BE728" s="153"/>
      <c r="BF728" s="153"/>
    </row>
    <row r="729" ht="15.75" customHeight="1">
      <c r="B729" s="153"/>
      <c r="C729" s="153"/>
      <c r="H729" s="153"/>
      <c r="I729" s="153"/>
      <c r="N729" s="153"/>
      <c r="O729" s="153"/>
      <c r="T729" s="153"/>
      <c r="U729" s="153"/>
      <c r="Z729" s="153"/>
      <c r="AA729" s="153"/>
      <c r="AF729" s="153"/>
      <c r="AG729" s="153"/>
      <c r="AL729" s="153"/>
      <c r="AM729" s="153"/>
      <c r="AR729" s="153"/>
      <c r="AS729" s="153"/>
      <c r="AX729" s="153"/>
      <c r="AY729" s="153"/>
      <c r="BD729" s="153"/>
      <c r="BE729" s="153"/>
      <c r="BF729" s="153"/>
    </row>
    <row r="730" ht="15.75" customHeight="1">
      <c r="B730" s="153"/>
      <c r="C730" s="153"/>
      <c r="H730" s="153"/>
      <c r="I730" s="153"/>
      <c r="N730" s="153"/>
      <c r="O730" s="153"/>
      <c r="T730" s="153"/>
      <c r="U730" s="153"/>
      <c r="Z730" s="153"/>
      <c r="AA730" s="153"/>
      <c r="AF730" s="153"/>
      <c r="AG730" s="153"/>
      <c r="AL730" s="153"/>
      <c r="AM730" s="153"/>
      <c r="AR730" s="153"/>
      <c r="AS730" s="153"/>
      <c r="AX730" s="153"/>
      <c r="AY730" s="153"/>
      <c r="BD730" s="153"/>
      <c r="BE730" s="153"/>
      <c r="BF730" s="153"/>
    </row>
    <row r="731" ht="15.75" customHeight="1">
      <c r="B731" s="153"/>
      <c r="C731" s="153"/>
      <c r="H731" s="153"/>
      <c r="I731" s="153"/>
      <c r="N731" s="153"/>
      <c r="O731" s="153"/>
      <c r="T731" s="153"/>
      <c r="U731" s="153"/>
      <c r="Z731" s="153"/>
      <c r="AA731" s="153"/>
      <c r="AF731" s="153"/>
      <c r="AG731" s="153"/>
      <c r="AL731" s="153"/>
      <c r="AM731" s="153"/>
      <c r="AR731" s="153"/>
      <c r="AS731" s="153"/>
      <c r="AX731" s="153"/>
      <c r="AY731" s="153"/>
      <c r="BD731" s="153"/>
      <c r="BE731" s="153"/>
      <c r="BF731" s="153"/>
    </row>
    <row r="732" ht="15.75" customHeight="1">
      <c r="B732" s="153"/>
      <c r="C732" s="153"/>
      <c r="H732" s="153"/>
      <c r="I732" s="153"/>
      <c r="N732" s="153"/>
      <c r="O732" s="153"/>
      <c r="T732" s="153"/>
      <c r="U732" s="153"/>
      <c r="Z732" s="153"/>
      <c r="AA732" s="153"/>
      <c r="AF732" s="153"/>
      <c r="AG732" s="153"/>
      <c r="AL732" s="153"/>
      <c r="AM732" s="153"/>
      <c r="AR732" s="153"/>
      <c r="AS732" s="153"/>
      <c r="AX732" s="153"/>
      <c r="AY732" s="153"/>
      <c r="BD732" s="153"/>
      <c r="BE732" s="153"/>
      <c r="BF732" s="153"/>
    </row>
    <row r="733" ht="15.75" customHeight="1">
      <c r="B733" s="153"/>
      <c r="C733" s="153"/>
      <c r="H733" s="153"/>
      <c r="I733" s="153"/>
      <c r="N733" s="153"/>
      <c r="O733" s="153"/>
      <c r="T733" s="153"/>
      <c r="U733" s="153"/>
      <c r="Z733" s="153"/>
      <c r="AA733" s="153"/>
      <c r="AF733" s="153"/>
      <c r="AG733" s="153"/>
      <c r="AL733" s="153"/>
      <c r="AM733" s="153"/>
      <c r="AR733" s="153"/>
      <c r="AS733" s="153"/>
      <c r="AX733" s="153"/>
      <c r="AY733" s="153"/>
      <c r="BD733" s="153"/>
      <c r="BE733" s="153"/>
      <c r="BF733" s="153"/>
    </row>
    <row r="734" ht="15.75" customHeight="1">
      <c r="B734" s="153"/>
      <c r="C734" s="153"/>
      <c r="H734" s="153"/>
      <c r="I734" s="153"/>
      <c r="N734" s="153"/>
      <c r="O734" s="153"/>
      <c r="T734" s="153"/>
      <c r="U734" s="153"/>
      <c r="Z734" s="153"/>
      <c r="AA734" s="153"/>
      <c r="AF734" s="153"/>
      <c r="AG734" s="153"/>
      <c r="AL734" s="153"/>
      <c r="AM734" s="153"/>
      <c r="AR734" s="153"/>
      <c r="AS734" s="153"/>
      <c r="AX734" s="153"/>
      <c r="AY734" s="153"/>
      <c r="BD734" s="153"/>
      <c r="BE734" s="153"/>
      <c r="BF734" s="153"/>
    </row>
    <row r="735" ht="15.75" customHeight="1">
      <c r="B735" s="153"/>
      <c r="C735" s="153"/>
      <c r="H735" s="153"/>
      <c r="I735" s="153"/>
      <c r="N735" s="153"/>
      <c r="O735" s="153"/>
      <c r="T735" s="153"/>
      <c r="U735" s="153"/>
      <c r="Z735" s="153"/>
      <c r="AA735" s="153"/>
      <c r="AF735" s="153"/>
      <c r="AG735" s="153"/>
      <c r="AL735" s="153"/>
      <c r="AM735" s="153"/>
      <c r="AR735" s="153"/>
      <c r="AS735" s="153"/>
      <c r="AX735" s="153"/>
      <c r="AY735" s="153"/>
      <c r="BD735" s="153"/>
      <c r="BE735" s="153"/>
      <c r="BF735" s="153"/>
    </row>
    <row r="736" ht="15.75" customHeight="1">
      <c r="B736" s="153"/>
      <c r="C736" s="153"/>
      <c r="H736" s="153"/>
      <c r="I736" s="153"/>
      <c r="N736" s="153"/>
      <c r="O736" s="153"/>
      <c r="T736" s="153"/>
      <c r="U736" s="153"/>
      <c r="Z736" s="153"/>
      <c r="AA736" s="153"/>
      <c r="AF736" s="153"/>
      <c r="AG736" s="153"/>
      <c r="AL736" s="153"/>
      <c r="AM736" s="153"/>
      <c r="AR736" s="153"/>
      <c r="AS736" s="153"/>
      <c r="AX736" s="153"/>
      <c r="AY736" s="153"/>
      <c r="BD736" s="153"/>
      <c r="BE736" s="153"/>
      <c r="BF736" s="153"/>
    </row>
    <row r="737" ht="15.75" customHeight="1">
      <c r="B737" s="153"/>
      <c r="C737" s="153"/>
      <c r="H737" s="153"/>
      <c r="I737" s="153"/>
      <c r="N737" s="153"/>
      <c r="O737" s="153"/>
      <c r="T737" s="153"/>
      <c r="U737" s="153"/>
      <c r="Z737" s="153"/>
      <c r="AA737" s="153"/>
      <c r="AF737" s="153"/>
      <c r="AG737" s="153"/>
      <c r="AL737" s="153"/>
      <c r="AM737" s="153"/>
      <c r="AR737" s="153"/>
      <c r="AS737" s="153"/>
      <c r="AX737" s="153"/>
      <c r="AY737" s="153"/>
      <c r="BD737" s="153"/>
      <c r="BE737" s="153"/>
      <c r="BF737" s="153"/>
    </row>
    <row r="738" ht="15.75" customHeight="1">
      <c r="B738" s="153"/>
      <c r="C738" s="153"/>
      <c r="H738" s="153"/>
      <c r="I738" s="153"/>
      <c r="N738" s="153"/>
      <c r="O738" s="153"/>
      <c r="T738" s="153"/>
      <c r="U738" s="153"/>
      <c r="Z738" s="153"/>
      <c r="AA738" s="153"/>
      <c r="AF738" s="153"/>
      <c r="AG738" s="153"/>
      <c r="AL738" s="153"/>
      <c r="AM738" s="153"/>
      <c r="AR738" s="153"/>
      <c r="AS738" s="153"/>
      <c r="AX738" s="153"/>
      <c r="AY738" s="153"/>
      <c r="BD738" s="153"/>
      <c r="BE738" s="153"/>
      <c r="BF738" s="153"/>
    </row>
    <row r="739" ht="15.75" customHeight="1">
      <c r="B739" s="153"/>
      <c r="C739" s="153"/>
      <c r="H739" s="153"/>
      <c r="I739" s="153"/>
      <c r="N739" s="153"/>
      <c r="O739" s="153"/>
      <c r="T739" s="153"/>
      <c r="U739" s="153"/>
      <c r="Z739" s="153"/>
      <c r="AA739" s="153"/>
      <c r="AF739" s="153"/>
      <c r="AG739" s="153"/>
      <c r="AL739" s="153"/>
      <c r="AM739" s="153"/>
      <c r="AR739" s="153"/>
      <c r="AS739" s="153"/>
      <c r="AX739" s="153"/>
      <c r="AY739" s="153"/>
      <c r="BD739" s="153"/>
      <c r="BE739" s="153"/>
      <c r="BF739" s="153"/>
    </row>
    <row r="740" ht="15.75" customHeight="1">
      <c r="B740" s="153"/>
      <c r="C740" s="153"/>
      <c r="H740" s="153"/>
      <c r="I740" s="153"/>
      <c r="N740" s="153"/>
      <c r="O740" s="153"/>
      <c r="T740" s="153"/>
      <c r="U740" s="153"/>
      <c r="Z740" s="153"/>
      <c r="AA740" s="153"/>
      <c r="AF740" s="153"/>
      <c r="AG740" s="153"/>
      <c r="AL740" s="153"/>
      <c r="AM740" s="153"/>
      <c r="AR740" s="153"/>
      <c r="AS740" s="153"/>
      <c r="AX740" s="153"/>
      <c r="AY740" s="153"/>
      <c r="BD740" s="153"/>
      <c r="BE740" s="153"/>
      <c r="BF740" s="153"/>
    </row>
    <row r="741" ht="15.75" customHeight="1">
      <c r="B741" s="153"/>
      <c r="C741" s="153"/>
      <c r="H741" s="153"/>
      <c r="I741" s="153"/>
      <c r="N741" s="153"/>
      <c r="O741" s="153"/>
      <c r="T741" s="153"/>
      <c r="U741" s="153"/>
      <c r="Z741" s="153"/>
      <c r="AA741" s="153"/>
      <c r="AF741" s="153"/>
      <c r="AG741" s="153"/>
      <c r="AL741" s="153"/>
      <c r="AM741" s="153"/>
      <c r="AR741" s="153"/>
      <c r="AS741" s="153"/>
      <c r="AX741" s="153"/>
      <c r="AY741" s="153"/>
      <c r="BD741" s="153"/>
      <c r="BE741" s="153"/>
      <c r="BF741" s="153"/>
    </row>
    <row r="742" ht="15.75" customHeight="1">
      <c r="B742" s="153"/>
      <c r="C742" s="153"/>
      <c r="H742" s="153"/>
      <c r="I742" s="153"/>
      <c r="N742" s="153"/>
      <c r="O742" s="153"/>
      <c r="T742" s="153"/>
      <c r="U742" s="153"/>
      <c r="Z742" s="153"/>
      <c r="AA742" s="153"/>
      <c r="AF742" s="153"/>
      <c r="AG742" s="153"/>
      <c r="AL742" s="153"/>
      <c r="AM742" s="153"/>
      <c r="AR742" s="153"/>
      <c r="AS742" s="153"/>
      <c r="AX742" s="153"/>
      <c r="AY742" s="153"/>
      <c r="BD742" s="153"/>
      <c r="BE742" s="153"/>
      <c r="BF742" s="153"/>
    </row>
    <row r="743" ht="15.75" customHeight="1">
      <c r="B743" s="153"/>
      <c r="C743" s="153"/>
      <c r="H743" s="153"/>
      <c r="I743" s="153"/>
      <c r="N743" s="153"/>
      <c r="O743" s="153"/>
      <c r="T743" s="153"/>
      <c r="U743" s="153"/>
      <c r="Z743" s="153"/>
      <c r="AA743" s="153"/>
      <c r="AF743" s="153"/>
      <c r="AG743" s="153"/>
      <c r="AL743" s="153"/>
      <c r="AM743" s="153"/>
      <c r="AR743" s="153"/>
      <c r="AS743" s="153"/>
      <c r="AX743" s="153"/>
      <c r="AY743" s="153"/>
      <c r="BD743" s="153"/>
      <c r="BE743" s="153"/>
      <c r="BF743" s="153"/>
    </row>
    <row r="744" ht="15.75" customHeight="1">
      <c r="B744" s="153"/>
      <c r="C744" s="153"/>
      <c r="H744" s="153"/>
      <c r="I744" s="153"/>
      <c r="N744" s="153"/>
      <c r="O744" s="153"/>
      <c r="T744" s="153"/>
      <c r="U744" s="153"/>
      <c r="Z744" s="153"/>
      <c r="AA744" s="153"/>
      <c r="AF744" s="153"/>
      <c r="AG744" s="153"/>
      <c r="AL744" s="153"/>
      <c r="AM744" s="153"/>
      <c r="AR744" s="153"/>
      <c r="AS744" s="153"/>
      <c r="AX744" s="153"/>
      <c r="AY744" s="153"/>
      <c r="BD744" s="153"/>
      <c r="BE744" s="153"/>
      <c r="BF744" s="153"/>
    </row>
    <row r="745" ht="15.75" customHeight="1">
      <c r="B745" s="153"/>
      <c r="C745" s="153"/>
      <c r="H745" s="153"/>
      <c r="I745" s="153"/>
      <c r="N745" s="153"/>
      <c r="O745" s="153"/>
      <c r="T745" s="153"/>
      <c r="U745" s="153"/>
      <c r="Z745" s="153"/>
      <c r="AA745" s="153"/>
      <c r="AF745" s="153"/>
      <c r="AG745" s="153"/>
      <c r="AL745" s="153"/>
      <c r="AM745" s="153"/>
      <c r="AR745" s="153"/>
      <c r="AS745" s="153"/>
      <c r="AX745" s="153"/>
      <c r="AY745" s="153"/>
      <c r="BD745" s="153"/>
      <c r="BE745" s="153"/>
      <c r="BF745" s="153"/>
    </row>
    <row r="746" ht="15.75" customHeight="1">
      <c r="B746" s="153"/>
      <c r="C746" s="153"/>
      <c r="H746" s="153"/>
      <c r="I746" s="153"/>
      <c r="N746" s="153"/>
      <c r="O746" s="153"/>
      <c r="T746" s="153"/>
      <c r="U746" s="153"/>
      <c r="Z746" s="153"/>
      <c r="AA746" s="153"/>
      <c r="AF746" s="153"/>
      <c r="AG746" s="153"/>
      <c r="AL746" s="153"/>
      <c r="AM746" s="153"/>
      <c r="AR746" s="153"/>
      <c r="AS746" s="153"/>
      <c r="AX746" s="153"/>
      <c r="AY746" s="153"/>
      <c r="BD746" s="153"/>
      <c r="BE746" s="153"/>
      <c r="BF746" s="153"/>
    </row>
    <row r="747" ht="15.75" customHeight="1">
      <c r="B747" s="153"/>
      <c r="C747" s="153"/>
      <c r="H747" s="153"/>
      <c r="I747" s="153"/>
      <c r="N747" s="153"/>
      <c r="O747" s="153"/>
      <c r="T747" s="153"/>
      <c r="U747" s="153"/>
      <c r="Z747" s="153"/>
      <c r="AA747" s="153"/>
      <c r="AF747" s="153"/>
      <c r="AG747" s="153"/>
      <c r="AL747" s="153"/>
      <c r="AM747" s="153"/>
      <c r="AR747" s="153"/>
      <c r="AS747" s="153"/>
      <c r="AX747" s="153"/>
      <c r="AY747" s="153"/>
      <c r="BD747" s="153"/>
      <c r="BE747" s="153"/>
      <c r="BF747" s="153"/>
    </row>
    <row r="748" ht="15.75" customHeight="1">
      <c r="B748" s="153"/>
      <c r="C748" s="153"/>
      <c r="H748" s="153"/>
      <c r="I748" s="153"/>
      <c r="N748" s="153"/>
      <c r="O748" s="153"/>
      <c r="T748" s="153"/>
      <c r="U748" s="153"/>
      <c r="Z748" s="153"/>
      <c r="AA748" s="153"/>
      <c r="AF748" s="153"/>
      <c r="AG748" s="153"/>
      <c r="AL748" s="153"/>
      <c r="AM748" s="153"/>
      <c r="AR748" s="153"/>
      <c r="AS748" s="153"/>
      <c r="AX748" s="153"/>
      <c r="AY748" s="153"/>
      <c r="BD748" s="153"/>
      <c r="BE748" s="153"/>
      <c r="BF748" s="153"/>
    </row>
    <row r="749" ht="15.75" customHeight="1">
      <c r="B749" s="153"/>
      <c r="C749" s="153"/>
      <c r="H749" s="153"/>
      <c r="I749" s="153"/>
      <c r="N749" s="153"/>
      <c r="O749" s="153"/>
      <c r="T749" s="153"/>
      <c r="U749" s="153"/>
      <c r="Z749" s="153"/>
      <c r="AA749" s="153"/>
      <c r="AF749" s="153"/>
      <c r="AG749" s="153"/>
      <c r="AL749" s="153"/>
      <c r="AM749" s="153"/>
      <c r="AR749" s="153"/>
      <c r="AS749" s="153"/>
      <c r="AX749" s="153"/>
      <c r="AY749" s="153"/>
      <c r="BD749" s="153"/>
      <c r="BE749" s="153"/>
      <c r="BF749" s="153"/>
    </row>
    <row r="750" ht="15.75" customHeight="1">
      <c r="B750" s="153"/>
      <c r="C750" s="153"/>
      <c r="H750" s="153"/>
      <c r="I750" s="153"/>
      <c r="N750" s="153"/>
      <c r="O750" s="153"/>
      <c r="T750" s="153"/>
      <c r="U750" s="153"/>
      <c r="Z750" s="153"/>
      <c r="AA750" s="153"/>
      <c r="AF750" s="153"/>
      <c r="AG750" s="153"/>
      <c r="AL750" s="153"/>
      <c r="AM750" s="153"/>
      <c r="AR750" s="153"/>
      <c r="AS750" s="153"/>
      <c r="AX750" s="153"/>
      <c r="AY750" s="153"/>
      <c r="BD750" s="153"/>
      <c r="BE750" s="153"/>
      <c r="BF750" s="153"/>
    </row>
    <row r="751" ht="15.75" customHeight="1">
      <c r="B751" s="153"/>
      <c r="C751" s="153"/>
      <c r="H751" s="153"/>
      <c r="I751" s="153"/>
      <c r="N751" s="153"/>
      <c r="O751" s="153"/>
      <c r="T751" s="153"/>
      <c r="U751" s="153"/>
      <c r="Z751" s="153"/>
      <c r="AA751" s="153"/>
      <c r="AF751" s="153"/>
      <c r="AG751" s="153"/>
      <c r="AL751" s="153"/>
      <c r="AM751" s="153"/>
      <c r="AR751" s="153"/>
      <c r="AS751" s="153"/>
      <c r="AX751" s="153"/>
      <c r="AY751" s="153"/>
      <c r="BD751" s="153"/>
      <c r="BE751" s="153"/>
      <c r="BF751" s="153"/>
    </row>
    <row r="752" ht="15.75" customHeight="1">
      <c r="B752" s="153"/>
      <c r="C752" s="153"/>
      <c r="H752" s="153"/>
      <c r="I752" s="153"/>
      <c r="N752" s="153"/>
      <c r="O752" s="153"/>
      <c r="T752" s="153"/>
      <c r="U752" s="153"/>
      <c r="Z752" s="153"/>
      <c r="AA752" s="153"/>
      <c r="AF752" s="153"/>
      <c r="AG752" s="153"/>
      <c r="AL752" s="153"/>
      <c r="AM752" s="153"/>
      <c r="AR752" s="153"/>
      <c r="AS752" s="153"/>
      <c r="AX752" s="153"/>
      <c r="AY752" s="153"/>
      <c r="BD752" s="153"/>
      <c r="BE752" s="153"/>
      <c r="BF752" s="153"/>
    </row>
    <row r="753" ht="15.75" customHeight="1">
      <c r="B753" s="153"/>
      <c r="C753" s="153"/>
      <c r="H753" s="153"/>
      <c r="I753" s="153"/>
      <c r="N753" s="153"/>
      <c r="O753" s="153"/>
      <c r="T753" s="153"/>
      <c r="U753" s="153"/>
      <c r="Z753" s="153"/>
      <c r="AA753" s="153"/>
      <c r="AF753" s="153"/>
      <c r="AG753" s="153"/>
      <c r="AL753" s="153"/>
      <c r="AM753" s="153"/>
      <c r="AR753" s="153"/>
      <c r="AS753" s="153"/>
      <c r="AX753" s="153"/>
      <c r="AY753" s="153"/>
      <c r="BD753" s="153"/>
      <c r="BE753" s="153"/>
      <c r="BF753" s="153"/>
    </row>
    <row r="754" ht="15.75" customHeight="1">
      <c r="B754" s="153"/>
      <c r="C754" s="153"/>
      <c r="H754" s="153"/>
      <c r="I754" s="153"/>
      <c r="N754" s="153"/>
      <c r="O754" s="153"/>
      <c r="T754" s="153"/>
      <c r="U754" s="153"/>
      <c r="Z754" s="153"/>
      <c r="AA754" s="153"/>
      <c r="AF754" s="153"/>
      <c r="AG754" s="153"/>
      <c r="AL754" s="153"/>
      <c r="AM754" s="153"/>
      <c r="AR754" s="153"/>
      <c r="AS754" s="153"/>
      <c r="AX754" s="153"/>
      <c r="AY754" s="153"/>
      <c r="BD754" s="153"/>
      <c r="BE754" s="153"/>
      <c r="BF754" s="153"/>
    </row>
    <row r="755" ht="15.75" customHeight="1">
      <c r="B755" s="153"/>
      <c r="C755" s="153"/>
      <c r="H755" s="153"/>
      <c r="I755" s="153"/>
      <c r="N755" s="153"/>
      <c r="O755" s="153"/>
      <c r="T755" s="153"/>
      <c r="U755" s="153"/>
      <c r="Z755" s="153"/>
      <c r="AA755" s="153"/>
      <c r="AF755" s="153"/>
      <c r="AG755" s="153"/>
      <c r="AL755" s="153"/>
      <c r="AM755" s="153"/>
      <c r="AR755" s="153"/>
      <c r="AS755" s="153"/>
      <c r="AX755" s="153"/>
      <c r="AY755" s="153"/>
      <c r="BD755" s="153"/>
      <c r="BE755" s="153"/>
      <c r="BF755" s="153"/>
    </row>
    <row r="756" ht="15.75" customHeight="1">
      <c r="B756" s="153"/>
      <c r="C756" s="153"/>
      <c r="H756" s="153"/>
      <c r="I756" s="153"/>
      <c r="N756" s="153"/>
      <c r="O756" s="153"/>
      <c r="T756" s="153"/>
      <c r="U756" s="153"/>
      <c r="Z756" s="153"/>
      <c r="AA756" s="153"/>
      <c r="AF756" s="153"/>
      <c r="AG756" s="153"/>
      <c r="AL756" s="153"/>
      <c r="AM756" s="153"/>
      <c r="AR756" s="153"/>
      <c r="AS756" s="153"/>
      <c r="AX756" s="153"/>
      <c r="AY756" s="153"/>
      <c r="BD756" s="153"/>
      <c r="BE756" s="153"/>
      <c r="BF756" s="153"/>
    </row>
    <row r="757" ht="15.75" customHeight="1">
      <c r="B757" s="153"/>
      <c r="C757" s="153"/>
      <c r="H757" s="153"/>
      <c r="I757" s="153"/>
      <c r="N757" s="153"/>
      <c r="O757" s="153"/>
      <c r="T757" s="153"/>
      <c r="U757" s="153"/>
      <c r="Z757" s="153"/>
      <c r="AA757" s="153"/>
      <c r="AF757" s="153"/>
      <c r="AG757" s="153"/>
      <c r="AL757" s="153"/>
      <c r="AM757" s="153"/>
      <c r="AR757" s="153"/>
      <c r="AS757" s="153"/>
      <c r="AX757" s="153"/>
      <c r="AY757" s="153"/>
      <c r="BD757" s="153"/>
      <c r="BE757" s="153"/>
      <c r="BF757" s="153"/>
    </row>
    <row r="758" ht="15.75" customHeight="1">
      <c r="B758" s="153"/>
      <c r="C758" s="153"/>
      <c r="H758" s="153"/>
      <c r="I758" s="153"/>
      <c r="N758" s="153"/>
      <c r="O758" s="153"/>
      <c r="T758" s="153"/>
      <c r="U758" s="153"/>
      <c r="Z758" s="153"/>
      <c r="AA758" s="153"/>
      <c r="AF758" s="153"/>
      <c r="AG758" s="153"/>
      <c r="AL758" s="153"/>
      <c r="AM758" s="153"/>
      <c r="AR758" s="153"/>
      <c r="AS758" s="153"/>
      <c r="AX758" s="153"/>
      <c r="AY758" s="153"/>
      <c r="BD758" s="153"/>
      <c r="BE758" s="153"/>
      <c r="BF758" s="153"/>
    </row>
    <row r="759" ht="15.75" customHeight="1">
      <c r="B759" s="153"/>
      <c r="C759" s="153"/>
      <c r="H759" s="153"/>
      <c r="I759" s="153"/>
      <c r="N759" s="153"/>
      <c r="O759" s="153"/>
      <c r="T759" s="153"/>
      <c r="U759" s="153"/>
      <c r="Z759" s="153"/>
      <c r="AA759" s="153"/>
      <c r="AF759" s="153"/>
      <c r="AG759" s="153"/>
      <c r="AL759" s="153"/>
      <c r="AM759" s="153"/>
      <c r="AR759" s="153"/>
      <c r="AS759" s="153"/>
      <c r="AX759" s="153"/>
      <c r="AY759" s="153"/>
      <c r="BD759" s="153"/>
      <c r="BE759" s="153"/>
      <c r="BF759" s="153"/>
    </row>
    <row r="760" ht="15.75" customHeight="1">
      <c r="B760" s="153"/>
      <c r="C760" s="153"/>
      <c r="H760" s="153"/>
      <c r="I760" s="153"/>
      <c r="N760" s="153"/>
      <c r="O760" s="153"/>
      <c r="T760" s="153"/>
      <c r="U760" s="153"/>
      <c r="Z760" s="153"/>
      <c r="AA760" s="153"/>
      <c r="AF760" s="153"/>
      <c r="AG760" s="153"/>
      <c r="AL760" s="153"/>
      <c r="AM760" s="153"/>
      <c r="AR760" s="153"/>
      <c r="AS760" s="153"/>
      <c r="AX760" s="153"/>
      <c r="AY760" s="153"/>
      <c r="BD760" s="153"/>
      <c r="BE760" s="153"/>
      <c r="BF760" s="153"/>
    </row>
    <row r="761" ht="15.75" customHeight="1">
      <c r="B761" s="153"/>
      <c r="C761" s="153"/>
      <c r="H761" s="153"/>
      <c r="I761" s="153"/>
      <c r="N761" s="153"/>
      <c r="O761" s="153"/>
      <c r="T761" s="153"/>
      <c r="U761" s="153"/>
      <c r="Z761" s="153"/>
      <c r="AA761" s="153"/>
      <c r="AF761" s="153"/>
      <c r="AG761" s="153"/>
      <c r="AL761" s="153"/>
      <c r="AM761" s="153"/>
      <c r="AR761" s="153"/>
      <c r="AS761" s="153"/>
      <c r="AX761" s="153"/>
      <c r="AY761" s="153"/>
      <c r="BD761" s="153"/>
      <c r="BE761" s="153"/>
      <c r="BF761" s="153"/>
    </row>
    <row r="762" ht="15.75" customHeight="1">
      <c r="B762" s="153"/>
      <c r="C762" s="153"/>
      <c r="H762" s="153"/>
      <c r="I762" s="153"/>
      <c r="N762" s="153"/>
      <c r="O762" s="153"/>
      <c r="T762" s="153"/>
      <c r="U762" s="153"/>
      <c r="Z762" s="153"/>
      <c r="AA762" s="153"/>
      <c r="AF762" s="153"/>
      <c r="AG762" s="153"/>
      <c r="AL762" s="153"/>
      <c r="AM762" s="153"/>
      <c r="AR762" s="153"/>
      <c r="AS762" s="153"/>
      <c r="AX762" s="153"/>
      <c r="AY762" s="153"/>
      <c r="BD762" s="153"/>
      <c r="BE762" s="153"/>
      <c r="BF762" s="153"/>
    </row>
    <row r="763" ht="15.75" customHeight="1">
      <c r="B763" s="153"/>
      <c r="C763" s="153"/>
      <c r="H763" s="153"/>
      <c r="I763" s="153"/>
      <c r="N763" s="153"/>
      <c r="O763" s="153"/>
      <c r="T763" s="153"/>
      <c r="U763" s="153"/>
      <c r="Z763" s="153"/>
      <c r="AA763" s="153"/>
      <c r="AF763" s="153"/>
      <c r="AG763" s="153"/>
      <c r="AL763" s="153"/>
      <c r="AM763" s="153"/>
      <c r="AR763" s="153"/>
      <c r="AS763" s="153"/>
      <c r="AX763" s="153"/>
      <c r="AY763" s="153"/>
      <c r="BD763" s="153"/>
      <c r="BE763" s="153"/>
      <c r="BF763" s="153"/>
    </row>
    <row r="764" ht="15.75" customHeight="1">
      <c r="B764" s="153"/>
      <c r="C764" s="153"/>
      <c r="H764" s="153"/>
      <c r="I764" s="153"/>
      <c r="N764" s="153"/>
      <c r="O764" s="153"/>
      <c r="T764" s="153"/>
      <c r="U764" s="153"/>
      <c r="Z764" s="153"/>
      <c r="AA764" s="153"/>
      <c r="AF764" s="153"/>
      <c r="AG764" s="153"/>
      <c r="AL764" s="153"/>
      <c r="AM764" s="153"/>
      <c r="AR764" s="153"/>
      <c r="AS764" s="153"/>
      <c r="AX764" s="153"/>
      <c r="AY764" s="153"/>
      <c r="BD764" s="153"/>
      <c r="BE764" s="153"/>
      <c r="BF764" s="153"/>
    </row>
    <row r="765" ht="15.75" customHeight="1">
      <c r="B765" s="153"/>
      <c r="C765" s="153"/>
      <c r="H765" s="153"/>
      <c r="I765" s="153"/>
      <c r="N765" s="153"/>
      <c r="O765" s="153"/>
      <c r="T765" s="153"/>
      <c r="U765" s="153"/>
      <c r="Z765" s="153"/>
      <c r="AA765" s="153"/>
      <c r="AF765" s="153"/>
      <c r="AG765" s="153"/>
      <c r="AL765" s="153"/>
      <c r="AM765" s="153"/>
      <c r="AR765" s="153"/>
      <c r="AS765" s="153"/>
      <c r="AX765" s="153"/>
      <c r="AY765" s="153"/>
      <c r="BD765" s="153"/>
      <c r="BE765" s="153"/>
      <c r="BF765" s="153"/>
    </row>
    <row r="766" ht="15.75" customHeight="1">
      <c r="B766" s="153"/>
      <c r="C766" s="153"/>
      <c r="H766" s="153"/>
      <c r="I766" s="153"/>
      <c r="N766" s="153"/>
      <c r="O766" s="153"/>
      <c r="T766" s="153"/>
      <c r="U766" s="153"/>
      <c r="Z766" s="153"/>
      <c r="AA766" s="153"/>
      <c r="AF766" s="153"/>
      <c r="AG766" s="153"/>
      <c r="AL766" s="153"/>
      <c r="AM766" s="153"/>
      <c r="AR766" s="153"/>
      <c r="AS766" s="153"/>
      <c r="AX766" s="153"/>
      <c r="AY766" s="153"/>
      <c r="BD766" s="153"/>
      <c r="BE766" s="153"/>
      <c r="BF766" s="153"/>
    </row>
    <row r="767" ht="15.75" customHeight="1">
      <c r="B767" s="153"/>
      <c r="C767" s="153"/>
      <c r="H767" s="153"/>
      <c r="I767" s="153"/>
      <c r="N767" s="153"/>
      <c r="O767" s="153"/>
      <c r="T767" s="153"/>
      <c r="U767" s="153"/>
      <c r="Z767" s="153"/>
      <c r="AA767" s="153"/>
      <c r="AF767" s="153"/>
      <c r="AG767" s="153"/>
      <c r="AL767" s="153"/>
      <c r="AM767" s="153"/>
      <c r="AR767" s="153"/>
      <c r="AS767" s="153"/>
      <c r="AX767" s="153"/>
      <c r="AY767" s="153"/>
      <c r="BD767" s="153"/>
      <c r="BE767" s="153"/>
      <c r="BF767" s="153"/>
    </row>
    <row r="768" ht="15.75" customHeight="1">
      <c r="B768" s="153"/>
      <c r="C768" s="153"/>
      <c r="H768" s="153"/>
      <c r="I768" s="153"/>
      <c r="N768" s="153"/>
      <c r="O768" s="153"/>
      <c r="T768" s="153"/>
      <c r="U768" s="153"/>
      <c r="Z768" s="153"/>
      <c r="AA768" s="153"/>
      <c r="AF768" s="153"/>
      <c r="AG768" s="153"/>
      <c r="AL768" s="153"/>
      <c r="AM768" s="153"/>
      <c r="AR768" s="153"/>
      <c r="AS768" s="153"/>
      <c r="AX768" s="153"/>
      <c r="AY768" s="153"/>
      <c r="BD768" s="153"/>
      <c r="BE768" s="153"/>
      <c r="BF768" s="153"/>
    </row>
    <row r="769" ht="15.75" customHeight="1">
      <c r="B769" s="153"/>
      <c r="C769" s="153"/>
      <c r="H769" s="153"/>
      <c r="I769" s="153"/>
      <c r="N769" s="153"/>
      <c r="O769" s="153"/>
      <c r="T769" s="153"/>
      <c r="U769" s="153"/>
      <c r="Z769" s="153"/>
      <c r="AA769" s="153"/>
      <c r="AF769" s="153"/>
      <c r="AG769" s="153"/>
      <c r="AL769" s="153"/>
      <c r="AM769" s="153"/>
      <c r="AR769" s="153"/>
      <c r="AS769" s="153"/>
      <c r="AX769" s="153"/>
      <c r="AY769" s="153"/>
      <c r="BD769" s="153"/>
      <c r="BE769" s="153"/>
      <c r="BF769" s="153"/>
    </row>
    <row r="770" ht="15.75" customHeight="1">
      <c r="B770" s="153"/>
      <c r="C770" s="153"/>
      <c r="H770" s="153"/>
      <c r="I770" s="153"/>
      <c r="N770" s="153"/>
      <c r="O770" s="153"/>
      <c r="T770" s="153"/>
      <c r="U770" s="153"/>
      <c r="Z770" s="153"/>
      <c r="AA770" s="153"/>
      <c r="AF770" s="153"/>
      <c r="AG770" s="153"/>
      <c r="AL770" s="153"/>
      <c r="AM770" s="153"/>
      <c r="AR770" s="153"/>
      <c r="AS770" s="153"/>
      <c r="AX770" s="153"/>
      <c r="AY770" s="153"/>
      <c r="BD770" s="153"/>
      <c r="BE770" s="153"/>
      <c r="BF770" s="153"/>
    </row>
    <row r="771" ht="15.75" customHeight="1">
      <c r="B771" s="153"/>
      <c r="C771" s="153"/>
      <c r="H771" s="153"/>
      <c r="I771" s="153"/>
      <c r="N771" s="153"/>
      <c r="O771" s="153"/>
      <c r="T771" s="153"/>
      <c r="U771" s="153"/>
      <c r="Z771" s="153"/>
      <c r="AA771" s="153"/>
      <c r="AF771" s="153"/>
      <c r="AG771" s="153"/>
      <c r="AL771" s="153"/>
      <c r="AM771" s="153"/>
      <c r="AR771" s="153"/>
      <c r="AS771" s="153"/>
      <c r="AX771" s="153"/>
      <c r="AY771" s="153"/>
      <c r="BD771" s="153"/>
      <c r="BE771" s="153"/>
      <c r="BF771" s="153"/>
    </row>
    <row r="772" ht="15.75" customHeight="1">
      <c r="B772" s="153"/>
      <c r="C772" s="153"/>
      <c r="H772" s="153"/>
      <c r="I772" s="153"/>
      <c r="N772" s="153"/>
      <c r="O772" s="153"/>
      <c r="T772" s="153"/>
      <c r="U772" s="153"/>
      <c r="Z772" s="153"/>
      <c r="AA772" s="153"/>
      <c r="AF772" s="153"/>
      <c r="AG772" s="153"/>
      <c r="AL772" s="153"/>
      <c r="AM772" s="153"/>
      <c r="AR772" s="153"/>
      <c r="AS772" s="153"/>
      <c r="AX772" s="153"/>
      <c r="AY772" s="153"/>
      <c r="BD772" s="153"/>
      <c r="BE772" s="153"/>
      <c r="BF772" s="153"/>
    </row>
    <row r="773" ht="15.75" customHeight="1">
      <c r="B773" s="153"/>
      <c r="C773" s="153"/>
      <c r="H773" s="153"/>
      <c r="I773" s="153"/>
      <c r="N773" s="153"/>
      <c r="O773" s="153"/>
      <c r="T773" s="153"/>
      <c r="U773" s="153"/>
      <c r="Z773" s="153"/>
      <c r="AA773" s="153"/>
      <c r="AF773" s="153"/>
      <c r="AG773" s="153"/>
      <c r="AL773" s="153"/>
      <c r="AM773" s="153"/>
      <c r="AR773" s="153"/>
      <c r="AS773" s="153"/>
      <c r="AX773" s="153"/>
      <c r="AY773" s="153"/>
      <c r="BD773" s="153"/>
      <c r="BE773" s="153"/>
      <c r="BF773" s="153"/>
    </row>
    <row r="774" ht="15.75" customHeight="1">
      <c r="B774" s="153"/>
      <c r="C774" s="153"/>
      <c r="H774" s="153"/>
      <c r="I774" s="153"/>
      <c r="N774" s="153"/>
      <c r="O774" s="153"/>
      <c r="T774" s="153"/>
      <c r="U774" s="153"/>
      <c r="Z774" s="153"/>
      <c r="AA774" s="153"/>
      <c r="AF774" s="153"/>
      <c r="AG774" s="153"/>
      <c r="AL774" s="153"/>
      <c r="AM774" s="153"/>
      <c r="AR774" s="153"/>
      <c r="AS774" s="153"/>
      <c r="AX774" s="153"/>
      <c r="AY774" s="153"/>
      <c r="BD774" s="153"/>
      <c r="BE774" s="153"/>
      <c r="BF774" s="153"/>
    </row>
    <row r="775" ht="15.75" customHeight="1">
      <c r="B775" s="153"/>
      <c r="C775" s="153"/>
      <c r="H775" s="153"/>
      <c r="I775" s="153"/>
      <c r="N775" s="153"/>
      <c r="O775" s="153"/>
      <c r="T775" s="153"/>
      <c r="U775" s="153"/>
      <c r="Z775" s="153"/>
      <c r="AA775" s="153"/>
      <c r="AF775" s="153"/>
      <c r="AG775" s="153"/>
      <c r="AL775" s="153"/>
      <c r="AM775" s="153"/>
      <c r="AR775" s="153"/>
      <c r="AS775" s="153"/>
      <c r="AX775" s="153"/>
      <c r="AY775" s="153"/>
      <c r="BD775" s="153"/>
      <c r="BE775" s="153"/>
      <c r="BF775" s="153"/>
    </row>
    <row r="776" ht="15.75" customHeight="1">
      <c r="B776" s="153"/>
      <c r="C776" s="153"/>
      <c r="H776" s="153"/>
      <c r="I776" s="153"/>
      <c r="N776" s="153"/>
      <c r="O776" s="153"/>
      <c r="T776" s="153"/>
      <c r="U776" s="153"/>
      <c r="Z776" s="153"/>
      <c r="AA776" s="153"/>
      <c r="AF776" s="153"/>
      <c r="AG776" s="153"/>
      <c r="AL776" s="153"/>
      <c r="AM776" s="153"/>
      <c r="AR776" s="153"/>
      <c r="AS776" s="153"/>
      <c r="AX776" s="153"/>
      <c r="AY776" s="153"/>
      <c r="BD776" s="153"/>
      <c r="BE776" s="153"/>
      <c r="BF776" s="153"/>
    </row>
    <row r="777" ht="15.75" customHeight="1">
      <c r="B777" s="153"/>
      <c r="C777" s="153"/>
      <c r="H777" s="153"/>
      <c r="I777" s="153"/>
      <c r="N777" s="153"/>
      <c r="O777" s="153"/>
      <c r="T777" s="153"/>
      <c r="U777" s="153"/>
      <c r="Z777" s="153"/>
      <c r="AA777" s="153"/>
      <c r="AF777" s="153"/>
      <c r="AG777" s="153"/>
      <c r="AL777" s="153"/>
      <c r="AM777" s="153"/>
      <c r="AR777" s="153"/>
      <c r="AS777" s="153"/>
      <c r="AX777" s="153"/>
      <c r="AY777" s="153"/>
      <c r="BD777" s="153"/>
      <c r="BE777" s="153"/>
      <c r="BF777" s="153"/>
    </row>
    <row r="778" ht="15.75" customHeight="1">
      <c r="B778" s="153"/>
      <c r="C778" s="153"/>
      <c r="H778" s="153"/>
      <c r="I778" s="153"/>
      <c r="N778" s="153"/>
      <c r="O778" s="153"/>
      <c r="T778" s="153"/>
      <c r="U778" s="153"/>
      <c r="Z778" s="153"/>
      <c r="AA778" s="153"/>
      <c r="AF778" s="153"/>
      <c r="AG778" s="153"/>
      <c r="AL778" s="153"/>
      <c r="AM778" s="153"/>
      <c r="AR778" s="153"/>
      <c r="AS778" s="153"/>
      <c r="AX778" s="153"/>
      <c r="AY778" s="153"/>
      <c r="BD778" s="153"/>
      <c r="BE778" s="153"/>
      <c r="BF778" s="153"/>
    </row>
    <row r="779" ht="15.75" customHeight="1">
      <c r="B779" s="153"/>
      <c r="C779" s="153"/>
      <c r="H779" s="153"/>
      <c r="I779" s="153"/>
      <c r="N779" s="153"/>
      <c r="O779" s="153"/>
      <c r="T779" s="153"/>
      <c r="U779" s="153"/>
      <c r="Z779" s="153"/>
      <c r="AA779" s="153"/>
      <c r="AF779" s="153"/>
      <c r="AG779" s="153"/>
      <c r="AL779" s="153"/>
      <c r="AM779" s="153"/>
      <c r="AR779" s="153"/>
      <c r="AS779" s="153"/>
      <c r="AX779" s="153"/>
      <c r="AY779" s="153"/>
      <c r="BD779" s="153"/>
      <c r="BE779" s="153"/>
      <c r="BF779" s="153"/>
    </row>
    <row r="780" ht="15.75" customHeight="1">
      <c r="B780" s="153"/>
      <c r="C780" s="153"/>
      <c r="H780" s="153"/>
      <c r="I780" s="153"/>
      <c r="N780" s="153"/>
      <c r="O780" s="153"/>
      <c r="T780" s="153"/>
      <c r="U780" s="153"/>
      <c r="Z780" s="153"/>
      <c r="AA780" s="153"/>
      <c r="AF780" s="153"/>
      <c r="AG780" s="153"/>
      <c r="AL780" s="153"/>
      <c r="AM780" s="153"/>
      <c r="AR780" s="153"/>
      <c r="AS780" s="153"/>
      <c r="AX780" s="153"/>
      <c r="AY780" s="153"/>
      <c r="BD780" s="153"/>
      <c r="BE780" s="153"/>
      <c r="BF780" s="153"/>
    </row>
    <row r="781" ht="15.75" customHeight="1">
      <c r="B781" s="153"/>
      <c r="C781" s="153"/>
      <c r="H781" s="153"/>
      <c r="I781" s="153"/>
      <c r="N781" s="153"/>
      <c r="O781" s="153"/>
      <c r="T781" s="153"/>
      <c r="U781" s="153"/>
      <c r="Z781" s="153"/>
      <c r="AA781" s="153"/>
      <c r="AF781" s="153"/>
      <c r="AG781" s="153"/>
      <c r="AL781" s="153"/>
      <c r="AM781" s="153"/>
      <c r="AR781" s="153"/>
      <c r="AS781" s="153"/>
      <c r="AX781" s="153"/>
      <c r="AY781" s="153"/>
      <c r="BD781" s="153"/>
      <c r="BE781" s="153"/>
      <c r="BF781" s="153"/>
    </row>
    <row r="782" ht="15.75" customHeight="1">
      <c r="B782" s="153"/>
      <c r="C782" s="153"/>
      <c r="H782" s="153"/>
      <c r="I782" s="153"/>
      <c r="N782" s="153"/>
      <c r="O782" s="153"/>
      <c r="T782" s="153"/>
      <c r="U782" s="153"/>
      <c r="Z782" s="153"/>
      <c r="AA782" s="153"/>
      <c r="AF782" s="153"/>
      <c r="AG782" s="153"/>
      <c r="AL782" s="153"/>
      <c r="AM782" s="153"/>
      <c r="AR782" s="153"/>
      <c r="AS782" s="153"/>
      <c r="AX782" s="153"/>
      <c r="AY782" s="153"/>
      <c r="BD782" s="153"/>
      <c r="BE782" s="153"/>
      <c r="BF782" s="153"/>
    </row>
    <row r="783" ht="15.75" customHeight="1">
      <c r="B783" s="153"/>
      <c r="C783" s="153"/>
      <c r="H783" s="153"/>
      <c r="I783" s="153"/>
      <c r="N783" s="153"/>
      <c r="O783" s="153"/>
      <c r="T783" s="153"/>
      <c r="U783" s="153"/>
      <c r="Z783" s="153"/>
      <c r="AA783" s="153"/>
      <c r="AF783" s="153"/>
      <c r="AG783" s="153"/>
      <c r="AL783" s="153"/>
      <c r="AM783" s="153"/>
      <c r="AR783" s="153"/>
      <c r="AS783" s="153"/>
      <c r="AX783" s="153"/>
      <c r="AY783" s="153"/>
      <c r="BD783" s="153"/>
      <c r="BE783" s="153"/>
      <c r="BF783" s="153"/>
    </row>
    <row r="784" ht="15.75" customHeight="1">
      <c r="B784" s="153"/>
      <c r="C784" s="153"/>
      <c r="H784" s="153"/>
      <c r="I784" s="153"/>
      <c r="N784" s="153"/>
      <c r="O784" s="153"/>
      <c r="T784" s="153"/>
      <c r="U784" s="153"/>
      <c r="Z784" s="153"/>
      <c r="AA784" s="153"/>
      <c r="AF784" s="153"/>
      <c r="AG784" s="153"/>
      <c r="AL784" s="153"/>
      <c r="AM784" s="153"/>
      <c r="AR784" s="153"/>
      <c r="AS784" s="153"/>
      <c r="AX784" s="153"/>
      <c r="AY784" s="153"/>
      <c r="BD784" s="153"/>
      <c r="BE784" s="153"/>
      <c r="BF784" s="153"/>
    </row>
    <row r="785" ht="15.75" customHeight="1">
      <c r="B785" s="153"/>
      <c r="C785" s="153"/>
      <c r="H785" s="153"/>
      <c r="I785" s="153"/>
      <c r="N785" s="153"/>
      <c r="O785" s="153"/>
      <c r="T785" s="153"/>
      <c r="U785" s="153"/>
      <c r="Z785" s="153"/>
      <c r="AA785" s="153"/>
      <c r="AF785" s="153"/>
      <c r="AG785" s="153"/>
      <c r="AL785" s="153"/>
      <c r="AM785" s="153"/>
      <c r="AR785" s="153"/>
      <c r="AS785" s="153"/>
      <c r="AX785" s="153"/>
      <c r="AY785" s="153"/>
      <c r="BD785" s="153"/>
      <c r="BE785" s="153"/>
      <c r="BF785" s="153"/>
    </row>
    <row r="786" ht="15.75" customHeight="1">
      <c r="B786" s="153"/>
      <c r="C786" s="153"/>
      <c r="H786" s="153"/>
      <c r="I786" s="153"/>
      <c r="N786" s="153"/>
      <c r="O786" s="153"/>
      <c r="T786" s="153"/>
      <c r="U786" s="153"/>
      <c r="Z786" s="153"/>
      <c r="AA786" s="153"/>
      <c r="AF786" s="153"/>
      <c r="AG786" s="153"/>
      <c r="AL786" s="153"/>
      <c r="AM786" s="153"/>
      <c r="AR786" s="153"/>
      <c r="AS786" s="153"/>
      <c r="AX786" s="153"/>
      <c r="AY786" s="153"/>
      <c r="BD786" s="153"/>
      <c r="BE786" s="153"/>
      <c r="BF786" s="153"/>
    </row>
    <row r="787" ht="15.75" customHeight="1">
      <c r="B787" s="153"/>
      <c r="C787" s="153"/>
      <c r="H787" s="153"/>
      <c r="I787" s="153"/>
      <c r="N787" s="153"/>
      <c r="O787" s="153"/>
      <c r="T787" s="153"/>
      <c r="U787" s="153"/>
      <c r="Z787" s="153"/>
      <c r="AA787" s="153"/>
      <c r="AF787" s="153"/>
      <c r="AG787" s="153"/>
      <c r="AL787" s="153"/>
      <c r="AM787" s="153"/>
      <c r="AR787" s="153"/>
      <c r="AS787" s="153"/>
      <c r="AX787" s="153"/>
      <c r="AY787" s="153"/>
      <c r="BD787" s="153"/>
      <c r="BE787" s="153"/>
      <c r="BF787" s="153"/>
    </row>
    <row r="788" ht="15.75" customHeight="1">
      <c r="B788" s="153"/>
      <c r="C788" s="153"/>
      <c r="H788" s="153"/>
      <c r="I788" s="153"/>
      <c r="N788" s="153"/>
      <c r="O788" s="153"/>
      <c r="T788" s="153"/>
      <c r="U788" s="153"/>
      <c r="Z788" s="153"/>
      <c r="AA788" s="153"/>
      <c r="AF788" s="153"/>
      <c r="AG788" s="153"/>
      <c r="AL788" s="153"/>
      <c r="AM788" s="153"/>
      <c r="AR788" s="153"/>
      <c r="AS788" s="153"/>
      <c r="AX788" s="153"/>
      <c r="AY788" s="153"/>
      <c r="BD788" s="153"/>
      <c r="BE788" s="153"/>
      <c r="BF788" s="153"/>
    </row>
    <row r="789" ht="15.75" customHeight="1">
      <c r="B789" s="153"/>
      <c r="C789" s="153"/>
      <c r="H789" s="153"/>
      <c r="I789" s="153"/>
      <c r="N789" s="153"/>
      <c r="O789" s="153"/>
      <c r="T789" s="153"/>
      <c r="U789" s="153"/>
      <c r="Z789" s="153"/>
      <c r="AA789" s="153"/>
      <c r="AF789" s="153"/>
      <c r="AG789" s="153"/>
      <c r="AL789" s="153"/>
      <c r="AM789" s="153"/>
      <c r="AR789" s="153"/>
      <c r="AS789" s="153"/>
      <c r="AX789" s="153"/>
      <c r="AY789" s="153"/>
      <c r="BD789" s="153"/>
      <c r="BE789" s="153"/>
      <c r="BF789" s="153"/>
    </row>
    <row r="790" ht="15.75" customHeight="1">
      <c r="B790" s="153"/>
      <c r="C790" s="153"/>
      <c r="H790" s="153"/>
      <c r="I790" s="153"/>
      <c r="N790" s="153"/>
      <c r="O790" s="153"/>
      <c r="T790" s="153"/>
      <c r="U790" s="153"/>
      <c r="Z790" s="153"/>
      <c r="AA790" s="153"/>
      <c r="AF790" s="153"/>
      <c r="AG790" s="153"/>
      <c r="AL790" s="153"/>
      <c r="AM790" s="153"/>
      <c r="AR790" s="153"/>
      <c r="AS790" s="153"/>
      <c r="AX790" s="153"/>
      <c r="AY790" s="153"/>
      <c r="BD790" s="153"/>
      <c r="BE790" s="153"/>
      <c r="BF790" s="153"/>
    </row>
    <row r="791" ht="15.75" customHeight="1">
      <c r="B791" s="153"/>
      <c r="C791" s="153"/>
      <c r="H791" s="153"/>
      <c r="I791" s="153"/>
      <c r="N791" s="153"/>
      <c r="O791" s="153"/>
      <c r="T791" s="153"/>
      <c r="U791" s="153"/>
      <c r="Z791" s="153"/>
      <c r="AA791" s="153"/>
      <c r="AF791" s="153"/>
      <c r="AG791" s="153"/>
      <c r="AL791" s="153"/>
      <c r="AM791" s="153"/>
      <c r="AR791" s="153"/>
      <c r="AS791" s="153"/>
      <c r="AX791" s="153"/>
      <c r="AY791" s="153"/>
      <c r="BD791" s="153"/>
      <c r="BE791" s="153"/>
      <c r="BF791" s="153"/>
    </row>
    <row r="792" ht="15.75" customHeight="1">
      <c r="B792" s="153"/>
      <c r="C792" s="153"/>
      <c r="H792" s="153"/>
      <c r="I792" s="153"/>
      <c r="N792" s="153"/>
      <c r="O792" s="153"/>
      <c r="T792" s="153"/>
      <c r="U792" s="153"/>
      <c r="Z792" s="153"/>
      <c r="AA792" s="153"/>
      <c r="AF792" s="153"/>
      <c r="AG792" s="153"/>
      <c r="AL792" s="153"/>
      <c r="AM792" s="153"/>
      <c r="AR792" s="153"/>
      <c r="AS792" s="153"/>
      <c r="AX792" s="153"/>
      <c r="AY792" s="153"/>
      <c r="BD792" s="153"/>
      <c r="BE792" s="153"/>
      <c r="BF792" s="153"/>
    </row>
    <row r="793" ht="15.75" customHeight="1">
      <c r="B793" s="153"/>
      <c r="C793" s="153"/>
      <c r="H793" s="153"/>
      <c r="I793" s="153"/>
      <c r="N793" s="153"/>
      <c r="O793" s="153"/>
      <c r="T793" s="153"/>
      <c r="U793" s="153"/>
      <c r="Z793" s="153"/>
      <c r="AA793" s="153"/>
      <c r="AF793" s="153"/>
      <c r="AG793" s="153"/>
      <c r="AL793" s="153"/>
      <c r="AM793" s="153"/>
      <c r="AR793" s="153"/>
      <c r="AS793" s="153"/>
      <c r="AX793" s="153"/>
      <c r="AY793" s="153"/>
      <c r="BD793" s="153"/>
      <c r="BE793" s="153"/>
      <c r="BF793" s="153"/>
    </row>
    <row r="794" ht="15.75" customHeight="1">
      <c r="B794" s="153"/>
      <c r="C794" s="153"/>
      <c r="H794" s="153"/>
      <c r="I794" s="153"/>
      <c r="N794" s="153"/>
      <c r="O794" s="153"/>
      <c r="T794" s="153"/>
      <c r="U794" s="153"/>
      <c r="Z794" s="153"/>
      <c r="AA794" s="153"/>
      <c r="AF794" s="153"/>
      <c r="AG794" s="153"/>
      <c r="AL794" s="153"/>
      <c r="AM794" s="153"/>
      <c r="AR794" s="153"/>
      <c r="AS794" s="153"/>
      <c r="AX794" s="153"/>
      <c r="AY794" s="153"/>
      <c r="BD794" s="153"/>
      <c r="BE794" s="153"/>
      <c r="BF794" s="153"/>
    </row>
    <row r="795" ht="15.75" customHeight="1">
      <c r="B795" s="153"/>
      <c r="C795" s="153"/>
      <c r="H795" s="153"/>
      <c r="I795" s="153"/>
      <c r="N795" s="153"/>
      <c r="O795" s="153"/>
      <c r="T795" s="153"/>
      <c r="U795" s="153"/>
      <c r="Z795" s="153"/>
      <c r="AA795" s="153"/>
      <c r="AF795" s="153"/>
      <c r="AG795" s="153"/>
      <c r="AL795" s="153"/>
      <c r="AM795" s="153"/>
      <c r="AR795" s="153"/>
      <c r="AS795" s="153"/>
      <c r="AX795" s="153"/>
      <c r="AY795" s="153"/>
      <c r="BD795" s="153"/>
      <c r="BE795" s="153"/>
      <c r="BF795" s="153"/>
    </row>
    <row r="796" ht="15.75" customHeight="1">
      <c r="B796" s="153"/>
      <c r="C796" s="153"/>
      <c r="H796" s="153"/>
      <c r="I796" s="153"/>
      <c r="N796" s="153"/>
      <c r="O796" s="153"/>
      <c r="T796" s="153"/>
      <c r="U796" s="153"/>
      <c r="Z796" s="153"/>
      <c r="AA796" s="153"/>
      <c r="AF796" s="153"/>
      <c r="AG796" s="153"/>
      <c r="AL796" s="153"/>
      <c r="AM796" s="153"/>
      <c r="AR796" s="153"/>
      <c r="AS796" s="153"/>
      <c r="AX796" s="153"/>
      <c r="AY796" s="153"/>
      <c r="BD796" s="153"/>
      <c r="BE796" s="153"/>
      <c r="BF796" s="153"/>
    </row>
    <row r="797" ht="15.75" customHeight="1">
      <c r="B797" s="153"/>
      <c r="C797" s="153"/>
      <c r="H797" s="153"/>
      <c r="I797" s="153"/>
      <c r="N797" s="153"/>
      <c r="O797" s="153"/>
      <c r="T797" s="153"/>
      <c r="U797" s="153"/>
      <c r="Z797" s="153"/>
      <c r="AA797" s="153"/>
      <c r="AF797" s="153"/>
      <c r="AG797" s="153"/>
      <c r="AL797" s="153"/>
      <c r="AM797" s="153"/>
      <c r="AR797" s="153"/>
      <c r="AS797" s="153"/>
      <c r="AX797" s="153"/>
      <c r="AY797" s="153"/>
      <c r="BD797" s="153"/>
      <c r="BE797" s="153"/>
      <c r="BF797" s="153"/>
    </row>
    <row r="798" ht="15.75" customHeight="1">
      <c r="B798" s="153"/>
      <c r="C798" s="153"/>
      <c r="H798" s="153"/>
      <c r="I798" s="153"/>
      <c r="N798" s="153"/>
      <c r="O798" s="153"/>
      <c r="T798" s="153"/>
      <c r="U798" s="153"/>
      <c r="Z798" s="153"/>
      <c r="AA798" s="153"/>
      <c r="AF798" s="153"/>
      <c r="AG798" s="153"/>
      <c r="AL798" s="153"/>
      <c r="AM798" s="153"/>
      <c r="AR798" s="153"/>
      <c r="AS798" s="153"/>
      <c r="AX798" s="153"/>
      <c r="AY798" s="153"/>
      <c r="BD798" s="153"/>
      <c r="BE798" s="153"/>
      <c r="BF798" s="153"/>
    </row>
    <row r="799" ht="15.75" customHeight="1">
      <c r="B799" s="153"/>
      <c r="C799" s="153"/>
      <c r="H799" s="153"/>
      <c r="I799" s="153"/>
      <c r="N799" s="153"/>
      <c r="O799" s="153"/>
      <c r="T799" s="153"/>
      <c r="U799" s="153"/>
      <c r="Z799" s="153"/>
      <c r="AA799" s="153"/>
      <c r="AF799" s="153"/>
      <c r="AG799" s="153"/>
      <c r="AL799" s="153"/>
      <c r="AM799" s="153"/>
      <c r="AR799" s="153"/>
      <c r="AS799" s="153"/>
      <c r="AX799" s="153"/>
      <c r="AY799" s="153"/>
      <c r="BD799" s="153"/>
      <c r="BE799" s="153"/>
      <c r="BF799" s="153"/>
    </row>
    <row r="800" ht="15.75" customHeight="1">
      <c r="B800" s="153"/>
      <c r="C800" s="153"/>
      <c r="H800" s="153"/>
      <c r="I800" s="153"/>
      <c r="N800" s="153"/>
      <c r="O800" s="153"/>
      <c r="T800" s="153"/>
      <c r="U800" s="153"/>
      <c r="Z800" s="153"/>
      <c r="AA800" s="153"/>
      <c r="AF800" s="153"/>
      <c r="AG800" s="153"/>
      <c r="AL800" s="153"/>
      <c r="AM800" s="153"/>
      <c r="AR800" s="153"/>
      <c r="AS800" s="153"/>
      <c r="AX800" s="153"/>
      <c r="AY800" s="153"/>
      <c r="BD800" s="153"/>
      <c r="BE800" s="153"/>
      <c r="BF800" s="153"/>
    </row>
    <row r="801" ht="15.75" customHeight="1">
      <c r="B801" s="153"/>
      <c r="C801" s="153"/>
      <c r="H801" s="153"/>
      <c r="I801" s="153"/>
      <c r="N801" s="153"/>
      <c r="O801" s="153"/>
      <c r="T801" s="153"/>
      <c r="U801" s="153"/>
      <c r="Z801" s="153"/>
      <c r="AA801" s="153"/>
      <c r="AF801" s="153"/>
      <c r="AG801" s="153"/>
      <c r="AL801" s="153"/>
      <c r="AM801" s="153"/>
      <c r="AR801" s="153"/>
      <c r="AS801" s="153"/>
      <c r="AX801" s="153"/>
      <c r="AY801" s="153"/>
      <c r="BD801" s="153"/>
      <c r="BE801" s="153"/>
      <c r="BF801" s="153"/>
    </row>
    <row r="802" ht="15.75" customHeight="1">
      <c r="B802" s="153"/>
      <c r="C802" s="153"/>
      <c r="H802" s="153"/>
      <c r="I802" s="153"/>
      <c r="N802" s="153"/>
      <c r="O802" s="153"/>
      <c r="T802" s="153"/>
      <c r="U802" s="153"/>
      <c r="Z802" s="153"/>
      <c r="AA802" s="153"/>
      <c r="AF802" s="153"/>
      <c r="AG802" s="153"/>
      <c r="AL802" s="153"/>
      <c r="AM802" s="153"/>
      <c r="AR802" s="153"/>
      <c r="AS802" s="153"/>
      <c r="AX802" s="153"/>
      <c r="AY802" s="153"/>
      <c r="BD802" s="153"/>
      <c r="BE802" s="153"/>
      <c r="BF802" s="153"/>
    </row>
    <row r="803" ht="15.75" customHeight="1">
      <c r="B803" s="153"/>
      <c r="C803" s="153"/>
      <c r="H803" s="153"/>
      <c r="I803" s="153"/>
      <c r="N803" s="153"/>
      <c r="O803" s="153"/>
      <c r="T803" s="153"/>
      <c r="U803" s="153"/>
      <c r="Z803" s="153"/>
      <c r="AA803" s="153"/>
      <c r="AF803" s="153"/>
      <c r="AG803" s="153"/>
      <c r="AL803" s="153"/>
      <c r="AM803" s="153"/>
      <c r="AR803" s="153"/>
      <c r="AS803" s="153"/>
      <c r="AX803" s="153"/>
      <c r="AY803" s="153"/>
      <c r="BD803" s="153"/>
      <c r="BE803" s="153"/>
      <c r="BF803" s="153"/>
    </row>
    <row r="804" ht="15.75" customHeight="1">
      <c r="B804" s="153"/>
      <c r="C804" s="153"/>
      <c r="H804" s="153"/>
      <c r="I804" s="153"/>
      <c r="N804" s="153"/>
      <c r="O804" s="153"/>
      <c r="T804" s="153"/>
      <c r="U804" s="153"/>
      <c r="Z804" s="153"/>
      <c r="AA804" s="153"/>
      <c r="AF804" s="153"/>
      <c r="AG804" s="153"/>
      <c r="AL804" s="153"/>
      <c r="AM804" s="153"/>
      <c r="AR804" s="153"/>
      <c r="AS804" s="153"/>
      <c r="AX804" s="153"/>
      <c r="AY804" s="153"/>
      <c r="BD804" s="153"/>
      <c r="BE804" s="153"/>
      <c r="BF804" s="153"/>
    </row>
    <row r="805" ht="15.75" customHeight="1">
      <c r="B805" s="153"/>
      <c r="C805" s="153"/>
      <c r="H805" s="153"/>
      <c r="I805" s="153"/>
      <c r="N805" s="153"/>
      <c r="O805" s="153"/>
      <c r="T805" s="153"/>
      <c r="U805" s="153"/>
      <c r="Z805" s="153"/>
      <c r="AA805" s="153"/>
      <c r="AF805" s="153"/>
      <c r="AG805" s="153"/>
      <c r="AL805" s="153"/>
      <c r="AM805" s="153"/>
      <c r="AR805" s="153"/>
      <c r="AS805" s="153"/>
      <c r="AX805" s="153"/>
      <c r="AY805" s="153"/>
      <c r="BD805" s="153"/>
      <c r="BE805" s="153"/>
      <c r="BF805" s="153"/>
    </row>
    <row r="806" ht="15.75" customHeight="1">
      <c r="B806" s="153"/>
      <c r="C806" s="153"/>
      <c r="H806" s="153"/>
      <c r="I806" s="153"/>
      <c r="N806" s="153"/>
      <c r="O806" s="153"/>
      <c r="T806" s="153"/>
      <c r="U806" s="153"/>
      <c r="Z806" s="153"/>
      <c r="AA806" s="153"/>
      <c r="AF806" s="153"/>
      <c r="AG806" s="153"/>
      <c r="AL806" s="153"/>
      <c r="AM806" s="153"/>
      <c r="AR806" s="153"/>
      <c r="AS806" s="153"/>
      <c r="AX806" s="153"/>
      <c r="AY806" s="153"/>
      <c r="BD806" s="153"/>
      <c r="BE806" s="153"/>
      <c r="BF806" s="153"/>
    </row>
    <row r="807" ht="15.75" customHeight="1">
      <c r="B807" s="153"/>
      <c r="C807" s="153"/>
      <c r="H807" s="153"/>
      <c r="I807" s="153"/>
      <c r="N807" s="153"/>
      <c r="O807" s="153"/>
      <c r="T807" s="153"/>
      <c r="U807" s="153"/>
      <c r="Z807" s="153"/>
      <c r="AA807" s="153"/>
      <c r="AF807" s="153"/>
      <c r="AG807" s="153"/>
      <c r="AL807" s="153"/>
      <c r="AM807" s="153"/>
      <c r="AR807" s="153"/>
      <c r="AS807" s="153"/>
      <c r="AX807" s="153"/>
      <c r="AY807" s="153"/>
      <c r="BD807" s="153"/>
      <c r="BE807" s="153"/>
      <c r="BF807" s="153"/>
    </row>
    <row r="808" ht="15.75" customHeight="1">
      <c r="B808" s="153"/>
      <c r="C808" s="153"/>
      <c r="H808" s="153"/>
      <c r="I808" s="153"/>
      <c r="N808" s="153"/>
      <c r="O808" s="153"/>
      <c r="T808" s="153"/>
      <c r="U808" s="153"/>
      <c r="Z808" s="153"/>
      <c r="AA808" s="153"/>
      <c r="AF808" s="153"/>
      <c r="AG808" s="153"/>
      <c r="AL808" s="153"/>
      <c r="AM808" s="153"/>
      <c r="AR808" s="153"/>
      <c r="AS808" s="153"/>
      <c r="AX808" s="153"/>
      <c r="AY808" s="153"/>
      <c r="BD808" s="153"/>
      <c r="BE808" s="153"/>
      <c r="BF808" s="153"/>
    </row>
    <row r="809" ht="15.75" customHeight="1">
      <c r="B809" s="153"/>
      <c r="C809" s="153"/>
      <c r="H809" s="153"/>
      <c r="I809" s="153"/>
      <c r="N809" s="153"/>
      <c r="O809" s="153"/>
      <c r="T809" s="153"/>
      <c r="U809" s="153"/>
      <c r="Z809" s="153"/>
      <c r="AA809" s="153"/>
      <c r="AF809" s="153"/>
      <c r="AG809" s="153"/>
      <c r="AL809" s="153"/>
      <c r="AM809" s="153"/>
      <c r="AR809" s="153"/>
      <c r="AS809" s="153"/>
      <c r="AX809" s="153"/>
      <c r="AY809" s="153"/>
      <c r="BD809" s="153"/>
      <c r="BE809" s="153"/>
      <c r="BF809" s="153"/>
    </row>
    <row r="810" ht="15.75" customHeight="1">
      <c r="B810" s="153"/>
      <c r="C810" s="153"/>
      <c r="H810" s="153"/>
      <c r="I810" s="153"/>
      <c r="N810" s="153"/>
      <c r="O810" s="153"/>
      <c r="T810" s="153"/>
      <c r="U810" s="153"/>
      <c r="Z810" s="153"/>
      <c r="AA810" s="153"/>
      <c r="AF810" s="153"/>
      <c r="AG810" s="153"/>
      <c r="AL810" s="153"/>
      <c r="AM810" s="153"/>
      <c r="AR810" s="153"/>
      <c r="AS810" s="153"/>
      <c r="AX810" s="153"/>
      <c r="AY810" s="153"/>
      <c r="BD810" s="153"/>
      <c r="BE810" s="153"/>
      <c r="BF810" s="153"/>
    </row>
    <row r="811" ht="15.75" customHeight="1">
      <c r="B811" s="153"/>
      <c r="C811" s="153"/>
      <c r="H811" s="153"/>
      <c r="I811" s="153"/>
      <c r="N811" s="153"/>
      <c r="O811" s="153"/>
      <c r="T811" s="153"/>
      <c r="U811" s="153"/>
      <c r="Z811" s="153"/>
      <c r="AA811" s="153"/>
      <c r="AF811" s="153"/>
      <c r="AG811" s="153"/>
      <c r="AL811" s="153"/>
      <c r="AM811" s="153"/>
      <c r="AR811" s="153"/>
      <c r="AS811" s="153"/>
      <c r="AX811" s="153"/>
      <c r="AY811" s="153"/>
      <c r="BD811" s="153"/>
      <c r="BE811" s="153"/>
      <c r="BF811" s="153"/>
    </row>
    <row r="812" ht="15.75" customHeight="1">
      <c r="B812" s="153"/>
      <c r="C812" s="153"/>
      <c r="H812" s="153"/>
      <c r="I812" s="153"/>
      <c r="N812" s="153"/>
      <c r="O812" s="153"/>
      <c r="T812" s="153"/>
      <c r="U812" s="153"/>
      <c r="Z812" s="153"/>
      <c r="AA812" s="153"/>
      <c r="AF812" s="153"/>
      <c r="AG812" s="153"/>
      <c r="AL812" s="153"/>
      <c r="AM812" s="153"/>
      <c r="AR812" s="153"/>
      <c r="AS812" s="153"/>
      <c r="AX812" s="153"/>
      <c r="AY812" s="153"/>
      <c r="BD812" s="153"/>
      <c r="BE812" s="153"/>
      <c r="BF812" s="153"/>
    </row>
    <row r="813" ht="15.75" customHeight="1">
      <c r="B813" s="153"/>
      <c r="C813" s="153"/>
      <c r="H813" s="153"/>
      <c r="I813" s="153"/>
      <c r="N813" s="153"/>
      <c r="O813" s="153"/>
      <c r="T813" s="153"/>
      <c r="U813" s="153"/>
      <c r="Z813" s="153"/>
      <c r="AA813" s="153"/>
      <c r="AF813" s="153"/>
      <c r="AG813" s="153"/>
      <c r="AL813" s="153"/>
      <c r="AM813" s="153"/>
      <c r="AR813" s="153"/>
      <c r="AS813" s="153"/>
      <c r="AX813" s="153"/>
      <c r="AY813" s="153"/>
      <c r="BD813" s="153"/>
      <c r="BE813" s="153"/>
      <c r="BF813" s="153"/>
    </row>
    <row r="814" ht="15.75" customHeight="1">
      <c r="B814" s="153"/>
      <c r="C814" s="153"/>
      <c r="H814" s="153"/>
      <c r="I814" s="153"/>
      <c r="N814" s="153"/>
      <c r="O814" s="153"/>
      <c r="T814" s="153"/>
      <c r="U814" s="153"/>
      <c r="Z814" s="153"/>
      <c r="AA814" s="153"/>
      <c r="AF814" s="153"/>
      <c r="AG814" s="153"/>
      <c r="AL814" s="153"/>
      <c r="AM814" s="153"/>
      <c r="AR814" s="153"/>
      <c r="AS814" s="153"/>
      <c r="AX814" s="153"/>
      <c r="AY814" s="153"/>
      <c r="BD814" s="153"/>
      <c r="BE814" s="153"/>
      <c r="BF814" s="153"/>
    </row>
    <row r="815" ht="15.75" customHeight="1">
      <c r="B815" s="153"/>
      <c r="C815" s="153"/>
      <c r="H815" s="153"/>
      <c r="I815" s="153"/>
      <c r="N815" s="153"/>
      <c r="O815" s="153"/>
      <c r="T815" s="153"/>
      <c r="U815" s="153"/>
      <c r="Z815" s="153"/>
      <c r="AA815" s="153"/>
      <c r="AF815" s="153"/>
      <c r="AG815" s="153"/>
      <c r="AL815" s="153"/>
      <c r="AM815" s="153"/>
      <c r="AR815" s="153"/>
      <c r="AS815" s="153"/>
      <c r="AX815" s="153"/>
      <c r="AY815" s="153"/>
      <c r="BD815" s="153"/>
      <c r="BE815" s="153"/>
      <c r="BF815" s="153"/>
    </row>
    <row r="816" ht="15.75" customHeight="1">
      <c r="B816" s="153"/>
      <c r="C816" s="153"/>
      <c r="H816" s="153"/>
      <c r="I816" s="153"/>
      <c r="N816" s="153"/>
      <c r="O816" s="153"/>
      <c r="T816" s="153"/>
      <c r="U816" s="153"/>
      <c r="Z816" s="153"/>
      <c r="AA816" s="153"/>
      <c r="AF816" s="153"/>
      <c r="AG816" s="153"/>
      <c r="AL816" s="153"/>
      <c r="AM816" s="153"/>
      <c r="AR816" s="153"/>
      <c r="AS816" s="153"/>
      <c r="AX816" s="153"/>
      <c r="AY816" s="153"/>
      <c r="BD816" s="153"/>
      <c r="BE816" s="153"/>
      <c r="BF816" s="153"/>
    </row>
    <row r="817" ht="15.75" customHeight="1">
      <c r="B817" s="153"/>
      <c r="C817" s="153"/>
      <c r="H817" s="153"/>
      <c r="I817" s="153"/>
      <c r="N817" s="153"/>
      <c r="O817" s="153"/>
      <c r="T817" s="153"/>
      <c r="U817" s="153"/>
      <c r="Z817" s="153"/>
      <c r="AA817" s="153"/>
      <c r="AF817" s="153"/>
      <c r="AG817" s="153"/>
      <c r="AL817" s="153"/>
      <c r="AM817" s="153"/>
      <c r="AR817" s="153"/>
      <c r="AS817" s="153"/>
      <c r="AX817" s="153"/>
      <c r="AY817" s="153"/>
      <c r="BD817" s="153"/>
      <c r="BE817" s="153"/>
      <c r="BF817" s="153"/>
    </row>
    <row r="818" ht="15.75" customHeight="1">
      <c r="B818" s="153"/>
      <c r="C818" s="153"/>
      <c r="H818" s="153"/>
      <c r="I818" s="153"/>
      <c r="N818" s="153"/>
      <c r="O818" s="153"/>
      <c r="T818" s="153"/>
      <c r="U818" s="153"/>
      <c r="Z818" s="153"/>
      <c r="AA818" s="153"/>
      <c r="AF818" s="153"/>
      <c r="AG818" s="153"/>
      <c r="AL818" s="153"/>
      <c r="AM818" s="153"/>
      <c r="AR818" s="153"/>
      <c r="AS818" s="153"/>
      <c r="AX818" s="153"/>
      <c r="AY818" s="153"/>
      <c r="BD818" s="153"/>
      <c r="BE818" s="153"/>
      <c r="BF818" s="153"/>
    </row>
    <row r="819" ht="15.75" customHeight="1">
      <c r="B819" s="153"/>
      <c r="C819" s="153"/>
      <c r="H819" s="153"/>
      <c r="I819" s="153"/>
      <c r="N819" s="153"/>
      <c r="O819" s="153"/>
      <c r="T819" s="153"/>
      <c r="U819" s="153"/>
      <c r="Z819" s="153"/>
      <c r="AA819" s="153"/>
      <c r="AF819" s="153"/>
      <c r="AG819" s="153"/>
      <c r="AL819" s="153"/>
      <c r="AM819" s="153"/>
      <c r="AR819" s="153"/>
      <c r="AS819" s="153"/>
      <c r="AX819" s="153"/>
      <c r="AY819" s="153"/>
      <c r="BD819" s="153"/>
      <c r="BE819" s="153"/>
      <c r="BF819" s="153"/>
    </row>
    <row r="820" ht="15.75" customHeight="1">
      <c r="B820" s="153"/>
      <c r="C820" s="153"/>
      <c r="H820" s="153"/>
      <c r="I820" s="153"/>
      <c r="N820" s="153"/>
      <c r="O820" s="153"/>
      <c r="T820" s="153"/>
      <c r="U820" s="153"/>
      <c r="Z820" s="153"/>
      <c r="AA820" s="153"/>
      <c r="AF820" s="153"/>
      <c r="AG820" s="153"/>
      <c r="AL820" s="153"/>
      <c r="AM820" s="153"/>
      <c r="AR820" s="153"/>
      <c r="AS820" s="153"/>
      <c r="AX820" s="153"/>
      <c r="AY820" s="153"/>
      <c r="BD820" s="153"/>
      <c r="BE820" s="153"/>
      <c r="BF820" s="153"/>
    </row>
    <row r="821" ht="15.75" customHeight="1">
      <c r="B821" s="153"/>
      <c r="C821" s="153"/>
      <c r="H821" s="153"/>
      <c r="I821" s="153"/>
      <c r="N821" s="153"/>
      <c r="O821" s="153"/>
      <c r="T821" s="153"/>
      <c r="U821" s="153"/>
      <c r="Z821" s="153"/>
      <c r="AA821" s="153"/>
      <c r="AF821" s="153"/>
      <c r="AG821" s="153"/>
      <c r="AL821" s="153"/>
      <c r="AM821" s="153"/>
      <c r="AR821" s="153"/>
      <c r="AS821" s="153"/>
      <c r="AX821" s="153"/>
      <c r="AY821" s="153"/>
      <c r="BD821" s="153"/>
      <c r="BE821" s="153"/>
      <c r="BF821" s="153"/>
    </row>
    <row r="822" ht="15.75" customHeight="1">
      <c r="B822" s="153"/>
      <c r="C822" s="153"/>
      <c r="H822" s="153"/>
      <c r="I822" s="153"/>
      <c r="N822" s="153"/>
      <c r="O822" s="153"/>
      <c r="T822" s="153"/>
      <c r="U822" s="153"/>
      <c r="Z822" s="153"/>
      <c r="AA822" s="153"/>
      <c r="AF822" s="153"/>
      <c r="AG822" s="153"/>
      <c r="AL822" s="153"/>
      <c r="AM822" s="153"/>
      <c r="AR822" s="153"/>
      <c r="AS822" s="153"/>
      <c r="AX822" s="153"/>
      <c r="AY822" s="153"/>
      <c r="BD822" s="153"/>
      <c r="BE822" s="153"/>
      <c r="BF822" s="153"/>
    </row>
    <row r="823" ht="15.75" customHeight="1">
      <c r="B823" s="153"/>
      <c r="C823" s="153"/>
      <c r="H823" s="153"/>
      <c r="I823" s="153"/>
      <c r="N823" s="153"/>
      <c r="O823" s="153"/>
      <c r="T823" s="153"/>
      <c r="U823" s="153"/>
      <c r="Z823" s="153"/>
      <c r="AA823" s="153"/>
      <c r="AF823" s="153"/>
      <c r="AG823" s="153"/>
      <c r="AL823" s="153"/>
      <c r="AM823" s="153"/>
      <c r="AR823" s="153"/>
      <c r="AS823" s="153"/>
      <c r="AX823" s="153"/>
      <c r="AY823" s="153"/>
      <c r="BD823" s="153"/>
      <c r="BE823" s="153"/>
      <c r="BF823" s="153"/>
    </row>
    <row r="824" ht="15.75" customHeight="1">
      <c r="B824" s="153"/>
      <c r="C824" s="153"/>
      <c r="H824" s="153"/>
      <c r="I824" s="153"/>
      <c r="N824" s="153"/>
      <c r="O824" s="153"/>
      <c r="T824" s="153"/>
      <c r="U824" s="153"/>
      <c r="Z824" s="153"/>
      <c r="AA824" s="153"/>
      <c r="AF824" s="153"/>
      <c r="AG824" s="153"/>
      <c r="AL824" s="153"/>
      <c r="AM824" s="153"/>
      <c r="AR824" s="153"/>
      <c r="AS824" s="153"/>
      <c r="AX824" s="153"/>
      <c r="AY824" s="153"/>
      <c r="BD824" s="153"/>
      <c r="BE824" s="153"/>
      <c r="BF824" s="153"/>
    </row>
    <row r="825" ht="15.75" customHeight="1">
      <c r="B825" s="153"/>
      <c r="C825" s="153"/>
      <c r="H825" s="153"/>
      <c r="I825" s="153"/>
      <c r="N825" s="153"/>
      <c r="O825" s="153"/>
      <c r="T825" s="153"/>
      <c r="U825" s="153"/>
      <c r="Z825" s="153"/>
      <c r="AA825" s="153"/>
      <c r="AF825" s="153"/>
      <c r="AG825" s="153"/>
      <c r="AL825" s="153"/>
      <c r="AM825" s="153"/>
      <c r="AR825" s="153"/>
      <c r="AS825" s="153"/>
      <c r="AX825" s="153"/>
      <c r="AY825" s="153"/>
      <c r="BD825" s="153"/>
      <c r="BE825" s="153"/>
      <c r="BF825" s="153"/>
    </row>
    <row r="826" ht="15.75" customHeight="1">
      <c r="B826" s="153"/>
      <c r="C826" s="153"/>
      <c r="H826" s="153"/>
      <c r="I826" s="153"/>
      <c r="N826" s="153"/>
      <c r="O826" s="153"/>
      <c r="T826" s="153"/>
      <c r="U826" s="153"/>
      <c r="Z826" s="153"/>
      <c r="AA826" s="153"/>
      <c r="AF826" s="153"/>
      <c r="AG826" s="153"/>
      <c r="AL826" s="153"/>
      <c r="AM826" s="153"/>
      <c r="AR826" s="153"/>
      <c r="AS826" s="153"/>
      <c r="AX826" s="153"/>
      <c r="AY826" s="153"/>
      <c r="BD826" s="153"/>
      <c r="BE826" s="153"/>
      <c r="BF826" s="153"/>
    </row>
    <row r="827" ht="15.75" customHeight="1">
      <c r="B827" s="153"/>
      <c r="C827" s="153"/>
      <c r="H827" s="153"/>
      <c r="I827" s="153"/>
      <c r="N827" s="153"/>
      <c r="O827" s="153"/>
      <c r="T827" s="153"/>
      <c r="U827" s="153"/>
      <c r="Z827" s="153"/>
      <c r="AA827" s="153"/>
      <c r="AF827" s="153"/>
      <c r="AG827" s="153"/>
      <c r="AL827" s="153"/>
      <c r="AM827" s="153"/>
      <c r="AR827" s="153"/>
      <c r="AS827" s="153"/>
      <c r="AX827" s="153"/>
      <c r="AY827" s="153"/>
      <c r="BD827" s="153"/>
      <c r="BE827" s="153"/>
      <c r="BF827" s="153"/>
    </row>
    <row r="828" ht="15.75" customHeight="1">
      <c r="B828" s="153"/>
      <c r="C828" s="153"/>
      <c r="H828" s="153"/>
      <c r="I828" s="153"/>
      <c r="N828" s="153"/>
      <c r="O828" s="153"/>
      <c r="T828" s="153"/>
      <c r="U828" s="153"/>
      <c r="Z828" s="153"/>
      <c r="AA828" s="153"/>
      <c r="AF828" s="153"/>
      <c r="AG828" s="153"/>
      <c r="AL828" s="153"/>
      <c r="AM828" s="153"/>
      <c r="AR828" s="153"/>
      <c r="AS828" s="153"/>
      <c r="AX828" s="153"/>
      <c r="AY828" s="153"/>
      <c r="BD828" s="153"/>
      <c r="BE828" s="153"/>
      <c r="BF828" s="153"/>
    </row>
    <row r="829" ht="15.75" customHeight="1">
      <c r="B829" s="153"/>
      <c r="C829" s="153"/>
      <c r="H829" s="153"/>
      <c r="I829" s="153"/>
      <c r="N829" s="153"/>
      <c r="O829" s="153"/>
      <c r="T829" s="153"/>
      <c r="U829" s="153"/>
      <c r="Z829" s="153"/>
      <c r="AA829" s="153"/>
      <c r="AF829" s="153"/>
      <c r="AG829" s="153"/>
      <c r="AL829" s="153"/>
      <c r="AM829" s="153"/>
      <c r="AR829" s="153"/>
      <c r="AS829" s="153"/>
      <c r="AX829" s="153"/>
      <c r="AY829" s="153"/>
      <c r="BD829" s="153"/>
      <c r="BE829" s="153"/>
      <c r="BF829" s="153"/>
    </row>
    <row r="830" ht="15.75" customHeight="1">
      <c r="B830" s="153"/>
      <c r="C830" s="153"/>
      <c r="H830" s="153"/>
      <c r="I830" s="153"/>
      <c r="N830" s="153"/>
      <c r="O830" s="153"/>
      <c r="T830" s="153"/>
      <c r="U830" s="153"/>
      <c r="Z830" s="153"/>
      <c r="AA830" s="153"/>
      <c r="AF830" s="153"/>
      <c r="AG830" s="153"/>
      <c r="AL830" s="153"/>
      <c r="AM830" s="153"/>
      <c r="AR830" s="153"/>
      <c r="AS830" s="153"/>
      <c r="AX830" s="153"/>
      <c r="AY830" s="153"/>
      <c r="BD830" s="153"/>
      <c r="BE830" s="153"/>
      <c r="BF830" s="153"/>
    </row>
    <row r="831" ht="15.75" customHeight="1">
      <c r="B831" s="153"/>
      <c r="C831" s="153"/>
      <c r="H831" s="153"/>
      <c r="I831" s="153"/>
      <c r="N831" s="153"/>
      <c r="O831" s="153"/>
      <c r="T831" s="153"/>
      <c r="U831" s="153"/>
      <c r="Z831" s="153"/>
      <c r="AA831" s="153"/>
      <c r="AF831" s="153"/>
      <c r="AG831" s="153"/>
      <c r="AL831" s="153"/>
      <c r="AM831" s="153"/>
      <c r="AR831" s="153"/>
      <c r="AS831" s="153"/>
      <c r="AX831" s="153"/>
      <c r="AY831" s="153"/>
      <c r="BD831" s="153"/>
      <c r="BE831" s="153"/>
      <c r="BF831" s="153"/>
    </row>
    <row r="832" ht="15.75" customHeight="1">
      <c r="B832" s="153"/>
      <c r="C832" s="153"/>
      <c r="H832" s="153"/>
      <c r="I832" s="153"/>
      <c r="N832" s="153"/>
      <c r="O832" s="153"/>
      <c r="T832" s="153"/>
      <c r="U832" s="153"/>
      <c r="Z832" s="153"/>
      <c r="AA832" s="153"/>
      <c r="AF832" s="153"/>
      <c r="AG832" s="153"/>
      <c r="AL832" s="153"/>
      <c r="AM832" s="153"/>
      <c r="AR832" s="153"/>
      <c r="AS832" s="153"/>
      <c r="AX832" s="153"/>
      <c r="AY832" s="153"/>
      <c r="BD832" s="153"/>
      <c r="BE832" s="153"/>
      <c r="BF832" s="153"/>
    </row>
    <row r="833" ht="15.75" customHeight="1">
      <c r="B833" s="153"/>
      <c r="C833" s="153"/>
      <c r="H833" s="153"/>
      <c r="I833" s="153"/>
      <c r="N833" s="153"/>
      <c r="O833" s="153"/>
      <c r="T833" s="153"/>
      <c r="U833" s="153"/>
      <c r="Z833" s="153"/>
      <c r="AA833" s="153"/>
      <c r="AF833" s="153"/>
      <c r="AG833" s="153"/>
      <c r="AL833" s="153"/>
      <c r="AM833" s="153"/>
      <c r="AR833" s="153"/>
      <c r="AS833" s="153"/>
      <c r="AX833" s="153"/>
      <c r="AY833" s="153"/>
      <c r="BD833" s="153"/>
      <c r="BE833" s="153"/>
      <c r="BF833" s="153"/>
    </row>
    <row r="834" ht="15.75" customHeight="1">
      <c r="B834" s="153"/>
      <c r="C834" s="153"/>
      <c r="H834" s="153"/>
      <c r="I834" s="153"/>
      <c r="N834" s="153"/>
      <c r="O834" s="153"/>
      <c r="T834" s="153"/>
      <c r="U834" s="153"/>
      <c r="Z834" s="153"/>
      <c r="AA834" s="153"/>
      <c r="AF834" s="153"/>
      <c r="AG834" s="153"/>
      <c r="AL834" s="153"/>
      <c r="AM834" s="153"/>
      <c r="AR834" s="153"/>
      <c r="AS834" s="153"/>
      <c r="AX834" s="153"/>
      <c r="AY834" s="153"/>
      <c r="BD834" s="153"/>
      <c r="BE834" s="153"/>
      <c r="BF834" s="153"/>
    </row>
    <row r="835" ht="15.75" customHeight="1">
      <c r="B835" s="153"/>
      <c r="C835" s="153"/>
      <c r="H835" s="153"/>
      <c r="I835" s="153"/>
      <c r="N835" s="153"/>
      <c r="O835" s="153"/>
      <c r="T835" s="153"/>
      <c r="U835" s="153"/>
      <c r="Z835" s="153"/>
      <c r="AA835" s="153"/>
      <c r="AF835" s="153"/>
      <c r="AG835" s="153"/>
      <c r="AL835" s="153"/>
      <c r="AM835" s="153"/>
      <c r="AR835" s="153"/>
      <c r="AS835" s="153"/>
      <c r="AX835" s="153"/>
      <c r="AY835" s="153"/>
      <c r="BD835" s="153"/>
      <c r="BE835" s="153"/>
      <c r="BF835" s="153"/>
    </row>
    <row r="836" ht="15.75" customHeight="1">
      <c r="B836" s="153"/>
      <c r="C836" s="153"/>
      <c r="H836" s="153"/>
      <c r="I836" s="153"/>
      <c r="N836" s="153"/>
      <c r="O836" s="153"/>
      <c r="T836" s="153"/>
      <c r="U836" s="153"/>
      <c r="Z836" s="153"/>
      <c r="AA836" s="153"/>
      <c r="AF836" s="153"/>
      <c r="AG836" s="153"/>
      <c r="AL836" s="153"/>
      <c r="AM836" s="153"/>
      <c r="AR836" s="153"/>
      <c r="AS836" s="153"/>
      <c r="AX836" s="153"/>
      <c r="AY836" s="153"/>
      <c r="BD836" s="153"/>
      <c r="BE836" s="153"/>
      <c r="BF836" s="153"/>
    </row>
    <row r="837" ht="15.75" customHeight="1">
      <c r="B837" s="153"/>
      <c r="C837" s="153"/>
      <c r="H837" s="153"/>
      <c r="I837" s="153"/>
      <c r="N837" s="153"/>
      <c r="O837" s="153"/>
      <c r="T837" s="153"/>
      <c r="U837" s="153"/>
      <c r="Z837" s="153"/>
      <c r="AA837" s="153"/>
      <c r="AF837" s="153"/>
      <c r="AG837" s="153"/>
      <c r="AL837" s="153"/>
      <c r="AM837" s="153"/>
      <c r="AR837" s="153"/>
      <c r="AS837" s="153"/>
      <c r="AX837" s="153"/>
      <c r="AY837" s="153"/>
      <c r="BD837" s="153"/>
      <c r="BE837" s="153"/>
      <c r="BF837" s="153"/>
    </row>
    <row r="838" ht="15.75" customHeight="1">
      <c r="B838" s="153"/>
      <c r="C838" s="153"/>
      <c r="H838" s="153"/>
      <c r="I838" s="153"/>
      <c r="N838" s="153"/>
      <c r="O838" s="153"/>
      <c r="T838" s="153"/>
      <c r="U838" s="153"/>
      <c r="Z838" s="153"/>
      <c r="AA838" s="153"/>
      <c r="AF838" s="153"/>
      <c r="AG838" s="153"/>
      <c r="AL838" s="153"/>
      <c r="AM838" s="153"/>
      <c r="AR838" s="153"/>
      <c r="AS838" s="153"/>
      <c r="AX838" s="153"/>
      <c r="AY838" s="153"/>
      <c r="BD838" s="153"/>
      <c r="BE838" s="153"/>
      <c r="BF838" s="153"/>
    </row>
    <row r="839" ht="15.75" customHeight="1">
      <c r="B839" s="153"/>
      <c r="C839" s="153"/>
      <c r="H839" s="153"/>
      <c r="I839" s="153"/>
      <c r="N839" s="153"/>
      <c r="O839" s="153"/>
      <c r="T839" s="153"/>
      <c r="U839" s="153"/>
      <c r="Z839" s="153"/>
      <c r="AA839" s="153"/>
      <c r="AF839" s="153"/>
      <c r="AG839" s="153"/>
      <c r="AL839" s="153"/>
      <c r="AM839" s="153"/>
      <c r="AR839" s="153"/>
      <c r="AS839" s="153"/>
      <c r="AX839" s="153"/>
      <c r="AY839" s="153"/>
      <c r="BD839" s="153"/>
      <c r="BE839" s="153"/>
      <c r="BF839" s="153"/>
    </row>
    <row r="840" ht="15.75" customHeight="1">
      <c r="B840" s="153"/>
      <c r="C840" s="153"/>
      <c r="H840" s="153"/>
      <c r="I840" s="153"/>
      <c r="N840" s="153"/>
      <c r="O840" s="153"/>
      <c r="T840" s="153"/>
      <c r="U840" s="153"/>
      <c r="Z840" s="153"/>
      <c r="AA840" s="153"/>
      <c r="AF840" s="153"/>
      <c r="AG840" s="153"/>
      <c r="AL840" s="153"/>
      <c r="AM840" s="153"/>
      <c r="AR840" s="153"/>
      <c r="AS840" s="153"/>
      <c r="AX840" s="153"/>
      <c r="AY840" s="153"/>
      <c r="BD840" s="153"/>
      <c r="BE840" s="153"/>
      <c r="BF840" s="153"/>
    </row>
    <row r="841" ht="15.75" customHeight="1">
      <c r="B841" s="153"/>
      <c r="C841" s="153"/>
      <c r="H841" s="153"/>
      <c r="I841" s="153"/>
      <c r="N841" s="153"/>
      <c r="O841" s="153"/>
      <c r="T841" s="153"/>
      <c r="U841" s="153"/>
      <c r="Z841" s="153"/>
      <c r="AA841" s="153"/>
      <c r="AF841" s="153"/>
      <c r="AG841" s="153"/>
      <c r="AL841" s="153"/>
      <c r="AM841" s="153"/>
      <c r="AR841" s="153"/>
      <c r="AS841" s="153"/>
      <c r="AX841" s="153"/>
      <c r="AY841" s="153"/>
      <c r="BD841" s="153"/>
      <c r="BE841" s="153"/>
      <c r="BF841" s="153"/>
    </row>
    <row r="842" ht="15.75" customHeight="1">
      <c r="B842" s="153"/>
      <c r="C842" s="153"/>
      <c r="H842" s="153"/>
      <c r="I842" s="153"/>
      <c r="N842" s="153"/>
      <c r="O842" s="153"/>
      <c r="T842" s="153"/>
      <c r="U842" s="153"/>
      <c r="Z842" s="153"/>
      <c r="AA842" s="153"/>
      <c r="AF842" s="153"/>
      <c r="AG842" s="153"/>
      <c r="AL842" s="153"/>
      <c r="AM842" s="153"/>
      <c r="AR842" s="153"/>
      <c r="AS842" s="153"/>
      <c r="AX842" s="153"/>
      <c r="AY842" s="153"/>
      <c r="BD842" s="153"/>
      <c r="BE842" s="153"/>
      <c r="BF842" s="153"/>
    </row>
    <row r="843" ht="15.75" customHeight="1">
      <c r="B843" s="153"/>
      <c r="C843" s="153"/>
      <c r="H843" s="153"/>
      <c r="I843" s="153"/>
      <c r="N843" s="153"/>
      <c r="O843" s="153"/>
      <c r="T843" s="153"/>
      <c r="U843" s="153"/>
      <c r="Z843" s="153"/>
      <c r="AA843" s="153"/>
      <c r="AF843" s="153"/>
      <c r="AG843" s="153"/>
      <c r="AL843" s="153"/>
      <c r="AM843" s="153"/>
      <c r="AR843" s="153"/>
      <c r="AS843" s="153"/>
      <c r="AX843" s="153"/>
      <c r="AY843" s="153"/>
      <c r="BD843" s="153"/>
      <c r="BE843" s="153"/>
      <c r="BF843" s="153"/>
    </row>
    <row r="844" ht="15.75" customHeight="1">
      <c r="B844" s="153"/>
      <c r="C844" s="153"/>
      <c r="H844" s="153"/>
      <c r="I844" s="153"/>
      <c r="N844" s="153"/>
      <c r="O844" s="153"/>
      <c r="T844" s="153"/>
      <c r="U844" s="153"/>
      <c r="Z844" s="153"/>
      <c r="AA844" s="153"/>
      <c r="AF844" s="153"/>
      <c r="AG844" s="153"/>
      <c r="AL844" s="153"/>
      <c r="AM844" s="153"/>
      <c r="AR844" s="153"/>
      <c r="AS844" s="153"/>
      <c r="AX844" s="153"/>
      <c r="AY844" s="153"/>
      <c r="BD844" s="153"/>
      <c r="BE844" s="153"/>
      <c r="BF844" s="153"/>
    </row>
    <row r="845" ht="15.75" customHeight="1">
      <c r="B845" s="153"/>
      <c r="C845" s="153"/>
      <c r="H845" s="153"/>
      <c r="I845" s="153"/>
      <c r="N845" s="153"/>
      <c r="O845" s="153"/>
      <c r="T845" s="153"/>
      <c r="U845" s="153"/>
      <c r="Z845" s="153"/>
      <c r="AA845" s="153"/>
      <c r="AF845" s="153"/>
      <c r="AG845" s="153"/>
      <c r="AL845" s="153"/>
      <c r="AM845" s="153"/>
      <c r="AR845" s="153"/>
      <c r="AS845" s="153"/>
      <c r="AX845" s="153"/>
      <c r="AY845" s="153"/>
      <c r="BD845" s="153"/>
      <c r="BE845" s="153"/>
      <c r="BF845" s="153"/>
    </row>
    <row r="846" ht="15.75" customHeight="1">
      <c r="B846" s="153"/>
      <c r="C846" s="153"/>
      <c r="H846" s="153"/>
      <c r="I846" s="153"/>
      <c r="N846" s="153"/>
      <c r="O846" s="153"/>
      <c r="T846" s="153"/>
      <c r="U846" s="153"/>
      <c r="Z846" s="153"/>
      <c r="AA846" s="153"/>
      <c r="AF846" s="153"/>
      <c r="AG846" s="153"/>
      <c r="AL846" s="153"/>
      <c r="AM846" s="153"/>
      <c r="AR846" s="153"/>
      <c r="AS846" s="153"/>
      <c r="AX846" s="153"/>
      <c r="AY846" s="153"/>
      <c r="BD846" s="153"/>
      <c r="BE846" s="153"/>
      <c r="BF846" s="153"/>
    </row>
    <row r="847" ht="15.75" customHeight="1">
      <c r="B847" s="153"/>
      <c r="C847" s="153"/>
      <c r="H847" s="153"/>
      <c r="I847" s="153"/>
      <c r="N847" s="153"/>
      <c r="O847" s="153"/>
      <c r="T847" s="153"/>
      <c r="U847" s="153"/>
      <c r="Z847" s="153"/>
      <c r="AA847" s="153"/>
      <c r="AF847" s="153"/>
      <c r="AG847" s="153"/>
      <c r="AL847" s="153"/>
      <c r="AM847" s="153"/>
      <c r="AR847" s="153"/>
      <c r="AS847" s="153"/>
      <c r="AX847" s="153"/>
      <c r="AY847" s="153"/>
      <c r="BD847" s="153"/>
      <c r="BE847" s="153"/>
      <c r="BF847" s="153"/>
    </row>
    <row r="848" ht="15.75" customHeight="1">
      <c r="B848" s="153"/>
      <c r="C848" s="153"/>
      <c r="H848" s="153"/>
      <c r="I848" s="153"/>
      <c r="N848" s="153"/>
      <c r="O848" s="153"/>
      <c r="T848" s="153"/>
      <c r="U848" s="153"/>
      <c r="Z848" s="153"/>
      <c r="AA848" s="153"/>
      <c r="AF848" s="153"/>
      <c r="AG848" s="153"/>
      <c r="AL848" s="153"/>
      <c r="AM848" s="153"/>
      <c r="AR848" s="153"/>
      <c r="AS848" s="153"/>
      <c r="AX848" s="153"/>
      <c r="AY848" s="153"/>
      <c r="BD848" s="153"/>
      <c r="BE848" s="153"/>
      <c r="BF848" s="153"/>
    </row>
    <row r="849" ht="15.75" customHeight="1">
      <c r="B849" s="153"/>
      <c r="C849" s="153"/>
      <c r="H849" s="153"/>
      <c r="I849" s="153"/>
      <c r="N849" s="153"/>
      <c r="O849" s="153"/>
      <c r="T849" s="153"/>
      <c r="U849" s="153"/>
      <c r="Z849" s="153"/>
      <c r="AA849" s="153"/>
      <c r="AF849" s="153"/>
      <c r="AG849" s="153"/>
      <c r="AL849" s="153"/>
      <c r="AM849" s="153"/>
      <c r="AR849" s="153"/>
      <c r="AS849" s="153"/>
      <c r="AX849" s="153"/>
      <c r="AY849" s="153"/>
      <c r="BD849" s="153"/>
      <c r="BE849" s="153"/>
      <c r="BF849" s="153"/>
    </row>
    <row r="850" ht="15.75" customHeight="1">
      <c r="B850" s="153"/>
      <c r="C850" s="153"/>
      <c r="H850" s="153"/>
      <c r="I850" s="153"/>
      <c r="N850" s="153"/>
      <c r="O850" s="153"/>
      <c r="T850" s="153"/>
      <c r="U850" s="153"/>
      <c r="Z850" s="153"/>
      <c r="AA850" s="153"/>
      <c r="AF850" s="153"/>
      <c r="AG850" s="153"/>
      <c r="AL850" s="153"/>
      <c r="AM850" s="153"/>
      <c r="AR850" s="153"/>
      <c r="AS850" s="153"/>
      <c r="AX850" s="153"/>
      <c r="AY850" s="153"/>
      <c r="BD850" s="153"/>
      <c r="BE850" s="153"/>
      <c r="BF850" s="153"/>
    </row>
    <row r="851" ht="15.75" customHeight="1">
      <c r="B851" s="153"/>
      <c r="C851" s="153"/>
      <c r="H851" s="153"/>
      <c r="I851" s="153"/>
      <c r="N851" s="153"/>
      <c r="O851" s="153"/>
      <c r="T851" s="153"/>
      <c r="U851" s="153"/>
      <c r="Z851" s="153"/>
      <c r="AA851" s="153"/>
      <c r="AF851" s="153"/>
      <c r="AG851" s="153"/>
      <c r="AL851" s="153"/>
      <c r="AM851" s="153"/>
      <c r="AR851" s="153"/>
      <c r="AS851" s="153"/>
      <c r="AX851" s="153"/>
      <c r="AY851" s="153"/>
      <c r="BD851" s="153"/>
      <c r="BE851" s="153"/>
      <c r="BF851" s="153"/>
    </row>
    <row r="852" ht="15.75" customHeight="1">
      <c r="B852" s="153"/>
      <c r="C852" s="153"/>
      <c r="H852" s="153"/>
      <c r="I852" s="153"/>
      <c r="N852" s="153"/>
      <c r="O852" s="153"/>
      <c r="T852" s="153"/>
      <c r="U852" s="153"/>
      <c r="Z852" s="153"/>
      <c r="AA852" s="153"/>
      <c r="AF852" s="153"/>
      <c r="AG852" s="153"/>
      <c r="AL852" s="153"/>
      <c r="AM852" s="153"/>
      <c r="AR852" s="153"/>
      <c r="AS852" s="153"/>
      <c r="AX852" s="153"/>
      <c r="AY852" s="153"/>
      <c r="BD852" s="153"/>
      <c r="BE852" s="153"/>
      <c r="BF852" s="153"/>
    </row>
    <row r="853" ht="15.75" customHeight="1">
      <c r="B853" s="153"/>
      <c r="C853" s="153"/>
      <c r="H853" s="153"/>
      <c r="I853" s="153"/>
      <c r="N853" s="153"/>
      <c r="O853" s="153"/>
      <c r="T853" s="153"/>
      <c r="U853" s="153"/>
      <c r="Z853" s="153"/>
      <c r="AA853" s="153"/>
      <c r="AF853" s="153"/>
      <c r="AG853" s="153"/>
      <c r="AL853" s="153"/>
      <c r="AM853" s="153"/>
      <c r="AR853" s="153"/>
      <c r="AS853" s="153"/>
      <c r="AX853" s="153"/>
      <c r="AY853" s="153"/>
      <c r="BD853" s="153"/>
      <c r="BE853" s="153"/>
      <c r="BF853" s="153"/>
    </row>
    <row r="854" ht="15.75" customHeight="1">
      <c r="B854" s="153"/>
      <c r="C854" s="153"/>
      <c r="H854" s="153"/>
      <c r="I854" s="153"/>
      <c r="N854" s="153"/>
      <c r="O854" s="153"/>
      <c r="T854" s="153"/>
      <c r="U854" s="153"/>
      <c r="Z854" s="153"/>
      <c r="AA854" s="153"/>
      <c r="AF854" s="153"/>
      <c r="AG854" s="153"/>
      <c r="AL854" s="153"/>
      <c r="AM854" s="153"/>
      <c r="AR854" s="153"/>
      <c r="AS854" s="153"/>
      <c r="AX854" s="153"/>
      <c r="AY854" s="153"/>
      <c r="BD854" s="153"/>
      <c r="BE854" s="153"/>
      <c r="BF854" s="153"/>
    </row>
    <row r="855" ht="15.75" customHeight="1">
      <c r="B855" s="153"/>
      <c r="C855" s="153"/>
      <c r="H855" s="153"/>
      <c r="I855" s="153"/>
      <c r="N855" s="153"/>
      <c r="O855" s="153"/>
      <c r="T855" s="153"/>
      <c r="U855" s="153"/>
      <c r="Z855" s="153"/>
      <c r="AA855" s="153"/>
      <c r="AF855" s="153"/>
      <c r="AG855" s="153"/>
      <c r="AL855" s="153"/>
      <c r="AM855" s="153"/>
      <c r="AR855" s="153"/>
      <c r="AS855" s="153"/>
      <c r="AX855" s="153"/>
      <c r="AY855" s="153"/>
      <c r="BD855" s="153"/>
      <c r="BE855" s="153"/>
      <c r="BF855" s="153"/>
    </row>
    <row r="856" ht="15.75" customHeight="1">
      <c r="B856" s="153"/>
      <c r="C856" s="153"/>
      <c r="H856" s="153"/>
      <c r="I856" s="153"/>
      <c r="N856" s="153"/>
      <c r="O856" s="153"/>
      <c r="T856" s="153"/>
      <c r="U856" s="153"/>
      <c r="Z856" s="153"/>
      <c r="AA856" s="153"/>
      <c r="AF856" s="153"/>
      <c r="AG856" s="153"/>
      <c r="AL856" s="153"/>
      <c r="AM856" s="153"/>
      <c r="AR856" s="153"/>
      <c r="AS856" s="153"/>
      <c r="AX856" s="153"/>
      <c r="AY856" s="153"/>
      <c r="BD856" s="153"/>
      <c r="BE856" s="153"/>
      <c r="BF856" s="153"/>
    </row>
    <row r="857" ht="15.75" customHeight="1">
      <c r="B857" s="153"/>
      <c r="C857" s="153"/>
      <c r="H857" s="153"/>
      <c r="I857" s="153"/>
      <c r="N857" s="153"/>
      <c r="O857" s="153"/>
      <c r="T857" s="153"/>
      <c r="U857" s="153"/>
      <c r="Z857" s="153"/>
      <c r="AA857" s="153"/>
      <c r="AF857" s="153"/>
      <c r="AG857" s="153"/>
      <c r="AL857" s="153"/>
      <c r="AM857" s="153"/>
      <c r="AR857" s="153"/>
      <c r="AS857" s="153"/>
      <c r="AX857" s="153"/>
      <c r="AY857" s="153"/>
      <c r="BD857" s="153"/>
      <c r="BE857" s="153"/>
      <c r="BF857" s="153"/>
    </row>
    <row r="858" ht="15.75" customHeight="1">
      <c r="B858" s="153"/>
      <c r="C858" s="153"/>
      <c r="H858" s="153"/>
      <c r="I858" s="153"/>
      <c r="N858" s="153"/>
      <c r="O858" s="153"/>
      <c r="T858" s="153"/>
      <c r="U858" s="153"/>
      <c r="Z858" s="153"/>
      <c r="AA858" s="153"/>
      <c r="AF858" s="153"/>
      <c r="AG858" s="153"/>
      <c r="AL858" s="153"/>
      <c r="AM858" s="153"/>
      <c r="AR858" s="153"/>
      <c r="AS858" s="153"/>
      <c r="AX858" s="153"/>
      <c r="AY858" s="153"/>
      <c r="BD858" s="153"/>
      <c r="BE858" s="153"/>
      <c r="BF858" s="153"/>
    </row>
    <row r="859" ht="15.75" customHeight="1">
      <c r="B859" s="153"/>
      <c r="C859" s="153"/>
      <c r="H859" s="153"/>
      <c r="I859" s="153"/>
      <c r="N859" s="153"/>
      <c r="O859" s="153"/>
      <c r="T859" s="153"/>
      <c r="U859" s="153"/>
      <c r="Z859" s="153"/>
      <c r="AA859" s="153"/>
      <c r="AF859" s="153"/>
      <c r="AG859" s="153"/>
      <c r="AL859" s="153"/>
      <c r="AM859" s="153"/>
      <c r="AR859" s="153"/>
      <c r="AS859" s="153"/>
      <c r="AX859" s="153"/>
      <c r="AY859" s="153"/>
      <c r="BD859" s="153"/>
      <c r="BE859" s="153"/>
      <c r="BF859" s="153"/>
    </row>
    <row r="860" ht="15.75" customHeight="1">
      <c r="B860" s="153"/>
      <c r="C860" s="153"/>
      <c r="H860" s="153"/>
      <c r="I860" s="153"/>
      <c r="N860" s="153"/>
      <c r="O860" s="153"/>
      <c r="T860" s="153"/>
      <c r="U860" s="153"/>
      <c r="Z860" s="153"/>
      <c r="AA860" s="153"/>
      <c r="AF860" s="153"/>
      <c r="AG860" s="153"/>
      <c r="AL860" s="153"/>
      <c r="AM860" s="153"/>
      <c r="AR860" s="153"/>
      <c r="AS860" s="153"/>
      <c r="AX860" s="153"/>
      <c r="AY860" s="153"/>
      <c r="BD860" s="153"/>
      <c r="BE860" s="153"/>
      <c r="BF860" s="153"/>
    </row>
    <row r="861" ht="15.75" customHeight="1">
      <c r="B861" s="153"/>
      <c r="C861" s="153"/>
      <c r="H861" s="153"/>
      <c r="I861" s="153"/>
      <c r="N861" s="153"/>
      <c r="O861" s="153"/>
      <c r="T861" s="153"/>
      <c r="U861" s="153"/>
      <c r="Z861" s="153"/>
      <c r="AA861" s="153"/>
      <c r="AF861" s="153"/>
      <c r="AG861" s="153"/>
      <c r="AL861" s="153"/>
      <c r="AM861" s="153"/>
      <c r="AR861" s="153"/>
      <c r="AS861" s="153"/>
      <c r="AX861" s="153"/>
      <c r="AY861" s="153"/>
      <c r="BD861" s="153"/>
      <c r="BE861" s="153"/>
      <c r="BF861" s="153"/>
    </row>
    <row r="862" ht="15.75" customHeight="1">
      <c r="B862" s="153"/>
      <c r="C862" s="153"/>
      <c r="H862" s="153"/>
      <c r="I862" s="153"/>
      <c r="N862" s="153"/>
      <c r="O862" s="153"/>
      <c r="T862" s="153"/>
      <c r="U862" s="153"/>
      <c r="Z862" s="153"/>
      <c r="AA862" s="153"/>
      <c r="AF862" s="153"/>
      <c r="AG862" s="153"/>
      <c r="AL862" s="153"/>
      <c r="AM862" s="153"/>
      <c r="AR862" s="153"/>
      <c r="AS862" s="153"/>
      <c r="AX862" s="153"/>
      <c r="AY862" s="153"/>
      <c r="BD862" s="153"/>
      <c r="BE862" s="153"/>
      <c r="BF862" s="153"/>
    </row>
    <row r="863" ht="15.75" customHeight="1">
      <c r="B863" s="153"/>
      <c r="C863" s="153"/>
      <c r="H863" s="153"/>
      <c r="I863" s="153"/>
      <c r="N863" s="153"/>
      <c r="O863" s="153"/>
      <c r="T863" s="153"/>
      <c r="U863" s="153"/>
      <c r="Z863" s="153"/>
      <c r="AA863" s="153"/>
      <c r="AF863" s="153"/>
      <c r="AG863" s="153"/>
      <c r="AL863" s="153"/>
      <c r="AM863" s="153"/>
      <c r="AR863" s="153"/>
      <c r="AS863" s="153"/>
      <c r="AX863" s="153"/>
      <c r="AY863" s="153"/>
      <c r="BD863" s="153"/>
      <c r="BE863" s="153"/>
      <c r="BF863" s="153"/>
    </row>
    <row r="864" ht="15.75" customHeight="1">
      <c r="B864" s="153"/>
      <c r="C864" s="153"/>
      <c r="H864" s="153"/>
      <c r="I864" s="153"/>
      <c r="N864" s="153"/>
      <c r="O864" s="153"/>
      <c r="T864" s="153"/>
      <c r="U864" s="153"/>
      <c r="Z864" s="153"/>
      <c r="AA864" s="153"/>
      <c r="AF864" s="153"/>
      <c r="AG864" s="153"/>
      <c r="AL864" s="153"/>
      <c r="AM864" s="153"/>
      <c r="AR864" s="153"/>
      <c r="AS864" s="153"/>
      <c r="AX864" s="153"/>
      <c r="AY864" s="153"/>
      <c r="BD864" s="153"/>
      <c r="BE864" s="153"/>
      <c r="BF864" s="153"/>
    </row>
    <row r="865" ht="15.75" customHeight="1">
      <c r="B865" s="153"/>
      <c r="C865" s="153"/>
      <c r="H865" s="153"/>
      <c r="I865" s="153"/>
      <c r="N865" s="153"/>
      <c r="O865" s="153"/>
      <c r="T865" s="153"/>
      <c r="U865" s="153"/>
      <c r="Z865" s="153"/>
      <c r="AA865" s="153"/>
      <c r="AF865" s="153"/>
      <c r="AG865" s="153"/>
      <c r="AL865" s="153"/>
      <c r="AM865" s="153"/>
      <c r="AR865" s="153"/>
      <c r="AS865" s="153"/>
      <c r="AX865" s="153"/>
      <c r="AY865" s="153"/>
      <c r="BD865" s="153"/>
      <c r="BE865" s="153"/>
      <c r="BF865" s="153"/>
    </row>
    <row r="866" ht="15.75" customHeight="1">
      <c r="B866" s="153"/>
      <c r="C866" s="153"/>
      <c r="H866" s="153"/>
      <c r="I866" s="153"/>
      <c r="N866" s="153"/>
      <c r="O866" s="153"/>
      <c r="T866" s="153"/>
      <c r="U866" s="153"/>
      <c r="Z866" s="153"/>
      <c r="AA866" s="153"/>
      <c r="AF866" s="153"/>
      <c r="AG866" s="153"/>
      <c r="AL866" s="153"/>
      <c r="AM866" s="153"/>
      <c r="AR866" s="153"/>
      <c r="AS866" s="153"/>
      <c r="AX866" s="153"/>
      <c r="AY866" s="153"/>
      <c r="BD866" s="153"/>
      <c r="BE866" s="153"/>
      <c r="BF866" s="153"/>
    </row>
    <row r="867" ht="15.75" customHeight="1">
      <c r="B867" s="153"/>
      <c r="C867" s="153"/>
      <c r="H867" s="153"/>
      <c r="I867" s="153"/>
      <c r="N867" s="153"/>
      <c r="O867" s="153"/>
      <c r="T867" s="153"/>
      <c r="U867" s="153"/>
      <c r="Z867" s="153"/>
      <c r="AA867" s="153"/>
      <c r="AF867" s="153"/>
      <c r="AG867" s="153"/>
      <c r="AL867" s="153"/>
      <c r="AM867" s="153"/>
      <c r="AR867" s="153"/>
      <c r="AS867" s="153"/>
      <c r="AX867" s="153"/>
      <c r="AY867" s="153"/>
      <c r="BD867" s="153"/>
      <c r="BE867" s="153"/>
      <c r="BF867" s="153"/>
    </row>
    <row r="868" ht="15.75" customHeight="1">
      <c r="B868" s="153"/>
      <c r="C868" s="153"/>
      <c r="H868" s="153"/>
      <c r="I868" s="153"/>
      <c r="N868" s="153"/>
      <c r="O868" s="153"/>
      <c r="T868" s="153"/>
      <c r="U868" s="153"/>
      <c r="Z868" s="153"/>
      <c r="AA868" s="153"/>
      <c r="AF868" s="153"/>
      <c r="AG868" s="153"/>
      <c r="AL868" s="153"/>
      <c r="AM868" s="153"/>
      <c r="AR868" s="153"/>
      <c r="AS868" s="153"/>
      <c r="AX868" s="153"/>
      <c r="AY868" s="153"/>
      <c r="BD868" s="153"/>
      <c r="BE868" s="153"/>
      <c r="BF868" s="153"/>
    </row>
    <row r="869" ht="15.75" customHeight="1">
      <c r="B869" s="153"/>
      <c r="C869" s="153"/>
      <c r="H869" s="153"/>
      <c r="I869" s="153"/>
      <c r="N869" s="153"/>
      <c r="O869" s="153"/>
      <c r="T869" s="153"/>
      <c r="U869" s="153"/>
      <c r="Z869" s="153"/>
      <c r="AA869" s="153"/>
      <c r="AF869" s="153"/>
      <c r="AG869" s="153"/>
      <c r="AL869" s="153"/>
      <c r="AM869" s="153"/>
      <c r="AR869" s="153"/>
      <c r="AS869" s="153"/>
      <c r="AX869" s="153"/>
      <c r="AY869" s="153"/>
      <c r="BD869" s="153"/>
      <c r="BE869" s="153"/>
      <c r="BF869" s="153"/>
    </row>
    <row r="870" ht="15.75" customHeight="1">
      <c r="B870" s="153"/>
      <c r="C870" s="153"/>
      <c r="H870" s="153"/>
      <c r="I870" s="153"/>
      <c r="N870" s="153"/>
      <c r="O870" s="153"/>
      <c r="T870" s="153"/>
      <c r="U870" s="153"/>
      <c r="Z870" s="153"/>
      <c r="AA870" s="153"/>
      <c r="AF870" s="153"/>
      <c r="AG870" s="153"/>
      <c r="AL870" s="153"/>
      <c r="AM870" s="153"/>
      <c r="AR870" s="153"/>
      <c r="AS870" s="153"/>
      <c r="AX870" s="153"/>
      <c r="AY870" s="153"/>
      <c r="BD870" s="153"/>
      <c r="BE870" s="153"/>
      <c r="BF870" s="153"/>
    </row>
    <row r="871" ht="15.75" customHeight="1">
      <c r="B871" s="153"/>
      <c r="C871" s="153"/>
      <c r="H871" s="153"/>
      <c r="I871" s="153"/>
      <c r="N871" s="153"/>
      <c r="O871" s="153"/>
      <c r="T871" s="153"/>
      <c r="U871" s="153"/>
      <c r="Z871" s="153"/>
      <c r="AA871" s="153"/>
      <c r="AF871" s="153"/>
      <c r="AG871" s="153"/>
      <c r="AL871" s="153"/>
      <c r="AM871" s="153"/>
      <c r="AR871" s="153"/>
      <c r="AS871" s="153"/>
      <c r="AX871" s="153"/>
      <c r="AY871" s="153"/>
      <c r="BD871" s="153"/>
      <c r="BE871" s="153"/>
      <c r="BF871" s="153"/>
    </row>
    <row r="872" ht="15.75" customHeight="1">
      <c r="B872" s="153"/>
      <c r="C872" s="153"/>
      <c r="H872" s="153"/>
      <c r="I872" s="153"/>
      <c r="N872" s="153"/>
      <c r="O872" s="153"/>
      <c r="T872" s="153"/>
      <c r="U872" s="153"/>
      <c r="Z872" s="153"/>
      <c r="AA872" s="153"/>
      <c r="AF872" s="153"/>
      <c r="AG872" s="153"/>
      <c r="AL872" s="153"/>
      <c r="AM872" s="153"/>
      <c r="AR872" s="153"/>
      <c r="AS872" s="153"/>
      <c r="AX872" s="153"/>
      <c r="AY872" s="153"/>
      <c r="BD872" s="153"/>
      <c r="BE872" s="153"/>
      <c r="BF872" s="153"/>
    </row>
    <row r="873" ht="15.75" customHeight="1">
      <c r="B873" s="153"/>
      <c r="C873" s="153"/>
      <c r="H873" s="153"/>
      <c r="I873" s="153"/>
      <c r="N873" s="153"/>
      <c r="O873" s="153"/>
      <c r="T873" s="153"/>
      <c r="U873" s="153"/>
      <c r="Z873" s="153"/>
      <c r="AA873" s="153"/>
      <c r="AF873" s="153"/>
      <c r="AG873" s="153"/>
      <c r="AL873" s="153"/>
      <c r="AM873" s="153"/>
      <c r="AR873" s="153"/>
      <c r="AS873" s="153"/>
      <c r="AX873" s="153"/>
      <c r="AY873" s="153"/>
      <c r="BD873" s="153"/>
      <c r="BE873" s="153"/>
      <c r="BF873" s="153"/>
    </row>
    <row r="874" ht="15.75" customHeight="1">
      <c r="B874" s="153"/>
      <c r="C874" s="153"/>
      <c r="H874" s="153"/>
      <c r="I874" s="153"/>
      <c r="N874" s="153"/>
      <c r="O874" s="153"/>
      <c r="T874" s="153"/>
      <c r="U874" s="153"/>
      <c r="Z874" s="153"/>
      <c r="AA874" s="153"/>
      <c r="AF874" s="153"/>
      <c r="AG874" s="153"/>
      <c r="AL874" s="153"/>
      <c r="AM874" s="153"/>
      <c r="AR874" s="153"/>
      <c r="AS874" s="153"/>
      <c r="AX874" s="153"/>
      <c r="AY874" s="153"/>
      <c r="BD874" s="153"/>
      <c r="BE874" s="153"/>
      <c r="BF874" s="153"/>
    </row>
    <row r="875" ht="15.75" customHeight="1">
      <c r="B875" s="153"/>
      <c r="C875" s="153"/>
      <c r="H875" s="153"/>
      <c r="I875" s="153"/>
      <c r="N875" s="153"/>
      <c r="O875" s="153"/>
      <c r="T875" s="153"/>
      <c r="U875" s="153"/>
      <c r="Z875" s="153"/>
      <c r="AA875" s="153"/>
      <c r="AF875" s="153"/>
      <c r="AG875" s="153"/>
      <c r="AL875" s="153"/>
      <c r="AM875" s="153"/>
      <c r="AR875" s="153"/>
      <c r="AS875" s="153"/>
      <c r="AX875" s="153"/>
      <c r="AY875" s="153"/>
      <c r="BD875" s="153"/>
      <c r="BE875" s="153"/>
      <c r="BF875" s="153"/>
    </row>
    <row r="876" ht="15.75" customHeight="1">
      <c r="B876" s="153"/>
      <c r="C876" s="153"/>
      <c r="H876" s="153"/>
      <c r="I876" s="153"/>
      <c r="N876" s="153"/>
      <c r="O876" s="153"/>
      <c r="T876" s="153"/>
      <c r="U876" s="153"/>
      <c r="Z876" s="153"/>
      <c r="AA876" s="153"/>
      <c r="AF876" s="153"/>
      <c r="AG876" s="153"/>
      <c r="AL876" s="153"/>
      <c r="AM876" s="153"/>
      <c r="AR876" s="153"/>
      <c r="AS876" s="153"/>
      <c r="AX876" s="153"/>
      <c r="AY876" s="153"/>
      <c r="BD876" s="153"/>
      <c r="BE876" s="153"/>
      <c r="BF876" s="153"/>
    </row>
    <row r="877" ht="15.75" customHeight="1">
      <c r="B877" s="153"/>
      <c r="C877" s="153"/>
      <c r="H877" s="153"/>
      <c r="I877" s="153"/>
      <c r="N877" s="153"/>
      <c r="O877" s="153"/>
      <c r="T877" s="153"/>
      <c r="U877" s="153"/>
      <c r="Z877" s="153"/>
      <c r="AA877" s="153"/>
      <c r="AF877" s="153"/>
      <c r="AG877" s="153"/>
      <c r="AL877" s="153"/>
      <c r="AM877" s="153"/>
      <c r="AR877" s="153"/>
      <c r="AS877" s="153"/>
      <c r="AX877" s="153"/>
      <c r="AY877" s="153"/>
      <c r="BD877" s="153"/>
      <c r="BE877" s="153"/>
      <c r="BF877" s="153"/>
    </row>
    <row r="878" ht="15.75" customHeight="1">
      <c r="B878" s="153"/>
      <c r="C878" s="153"/>
      <c r="H878" s="153"/>
      <c r="I878" s="153"/>
      <c r="N878" s="153"/>
      <c r="O878" s="153"/>
      <c r="T878" s="153"/>
      <c r="U878" s="153"/>
      <c r="Z878" s="153"/>
      <c r="AA878" s="153"/>
      <c r="AF878" s="153"/>
      <c r="AG878" s="153"/>
      <c r="AL878" s="153"/>
      <c r="AM878" s="153"/>
      <c r="AR878" s="153"/>
      <c r="AS878" s="153"/>
      <c r="AX878" s="153"/>
      <c r="AY878" s="153"/>
      <c r="BD878" s="153"/>
      <c r="BE878" s="153"/>
      <c r="BF878" s="153"/>
    </row>
    <row r="879" ht="15.75" customHeight="1">
      <c r="B879" s="153"/>
      <c r="C879" s="153"/>
      <c r="H879" s="153"/>
      <c r="I879" s="153"/>
      <c r="N879" s="153"/>
      <c r="O879" s="153"/>
      <c r="T879" s="153"/>
      <c r="U879" s="153"/>
      <c r="Z879" s="153"/>
      <c r="AA879" s="153"/>
      <c r="AF879" s="153"/>
      <c r="AG879" s="153"/>
      <c r="AL879" s="153"/>
      <c r="AM879" s="153"/>
      <c r="AR879" s="153"/>
      <c r="AS879" s="153"/>
      <c r="AX879" s="153"/>
      <c r="AY879" s="153"/>
      <c r="BD879" s="153"/>
      <c r="BE879" s="153"/>
      <c r="BF879" s="153"/>
    </row>
    <row r="880" ht="15.75" customHeight="1">
      <c r="B880" s="153"/>
      <c r="C880" s="153"/>
      <c r="H880" s="153"/>
      <c r="I880" s="153"/>
      <c r="N880" s="153"/>
      <c r="O880" s="153"/>
      <c r="T880" s="153"/>
      <c r="U880" s="153"/>
      <c r="Z880" s="153"/>
      <c r="AA880" s="153"/>
      <c r="AF880" s="153"/>
      <c r="AG880" s="153"/>
      <c r="AL880" s="153"/>
      <c r="AM880" s="153"/>
      <c r="AR880" s="153"/>
      <c r="AS880" s="153"/>
      <c r="AX880" s="153"/>
      <c r="AY880" s="153"/>
      <c r="BD880" s="153"/>
      <c r="BE880" s="153"/>
      <c r="BF880" s="153"/>
    </row>
    <row r="881" ht="15.75" customHeight="1">
      <c r="B881" s="153"/>
      <c r="C881" s="153"/>
      <c r="H881" s="153"/>
      <c r="I881" s="153"/>
      <c r="N881" s="153"/>
      <c r="O881" s="153"/>
      <c r="T881" s="153"/>
      <c r="U881" s="153"/>
      <c r="Z881" s="153"/>
      <c r="AA881" s="153"/>
      <c r="AF881" s="153"/>
      <c r="AG881" s="153"/>
      <c r="AL881" s="153"/>
      <c r="AM881" s="153"/>
      <c r="AR881" s="153"/>
      <c r="AS881" s="153"/>
      <c r="AX881" s="153"/>
      <c r="AY881" s="153"/>
      <c r="BD881" s="153"/>
      <c r="BE881" s="153"/>
      <c r="BF881" s="153"/>
    </row>
    <row r="882" ht="15.75" customHeight="1">
      <c r="B882" s="153"/>
      <c r="C882" s="153"/>
      <c r="H882" s="153"/>
      <c r="I882" s="153"/>
      <c r="N882" s="153"/>
      <c r="O882" s="153"/>
      <c r="T882" s="153"/>
      <c r="U882" s="153"/>
      <c r="Z882" s="153"/>
      <c r="AA882" s="153"/>
      <c r="AF882" s="153"/>
      <c r="AG882" s="153"/>
      <c r="AL882" s="153"/>
      <c r="AM882" s="153"/>
      <c r="AR882" s="153"/>
      <c r="AS882" s="153"/>
      <c r="AX882" s="153"/>
      <c r="AY882" s="153"/>
      <c r="BD882" s="153"/>
      <c r="BE882" s="153"/>
      <c r="BF882" s="153"/>
    </row>
    <row r="883" ht="15.75" customHeight="1">
      <c r="B883" s="153"/>
      <c r="C883" s="153"/>
      <c r="H883" s="153"/>
      <c r="I883" s="153"/>
      <c r="N883" s="153"/>
      <c r="O883" s="153"/>
      <c r="T883" s="153"/>
      <c r="U883" s="153"/>
      <c r="Z883" s="153"/>
      <c r="AA883" s="153"/>
      <c r="AF883" s="153"/>
      <c r="AG883" s="153"/>
      <c r="AL883" s="153"/>
      <c r="AM883" s="153"/>
      <c r="AR883" s="153"/>
      <c r="AS883" s="153"/>
      <c r="AX883" s="153"/>
      <c r="AY883" s="153"/>
      <c r="BD883" s="153"/>
      <c r="BE883" s="153"/>
      <c r="BF883" s="153"/>
    </row>
    <row r="884" ht="15.75" customHeight="1">
      <c r="B884" s="153"/>
      <c r="C884" s="153"/>
      <c r="H884" s="153"/>
      <c r="I884" s="153"/>
      <c r="N884" s="153"/>
      <c r="O884" s="153"/>
      <c r="T884" s="153"/>
      <c r="U884" s="153"/>
      <c r="Z884" s="153"/>
      <c r="AA884" s="153"/>
      <c r="AF884" s="153"/>
      <c r="AG884" s="153"/>
      <c r="AL884" s="153"/>
      <c r="AM884" s="153"/>
      <c r="AR884" s="153"/>
      <c r="AS884" s="153"/>
      <c r="AX884" s="153"/>
      <c r="AY884" s="153"/>
      <c r="BD884" s="153"/>
      <c r="BE884" s="153"/>
      <c r="BF884" s="153"/>
    </row>
    <row r="885" ht="15.75" customHeight="1">
      <c r="B885" s="153"/>
      <c r="C885" s="153"/>
      <c r="H885" s="153"/>
      <c r="I885" s="153"/>
      <c r="N885" s="153"/>
      <c r="O885" s="153"/>
      <c r="T885" s="153"/>
      <c r="U885" s="153"/>
      <c r="Z885" s="153"/>
      <c r="AA885" s="153"/>
      <c r="AF885" s="153"/>
      <c r="AG885" s="153"/>
      <c r="AL885" s="153"/>
      <c r="AM885" s="153"/>
      <c r="AR885" s="153"/>
      <c r="AS885" s="153"/>
      <c r="AX885" s="153"/>
      <c r="AY885" s="153"/>
      <c r="BD885" s="153"/>
      <c r="BE885" s="153"/>
      <c r="BF885" s="153"/>
    </row>
    <row r="886" ht="15.75" customHeight="1">
      <c r="B886" s="153"/>
      <c r="C886" s="153"/>
      <c r="H886" s="153"/>
      <c r="I886" s="153"/>
      <c r="N886" s="153"/>
      <c r="O886" s="153"/>
      <c r="T886" s="153"/>
      <c r="U886" s="153"/>
      <c r="Z886" s="153"/>
      <c r="AA886" s="153"/>
      <c r="AF886" s="153"/>
      <c r="AG886" s="153"/>
      <c r="AL886" s="153"/>
      <c r="AM886" s="153"/>
      <c r="AR886" s="153"/>
      <c r="AS886" s="153"/>
      <c r="AX886" s="153"/>
      <c r="AY886" s="153"/>
      <c r="BD886" s="153"/>
      <c r="BE886" s="153"/>
      <c r="BF886" s="153"/>
    </row>
    <row r="887" ht="15.75" customHeight="1">
      <c r="B887" s="153"/>
      <c r="C887" s="153"/>
      <c r="H887" s="153"/>
      <c r="I887" s="153"/>
      <c r="N887" s="153"/>
      <c r="O887" s="153"/>
      <c r="T887" s="153"/>
      <c r="U887" s="153"/>
      <c r="Z887" s="153"/>
      <c r="AA887" s="153"/>
      <c r="AF887" s="153"/>
      <c r="AG887" s="153"/>
      <c r="AL887" s="153"/>
      <c r="AM887" s="153"/>
      <c r="AR887" s="153"/>
      <c r="AS887" s="153"/>
      <c r="AX887" s="153"/>
      <c r="AY887" s="153"/>
      <c r="BD887" s="153"/>
      <c r="BE887" s="153"/>
      <c r="BF887" s="153"/>
    </row>
    <row r="888" ht="15.75" customHeight="1">
      <c r="B888" s="153"/>
      <c r="C888" s="153"/>
      <c r="H888" s="153"/>
      <c r="I888" s="153"/>
      <c r="N888" s="153"/>
      <c r="O888" s="153"/>
      <c r="T888" s="153"/>
      <c r="U888" s="153"/>
      <c r="Z888" s="153"/>
      <c r="AA888" s="153"/>
      <c r="AF888" s="153"/>
      <c r="AG888" s="153"/>
      <c r="AL888" s="153"/>
      <c r="AM888" s="153"/>
      <c r="AR888" s="153"/>
      <c r="AS888" s="153"/>
      <c r="AX888" s="153"/>
      <c r="AY888" s="153"/>
      <c r="BD888" s="153"/>
      <c r="BE888" s="153"/>
      <c r="BF888" s="153"/>
    </row>
    <row r="889" ht="15.75" customHeight="1">
      <c r="B889" s="153"/>
      <c r="C889" s="153"/>
      <c r="H889" s="153"/>
      <c r="I889" s="153"/>
      <c r="N889" s="153"/>
      <c r="O889" s="153"/>
      <c r="T889" s="153"/>
      <c r="U889" s="153"/>
      <c r="Z889" s="153"/>
      <c r="AA889" s="153"/>
      <c r="AF889" s="153"/>
      <c r="AG889" s="153"/>
      <c r="AL889" s="153"/>
      <c r="AM889" s="153"/>
      <c r="AR889" s="153"/>
      <c r="AS889" s="153"/>
      <c r="AX889" s="153"/>
      <c r="AY889" s="153"/>
      <c r="BD889" s="153"/>
      <c r="BE889" s="153"/>
      <c r="BF889" s="153"/>
    </row>
    <row r="890" ht="15.75" customHeight="1">
      <c r="B890" s="153"/>
      <c r="C890" s="153"/>
      <c r="H890" s="153"/>
      <c r="I890" s="153"/>
      <c r="N890" s="153"/>
      <c r="O890" s="153"/>
      <c r="T890" s="153"/>
      <c r="U890" s="153"/>
      <c r="Z890" s="153"/>
      <c r="AA890" s="153"/>
      <c r="AF890" s="153"/>
      <c r="AG890" s="153"/>
      <c r="AL890" s="153"/>
      <c r="AM890" s="153"/>
      <c r="AR890" s="153"/>
      <c r="AS890" s="153"/>
      <c r="AX890" s="153"/>
      <c r="AY890" s="153"/>
      <c r="BD890" s="153"/>
      <c r="BE890" s="153"/>
      <c r="BF890" s="153"/>
    </row>
    <row r="891" ht="15.75" customHeight="1">
      <c r="B891" s="153"/>
      <c r="C891" s="153"/>
      <c r="H891" s="153"/>
      <c r="I891" s="153"/>
      <c r="N891" s="153"/>
      <c r="O891" s="153"/>
      <c r="T891" s="153"/>
      <c r="U891" s="153"/>
      <c r="Z891" s="153"/>
      <c r="AA891" s="153"/>
      <c r="AF891" s="153"/>
      <c r="AG891" s="153"/>
      <c r="AL891" s="153"/>
      <c r="AM891" s="153"/>
      <c r="AR891" s="153"/>
      <c r="AS891" s="153"/>
      <c r="AX891" s="153"/>
      <c r="AY891" s="153"/>
      <c r="BD891" s="153"/>
      <c r="BE891" s="153"/>
      <c r="BF891" s="153"/>
    </row>
    <row r="892" ht="15.75" customHeight="1">
      <c r="B892" s="153"/>
      <c r="C892" s="153"/>
      <c r="H892" s="153"/>
      <c r="I892" s="153"/>
      <c r="N892" s="153"/>
      <c r="O892" s="153"/>
      <c r="T892" s="153"/>
      <c r="U892" s="153"/>
      <c r="Z892" s="153"/>
      <c r="AA892" s="153"/>
      <c r="AF892" s="153"/>
      <c r="AG892" s="153"/>
      <c r="AL892" s="153"/>
      <c r="AM892" s="153"/>
      <c r="AR892" s="153"/>
      <c r="AS892" s="153"/>
      <c r="AX892" s="153"/>
      <c r="AY892" s="153"/>
      <c r="BD892" s="153"/>
      <c r="BE892" s="153"/>
      <c r="BF892" s="153"/>
    </row>
    <row r="893" ht="15.75" customHeight="1">
      <c r="B893" s="153"/>
      <c r="C893" s="153"/>
      <c r="H893" s="153"/>
      <c r="I893" s="153"/>
      <c r="N893" s="153"/>
      <c r="O893" s="153"/>
      <c r="T893" s="153"/>
      <c r="U893" s="153"/>
      <c r="Z893" s="153"/>
      <c r="AA893" s="153"/>
      <c r="AF893" s="153"/>
      <c r="AG893" s="153"/>
      <c r="AL893" s="153"/>
      <c r="AM893" s="153"/>
      <c r="AR893" s="153"/>
      <c r="AS893" s="153"/>
      <c r="AX893" s="153"/>
      <c r="AY893" s="153"/>
      <c r="BD893" s="153"/>
      <c r="BE893" s="153"/>
      <c r="BF893" s="153"/>
    </row>
    <row r="894" ht="15.75" customHeight="1">
      <c r="B894" s="153"/>
      <c r="C894" s="153"/>
      <c r="H894" s="153"/>
      <c r="I894" s="153"/>
      <c r="N894" s="153"/>
      <c r="O894" s="153"/>
      <c r="T894" s="153"/>
      <c r="U894" s="153"/>
      <c r="Z894" s="153"/>
      <c r="AA894" s="153"/>
      <c r="AF894" s="153"/>
      <c r="AG894" s="153"/>
      <c r="AL894" s="153"/>
      <c r="AM894" s="153"/>
      <c r="AR894" s="153"/>
      <c r="AS894" s="153"/>
      <c r="AX894" s="153"/>
      <c r="AY894" s="153"/>
      <c r="BD894" s="153"/>
      <c r="BE894" s="153"/>
      <c r="BF894" s="153"/>
    </row>
    <row r="895" ht="15.75" customHeight="1">
      <c r="B895" s="153"/>
      <c r="C895" s="153"/>
      <c r="H895" s="153"/>
      <c r="I895" s="153"/>
      <c r="N895" s="153"/>
      <c r="O895" s="153"/>
      <c r="T895" s="153"/>
      <c r="U895" s="153"/>
      <c r="Z895" s="153"/>
      <c r="AA895" s="153"/>
      <c r="AF895" s="153"/>
      <c r="AG895" s="153"/>
      <c r="AL895" s="153"/>
      <c r="AM895" s="153"/>
      <c r="AR895" s="153"/>
      <c r="AS895" s="153"/>
      <c r="AX895" s="153"/>
      <c r="AY895" s="153"/>
      <c r="BD895" s="153"/>
      <c r="BE895" s="153"/>
      <c r="BF895" s="153"/>
    </row>
    <row r="896" ht="15.75" customHeight="1">
      <c r="B896" s="153"/>
      <c r="C896" s="153"/>
      <c r="H896" s="153"/>
      <c r="I896" s="153"/>
      <c r="N896" s="153"/>
      <c r="O896" s="153"/>
      <c r="T896" s="153"/>
      <c r="U896" s="153"/>
      <c r="Z896" s="153"/>
      <c r="AA896" s="153"/>
      <c r="AF896" s="153"/>
      <c r="AG896" s="153"/>
      <c r="AL896" s="153"/>
      <c r="AM896" s="153"/>
      <c r="AR896" s="153"/>
      <c r="AS896" s="153"/>
      <c r="AX896" s="153"/>
      <c r="AY896" s="153"/>
      <c r="BD896" s="153"/>
      <c r="BE896" s="153"/>
      <c r="BF896" s="153"/>
    </row>
    <row r="897" ht="15.75" customHeight="1">
      <c r="B897" s="153"/>
      <c r="C897" s="153"/>
      <c r="H897" s="153"/>
      <c r="I897" s="153"/>
      <c r="N897" s="153"/>
      <c r="O897" s="153"/>
      <c r="T897" s="153"/>
      <c r="U897" s="153"/>
      <c r="Z897" s="153"/>
      <c r="AA897" s="153"/>
      <c r="AF897" s="153"/>
      <c r="AG897" s="153"/>
      <c r="AL897" s="153"/>
      <c r="AM897" s="153"/>
      <c r="AR897" s="153"/>
      <c r="AS897" s="153"/>
      <c r="AX897" s="153"/>
      <c r="AY897" s="153"/>
      <c r="BD897" s="153"/>
      <c r="BE897" s="153"/>
      <c r="BF897" s="153"/>
    </row>
    <row r="898" ht="15.75" customHeight="1">
      <c r="B898" s="153"/>
      <c r="C898" s="153"/>
      <c r="H898" s="153"/>
      <c r="I898" s="153"/>
      <c r="N898" s="153"/>
      <c r="O898" s="153"/>
      <c r="T898" s="153"/>
      <c r="U898" s="153"/>
      <c r="Z898" s="153"/>
      <c r="AA898" s="153"/>
      <c r="AF898" s="153"/>
      <c r="AG898" s="153"/>
      <c r="AL898" s="153"/>
      <c r="AM898" s="153"/>
      <c r="AR898" s="153"/>
      <c r="AS898" s="153"/>
      <c r="AX898" s="153"/>
      <c r="AY898" s="153"/>
      <c r="BD898" s="153"/>
      <c r="BE898" s="153"/>
      <c r="BF898" s="153"/>
    </row>
    <row r="899" ht="15.75" customHeight="1">
      <c r="B899" s="153"/>
      <c r="C899" s="153"/>
      <c r="H899" s="153"/>
      <c r="I899" s="153"/>
      <c r="N899" s="153"/>
      <c r="O899" s="153"/>
      <c r="T899" s="153"/>
      <c r="U899" s="153"/>
      <c r="Z899" s="153"/>
      <c r="AA899" s="153"/>
      <c r="AF899" s="153"/>
      <c r="AG899" s="153"/>
      <c r="AL899" s="153"/>
      <c r="AM899" s="153"/>
      <c r="AR899" s="153"/>
      <c r="AS899" s="153"/>
      <c r="AX899" s="153"/>
      <c r="AY899" s="153"/>
      <c r="BD899" s="153"/>
      <c r="BE899" s="153"/>
      <c r="BF899" s="153"/>
    </row>
    <row r="900" ht="15.75" customHeight="1">
      <c r="B900" s="153"/>
      <c r="C900" s="153"/>
      <c r="H900" s="153"/>
      <c r="I900" s="153"/>
      <c r="N900" s="153"/>
      <c r="O900" s="153"/>
      <c r="T900" s="153"/>
      <c r="U900" s="153"/>
      <c r="Z900" s="153"/>
      <c r="AA900" s="153"/>
      <c r="AF900" s="153"/>
      <c r="AG900" s="153"/>
      <c r="AL900" s="153"/>
      <c r="AM900" s="153"/>
      <c r="AR900" s="153"/>
      <c r="AS900" s="153"/>
      <c r="AX900" s="153"/>
      <c r="AY900" s="153"/>
      <c r="BD900" s="153"/>
      <c r="BE900" s="153"/>
      <c r="BF900" s="153"/>
    </row>
    <row r="901" ht="15.75" customHeight="1">
      <c r="B901" s="153"/>
      <c r="C901" s="153"/>
      <c r="H901" s="153"/>
      <c r="I901" s="153"/>
      <c r="N901" s="153"/>
      <c r="O901" s="153"/>
      <c r="T901" s="153"/>
      <c r="U901" s="153"/>
      <c r="Z901" s="153"/>
      <c r="AA901" s="153"/>
      <c r="AF901" s="153"/>
      <c r="AG901" s="153"/>
      <c r="AL901" s="153"/>
      <c r="AM901" s="153"/>
      <c r="AR901" s="153"/>
      <c r="AS901" s="153"/>
      <c r="AX901" s="153"/>
      <c r="AY901" s="153"/>
      <c r="BD901" s="153"/>
      <c r="BE901" s="153"/>
      <c r="BF901" s="153"/>
    </row>
    <row r="902" ht="15.75" customHeight="1">
      <c r="B902" s="153"/>
      <c r="C902" s="153"/>
      <c r="H902" s="153"/>
      <c r="I902" s="153"/>
      <c r="N902" s="153"/>
      <c r="O902" s="153"/>
      <c r="T902" s="153"/>
      <c r="U902" s="153"/>
      <c r="Z902" s="153"/>
      <c r="AA902" s="153"/>
      <c r="AF902" s="153"/>
      <c r="AG902" s="153"/>
      <c r="AL902" s="153"/>
      <c r="AM902" s="153"/>
      <c r="AR902" s="153"/>
      <c r="AS902" s="153"/>
      <c r="AX902" s="153"/>
      <c r="AY902" s="153"/>
      <c r="BD902" s="153"/>
      <c r="BE902" s="153"/>
      <c r="BF902" s="153"/>
    </row>
    <row r="903" ht="15.75" customHeight="1">
      <c r="B903" s="153"/>
      <c r="C903" s="153"/>
      <c r="H903" s="153"/>
      <c r="I903" s="153"/>
      <c r="N903" s="153"/>
      <c r="O903" s="153"/>
      <c r="T903" s="153"/>
      <c r="U903" s="153"/>
      <c r="Z903" s="153"/>
      <c r="AA903" s="153"/>
      <c r="AF903" s="153"/>
      <c r="AG903" s="153"/>
      <c r="AL903" s="153"/>
      <c r="AM903" s="153"/>
      <c r="AR903" s="153"/>
      <c r="AS903" s="153"/>
      <c r="AX903" s="153"/>
      <c r="AY903" s="153"/>
      <c r="BD903" s="153"/>
      <c r="BE903" s="153"/>
      <c r="BF903" s="153"/>
    </row>
    <row r="904" ht="15.75" customHeight="1">
      <c r="B904" s="153"/>
      <c r="C904" s="153"/>
      <c r="H904" s="153"/>
      <c r="I904" s="153"/>
      <c r="N904" s="153"/>
      <c r="O904" s="153"/>
      <c r="T904" s="153"/>
      <c r="U904" s="153"/>
      <c r="Z904" s="153"/>
      <c r="AA904" s="153"/>
      <c r="AF904" s="153"/>
      <c r="AG904" s="153"/>
      <c r="AL904" s="153"/>
      <c r="AM904" s="153"/>
      <c r="AR904" s="153"/>
      <c r="AS904" s="153"/>
      <c r="AX904" s="153"/>
      <c r="AY904" s="153"/>
      <c r="BD904" s="153"/>
      <c r="BE904" s="153"/>
      <c r="BF904" s="153"/>
    </row>
    <row r="905" ht="15.75" customHeight="1">
      <c r="B905" s="153"/>
      <c r="C905" s="153"/>
      <c r="H905" s="153"/>
      <c r="I905" s="153"/>
      <c r="N905" s="153"/>
      <c r="O905" s="153"/>
      <c r="T905" s="153"/>
      <c r="U905" s="153"/>
      <c r="Z905" s="153"/>
      <c r="AA905" s="153"/>
      <c r="AF905" s="153"/>
      <c r="AG905" s="153"/>
      <c r="AL905" s="153"/>
      <c r="AM905" s="153"/>
      <c r="AR905" s="153"/>
      <c r="AS905" s="153"/>
      <c r="AX905" s="153"/>
      <c r="AY905" s="153"/>
      <c r="BD905" s="153"/>
      <c r="BE905" s="153"/>
      <c r="BF905" s="153"/>
    </row>
    <row r="906" ht="15.75" customHeight="1">
      <c r="B906" s="153"/>
      <c r="C906" s="153"/>
      <c r="H906" s="153"/>
      <c r="I906" s="153"/>
      <c r="N906" s="153"/>
      <c r="O906" s="153"/>
      <c r="T906" s="153"/>
      <c r="U906" s="153"/>
      <c r="Z906" s="153"/>
      <c r="AA906" s="153"/>
      <c r="AF906" s="153"/>
      <c r="AG906" s="153"/>
      <c r="AL906" s="153"/>
      <c r="AM906" s="153"/>
      <c r="AR906" s="153"/>
      <c r="AS906" s="153"/>
      <c r="AX906" s="153"/>
      <c r="AY906" s="153"/>
      <c r="BD906" s="153"/>
      <c r="BE906" s="153"/>
      <c r="BF906" s="153"/>
    </row>
    <row r="907" ht="15.75" customHeight="1">
      <c r="B907" s="153"/>
      <c r="C907" s="153"/>
      <c r="H907" s="153"/>
      <c r="I907" s="153"/>
      <c r="N907" s="153"/>
      <c r="O907" s="153"/>
      <c r="T907" s="153"/>
      <c r="U907" s="153"/>
      <c r="Z907" s="153"/>
      <c r="AA907" s="153"/>
      <c r="AF907" s="153"/>
      <c r="AG907" s="153"/>
      <c r="AL907" s="153"/>
      <c r="AM907" s="153"/>
      <c r="AR907" s="153"/>
      <c r="AS907" s="153"/>
      <c r="AX907" s="153"/>
      <c r="AY907" s="153"/>
      <c r="BD907" s="153"/>
      <c r="BE907" s="153"/>
      <c r="BF907" s="153"/>
    </row>
    <row r="908" ht="15.75" customHeight="1">
      <c r="B908" s="153"/>
      <c r="C908" s="153"/>
      <c r="H908" s="153"/>
      <c r="I908" s="153"/>
      <c r="N908" s="153"/>
      <c r="O908" s="153"/>
      <c r="T908" s="153"/>
      <c r="U908" s="153"/>
      <c r="Z908" s="153"/>
      <c r="AA908" s="153"/>
      <c r="AF908" s="153"/>
      <c r="AG908" s="153"/>
      <c r="AL908" s="153"/>
      <c r="AM908" s="153"/>
      <c r="AR908" s="153"/>
      <c r="AS908" s="153"/>
      <c r="AX908" s="153"/>
      <c r="AY908" s="153"/>
      <c r="BD908" s="153"/>
      <c r="BE908" s="153"/>
      <c r="BF908" s="153"/>
    </row>
    <row r="909" ht="15.75" customHeight="1">
      <c r="B909" s="153"/>
      <c r="C909" s="153"/>
      <c r="H909" s="153"/>
      <c r="I909" s="153"/>
      <c r="N909" s="153"/>
      <c r="O909" s="153"/>
      <c r="T909" s="153"/>
      <c r="U909" s="153"/>
      <c r="Z909" s="153"/>
      <c r="AA909" s="153"/>
      <c r="AF909" s="153"/>
      <c r="AG909" s="153"/>
      <c r="AL909" s="153"/>
      <c r="AM909" s="153"/>
      <c r="AR909" s="153"/>
      <c r="AS909" s="153"/>
      <c r="AX909" s="153"/>
      <c r="AY909" s="153"/>
      <c r="BD909" s="153"/>
      <c r="BE909" s="153"/>
      <c r="BF909" s="153"/>
    </row>
    <row r="910" ht="15.75" customHeight="1">
      <c r="B910" s="153"/>
      <c r="C910" s="153"/>
      <c r="H910" s="153"/>
      <c r="I910" s="153"/>
      <c r="N910" s="153"/>
      <c r="O910" s="153"/>
      <c r="T910" s="153"/>
      <c r="U910" s="153"/>
      <c r="Z910" s="153"/>
      <c r="AA910" s="153"/>
      <c r="AF910" s="153"/>
      <c r="AG910" s="153"/>
      <c r="AL910" s="153"/>
      <c r="AM910" s="153"/>
      <c r="AR910" s="153"/>
      <c r="AS910" s="153"/>
      <c r="AX910" s="153"/>
      <c r="AY910" s="153"/>
      <c r="BD910" s="153"/>
      <c r="BE910" s="153"/>
      <c r="BF910" s="153"/>
    </row>
    <row r="911" ht="15.75" customHeight="1">
      <c r="B911" s="153"/>
      <c r="C911" s="153"/>
      <c r="H911" s="153"/>
      <c r="I911" s="153"/>
      <c r="N911" s="153"/>
      <c r="O911" s="153"/>
      <c r="T911" s="153"/>
      <c r="U911" s="153"/>
      <c r="Z911" s="153"/>
      <c r="AA911" s="153"/>
      <c r="AF911" s="153"/>
      <c r="AG911" s="153"/>
      <c r="AL911" s="153"/>
      <c r="AM911" s="153"/>
      <c r="AR911" s="153"/>
      <c r="AS911" s="153"/>
      <c r="AX911" s="153"/>
      <c r="AY911" s="153"/>
      <c r="BD911" s="153"/>
      <c r="BE911" s="153"/>
      <c r="BF911" s="153"/>
    </row>
    <row r="912" ht="15.75" customHeight="1">
      <c r="B912" s="153"/>
      <c r="C912" s="153"/>
      <c r="H912" s="153"/>
      <c r="I912" s="153"/>
      <c r="N912" s="153"/>
      <c r="O912" s="153"/>
      <c r="T912" s="153"/>
      <c r="U912" s="153"/>
      <c r="Z912" s="153"/>
      <c r="AA912" s="153"/>
      <c r="AF912" s="153"/>
      <c r="AG912" s="153"/>
      <c r="AL912" s="153"/>
      <c r="AM912" s="153"/>
      <c r="AR912" s="153"/>
      <c r="AS912" s="153"/>
      <c r="AX912" s="153"/>
      <c r="AY912" s="153"/>
      <c r="BD912" s="153"/>
      <c r="BE912" s="153"/>
      <c r="BF912" s="153"/>
    </row>
    <row r="913" ht="15.75" customHeight="1">
      <c r="B913" s="153"/>
      <c r="C913" s="153"/>
      <c r="H913" s="153"/>
      <c r="I913" s="153"/>
      <c r="N913" s="153"/>
      <c r="O913" s="153"/>
      <c r="T913" s="153"/>
      <c r="U913" s="153"/>
      <c r="Z913" s="153"/>
      <c r="AA913" s="153"/>
      <c r="AF913" s="153"/>
      <c r="AG913" s="153"/>
      <c r="AL913" s="153"/>
      <c r="AM913" s="153"/>
      <c r="AR913" s="153"/>
      <c r="AS913" s="153"/>
      <c r="AX913" s="153"/>
      <c r="AY913" s="153"/>
      <c r="BD913" s="153"/>
      <c r="BE913" s="153"/>
      <c r="BF913" s="153"/>
    </row>
    <row r="914" ht="15.75" customHeight="1">
      <c r="B914" s="153"/>
      <c r="C914" s="153"/>
      <c r="H914" s="153"/>
      <c r="I914" s="153"/>
      <c r="N914" s="153"/>
      <c r="O914" s="153"/>
      <c r="T914" s="153"/>
      <c r="U914" s="153"/>
      <c r="Z914" s="153"/>
      <c r="AA914" s="153"/>
      <c r="AF914" s="153"/>
      <c r="AG914" s="153"/>
      <c r="AL914" s="153"/>
      <c r="AM914" s="153"/>
      <c r="AR914" s="153"/>
      <c r="AS914" s="153"/>
      <c r="AX914" s="153"/>
      <c r="AY914" s="153"/>
      <c r="BD914" s="153"/>
      <c r="BE914" s="153"/>
      <c r="BF914" s="153"/>
    </row>
    <row r="915" ht="15.75" customHeight="1">
      <c r="B915" s="153"/>
      <c r="C915" s="153"/>
      <c r="H915" s="153"/>
      <c r="I915" s="153"/>
      <c r="N915" s="153"/>
      <c r="O915" s="153"/>
      <c r="T915" s="153"/>
      <c r="U915" s="153"/>
      <c r="Z915" s="153"/>
      <c r="AA915" s="153"/>
      <c r="AF915" s="153"/>
      <c r="AG915" s="153"/>
      <c r="AL915" s="153"/>
      <c r="AM915" s="153"/>
      <c r="AR915" s="153"/>
      <c r="AS915" s="153"/>
      <c r="AX915" s="153"/>
      <c r="AY915" s="153"/>
      <c r="BD915" s="153"/>
      <c r="BE915" s="153"/>
      <c r="BF915" s="153"/>
    </row>
    <row r="916" ht="15.75" customHeight="1">
      <c r="B916" s="153"/>
      <c r="C916" s="153"/>
      <c r="H916" s="153"/>
      <c r="I916" s="153"/>
      <c r="N916" s="153"/>
      <c r="O916" s="153"/>
      <c r="T916" s="153"/>
      <c r="U916" s="153"/>
      <c r="Z916" s="153"/>
      <c r="AA916" s="153"/>
      <c r="AF916" s="153"/>
      <c r="AG916" s="153"/>
      <c r="AL916" s="153"/>
      <c r="AM916" s="153"/>
      <c r="AR916" s="153"/>
      <c r="AS916" s="153"/>
      <c r="AX916" s="153"/>
      <c r="AY916" s="153"/>
      <c r="BD916" s="153"/>
      <c r="BE916" s="153"/>
      <c r="BF916" s="153"/>
    </row>
    <row r="917" ht="15.75" customHeight="1">
      <c r="B917" s="153"/>
      <c r="C917" s="153"/>
      <c r="H917" s="153"/>
      <c r="I917" s="153"/>
      <c r="N917" s="153"/>
      <c r="O917" s="153"/>
      <c r="T917" s="153"/>
      <c r="U917" s="153"/>
      <c r="Z917" s="153"/>
      <c r="AA917" s="153"/>
      <c r="AF917" s="153"/>
      <c r="AG917" s="153"/>
      <c r="AL917" s="153"/>
      <c r="AM917" s="153"/>
      <c r="AR917" s="153"/>
      <c r="AS917" s="153"/>
      <c r="AX917" s="153"/>
      <c r="AY917" s="153"/>
      <c r="BD917" s="153"/>
      <c r="BE917" s="153"/>
      <c r="BF917" s="153"/>
    </row>
    <row r="918" ht="15.75" customHeight="1">
      <c r="B918" s="153"/>
      <c r="C918" s="153"/>
      <c r="H918" s="153"/>
      <c r="I918" s="153"/>
      <c r="N918" s="153"/>
      <c r="O918" s="153"/>
      <c r="T918" s="153"/>
      <c r="U918" s="153"/>
      <c r="Z918" s="153"/>
      <c r="AA918" s="153"/>
      <c r="AF918" s="153"/>
      <c r="AG918" s="153"/>
      <c r="AL918" s="153"/>
      <c r="AM918" s="153"/>
      <c r="AR918" s="153"/>
      <c r="AS918" s="153"/>
      <c r="AX918" s="153"/>
      <c r="AY918" s="153"/>
      <c r="BD918" s="153"/>
      <c r="BE918" s="153"/>
      <c r="BF918" s="153"/>
    </row>
    <row r="919" ht="15.75" customHeight="1">
      <c r="B919" s="153"/>
      <c r="C919" s="153"/>
      <c r="H919" s="153"/>
      <c r="I919" s="153"/>
      <c r="N919" s="153"/>
      <c r="O919" s="153"/>
      <c r="T919" s="153"/>
      <c r="U919" s="153"/>
      <c r="Z919" s="153"/>
      <c r="AA919" s="153"/>
      <c r="AF919" s="153"/>
      <c r="AG919" s="153"/>
      <c r="AL919" s="153"/>
      <c r="AM919" s="153"/>
      <c r="AR919" s="153"/>
      <c r="AS919" s="153"/>
      <c r="AX919" s="153"/>
      <c r="AY919" s="153"/>
      <c r="BD919" s="153"/>
      <c r="BE919" s="153"/>
      <c r="BF919" s="153"/>
    </row>
    <row r="920" ht="15.75" customHeight="1">
      <c r="B920" s="153"/>
      <c r="C920" s="153"/>
      <c r="H920" s="153"/>
      <c r="I920" s="153"/>
      <c r="N920" s="153"/>
      <c r="O920" s="153"/>
      <c r="T920" s="153"/>
      <c r="U920" s="153"/>
      <c r="Z920" s="153"/>
      <c r="AA920" s="153"/>
      <c r="AF920" s="153"/>
      <c r="AG920" s="153"/>
      <c r="AL920" s="153"/>
      <c r="AM920" s="153"/>
      <c r="AR920" s="153"/>
      <c r="AS920" s="153"/>
      <c r="AX920" s="153"/>
      <c r="AY920" s="153"/>
      <c r="BD920" s="153"/>
      <c r="BE920" s="153"/>
      <c r="BF920" s="153"/>
    </row>
    <row r="921" ht="15.75" customHeight="1">
      <c r="B921" s="153"/>
      <c r="C921" s="153"/>
      <c r="H921" s="153"/>
      <c r="I921" s="153"/>
      <c r="N921" s="153"/>
      <c r="O921" s="153"/>
      <c r="T921" s="153"/>
      <c r="U921" s="153"/>
      <c r="Z921" s="153"/>
      <c r="AA921" s="153"/>
      <c r="AF921" s="153"/>
      <c r="AG921" s="153"/>
      <c r="AL921" s="153"/>
      <c r="AM921" s="153"/>
      <c r="AR921" s="153"/>
      <c r="AS921" s="153"/>
      <c r="AX921" s="153"/>
      <c r="AY921" s="153"/>
      <c r="BD921" s="153"/>
      <c r="BE921" s="153"/>
      <c r="BF921" s="153"/>
    </row>
    <row r="922" ht="15.75" customHeight="1">
      <c r="B922" s="153"/>
      <c r="C922" s="153"/>
      <c r="H922" s="153"/>
      <c r="I922" s="153"/>
      <c r="N922" s="153"/>
      <c r="O922" s="153"/>
      <c r="T922" s="153"/>
      <c r="U922" s="153"/>
      <c r="Z922" s="153"/>
      <c r="AA922" s="153"/>
      <c r="AF922" s="153"/>
      <c r="AG922" s="153"/>
      <c r="AL922" s="153"/>
      <c r="AM922" s="153"/>
      <c r="AR922" s="153"/>
      <c r="AS922" s="153"/>
      <c r="AX922" s="153"/>
      <c r="AY922" s="153"/>
      <c r="BD922" s="153"/>
      <c r="BE922" s="153"/>
      <c r="BF922" s="153"/>
    </row>
    <row r="923" ht="15.75" customHeight="1">
      <c r="B923" s="153"/>
      <c r="C923" s="153"/>
      <c r="H923" s="153"/>
      <c r="I923" s="153"/>
      <c r="N923" s="153"/>
      <c r="O923" s="153"/>
      <c r="T923" s="153"/>
      <c r="U923" s="153"/>
      <c r="Z923" s="153"/>
      <c r="AA923" s="153"/>
      <c r="AF923" s="153"/>
      <c r="AG923" s="153"/>
      <c r="AL923" s="153"/>
      <c r="AM923" s="153"/>
      <c r="AR923" s="153"/>
      <c r="AS923" s="153"/>
      <c r="AX923" s="153"/>
      <c r="AY923" s="153"/>
      <c r="BD923" s="153"/>
      <c r="BE923" s="153"/>
      <c r="BF923" s="153"/>
    </row>
    <row r="924" ht="15.75" customHeight="1">
      <c r="B924" s="153"/>
      <c r="C924" s="153"/>
      <c r="H924" s="153"/>
      <c r="I924" s="153"/>
      <c r="N924" s="153"/>
      <c r="O924" s="153"/>
      <c r="T924" s="153"/>
      <c r="U924" s="153"/>
      <c r="Z924" s="153"/>
      <c r="AA924" s="153"/>
      <c r="AF924" s="153"/>
      <c r="AG924" s="153"/>
      <c r="AL924" s="153"/>
      <c r="AM924" s="153"/>
      <c r="AR924" s="153"/>
      <c r="AS924" s="153"/>
      <c r="AX924" s="153"/>
      <c r="AY924" s="153"/>
      <c r="BD924" s="153"/>
      <c r="BE924" s="153"/>
      <c r="BF924" s="153"/>
    </row>
    <row r="925" ht="15.75" customHeight="1">
      <c r="B925" s="153"/>
      <c r="C925" s="153"/>
      <c r="H925" s="153"/>
      <c r="I925" s="153"/>
      <c r="N925" s="153"/>
      <c r="O925" s="153"/>
      <c r="T925" s="153"/>
      <c r="U925" s="153"/>
      <c r="Z925" s="153"/>
      <c r="AA925" s="153"/>
      <c r="AF925" s="153"/>
      <c r="AG925" s="153"/>
      <c r="AL925" s="153"/>
      <c r="AM925" s="153"/>
      <c r="AR925" s="153"/>
      <c r="AS925" s="153"/>
      <c r="AX925" s="153"/>
      <c r="AY925" s="153"/>
      <c r="BD925" s="153"/>
      <c r="BE925" s="153"/>
      <c r="BF925" s="153"/>
    </row>
    <row r="926" ht="15.75" customHeight="1">
      <c r="B926" s="153"/>
      <c r="C926" s="153"/>
      <c r="H926" s="153"/>
      <c r="I926" s="153"/>
      <c r="N926" s="153"/>
      <c r="O926" s="153"/>
      <c r="T926" s="153"/>
      <c r="U926" s="153"/>
      <c r="Z926" s="153"/>
      <c r="AA926" s="153"/>
      <c r="AF926" s="153"/>
      <c r="AG926" s="153"/>
      <c r="AL926" s="153"/>
      <c r="AM926" s="153"/>
      <c r="AR926" s="153"/>
      <c r="AS926" s="153"/>
      <c r="AX926" s="153"/>
      <c r="AY926" s="153"/>
      <c r="BD926" s="153"/>
      <c r="BE926" s="153"/>
      <c r="BF926" s="153"/>
    </row>
    <row r="927" ht="15.75" customHeight="1">
      <c r="B927" s="153"/>
      <c r="C927" s="153"/>
      <c r="H927" s="153"/>
      <c r="I927" s="153"/>
      <c r="N927" s="153"/>
      <c r="O927" s="153"/>
      <c r="T927" s="153"/>
      <c r="U927" s="153"/>
      <c r="Z927" s="153"/>
      <c r="AA927" s="153"/>
      <c r="AF927" s="153"/>
      <c r="AG927" s="153"/>
      <c r="AL927" s="153"/>
      <c r="AM927" s="153"/>
      <c r="AR927" s="153"/>
      <c r="AS927" s="153"/>
      <c r="AX927" s="153"/>
      <c r="AY927" s="153"/>
      <c r="BD927" s="153"/>
      <c r="BE927" s="153"/>
      <c r="BF927" s="153"/>
    </row>
    <row r="928" ht="15.75" customHeight="1">
      <c r="B928" s="153"/>
      <c r="C928" s="153"/>
      <c r="H928" s="153"/>
      <c r="I928" s="153"/>
      <c r="N928" s="153"/>
      <c r="O928" s="153"/>
      <c r="T928" s="153"/>
      <c r="U928" s="153"/>
      <c r="Z928" s="153"/>
      <c r="AA928" s="153"/>
      <c r="AF928" s="153"/>
      <c r="AG928" s="153"/>
      <c r="AL928" s="153"/>
      <c r="AM928" s="153"/>
      <c r="AR928" s="153"/>
      <c r="AS928" s="153"/>
      <c r="AX928" s="153"/>
      <c r="AY928" s="153"/>
      <c r="BD928" s="153"/>
      <c r="BE928" s="153"/>
      <c r="BF928" s="153"/>
    </row>
    <row r="929" ht="15.75" customHeight="1">
      <c r="B929" s="153"/>
      <c r="C929" s="153"/>
      <c r="H929" s="153"/>
      <c r="I929" s="153"/>
      <c r="N929" s="153"/>
      <c r="O929" s="153"/>
      <c r="T929" s="153"/>
      <c r="U929" s="153"/>
      <c r="Z929" s="153"/>
      <c r="AA929" s="153"/>
      <c r="AF929" s="153"/>
      <c r="AG929" s="153"/>
      <c r="AL929" s="153"/>
      <c r="AM929" s="153"/>
      <c r="AR929" s="153"/>
      <c r="AS929" s="153"/>
      <c r="AX929" s="153"/>
      <c r="AY929" s="153"/>
      <c r="BD929" s="153"/>
      <c r="BE929" s="153"/>
      <c r="BF929" s="153"/>
    </row>
    <row r="930" ht="15.75" customHeight="1">
      <c r="B930" s="153"/>
      <c r="C930" s="153"/>
      <c r="H930" s="153"/>
      <c r="I930" s="153"/>
      <c r="N930" s="153"/>
      <c r="O930" s="153"/>
      <c r="T930" s="153"/>
      <c r="U930" s="153"/>
      <c r="Z930" s="153"/>
      <c r="AA930" s="153"/>
      <c r="AF930" s="153"/>
      <c r="AG930" s="153"/>
      <c r="AL930" s="153"/>
      <c r="AM930" s="153"/>
      <c r="AR930" s="153"/>
      <c r="AS930" s="153"/>
      <c r="AX930" s="153"/>
      <c r="AY930" s="153"/>
      <c r="BD930" s="153"/>
      <c r="BE930" s="153"/>
      <c r="BF930" s="153"/>
    </row>
    <row r="931" ht="15.75" customHeight="1">
      <c r="B931" s="153"/>
      <c r="C931" s="153"/>
      <c r="H931" s="153"/>
      <c r="I931" s="153"/>
      <c r="N931" s="153"/>
      <c r="O931" s="153"/>
      <c r="T931" s="153"/>
      <c r="U931" s="153"/>
      <c r="Z931" s="153"/>
      <c r="AA931" s="153"/>
      <c r="AF931" s="153"/>
      <c r="AG931" s="153"/>
      <c r="AL931" s="153"/>
      <c r="AM931" s="153"/>
      <c r="AR931" s="153"/>
      <c r="AS931" s="153"/>
      <c r="AX931" s="153"/>
      <c r="AY931" s="153"/>
      <c r="BD931" s="153"/>
      <c r="BE931" s="153"/>
      <c r="BF931" s="153"/>
    </row>
    <row r="932" ht="15.75" customHeight="1">
      <c r="B932" s="153"/>
      <c r="C932" s="153"/>
      <c r="H932" s="153"/>
      <c r="I932" s="153"/>
      <c r="N932" s="153"/>
      <c r="O932" s="153"/>
      <c r="T932" s="153"/>
      <c r="U932" s="153"/>
      <c r="Z932" s="153"/>
      <c r="AA932" s="153"/>
      <c r="AF932" s="153"/>
      <c r="AG932" s="153"/>
      <c r="AL932" s="153"/>
      <c r="AM932" s="153"/>
      <c r="AR932" s="153"/>
      <c r="AS932" s="153"/>
      <c r="AX932" s="153"/>
      <c r="AY932" s="153"/>
      <c r="BD932" s="153"/>
      <c r="BE932" s="153"/>
      <c r="BF932" s="153"/>
    </row>
    <row r="933" ht="15.75" customHeight="1">
      <c r="B933" s="153"/>
      <c r="C933" s="153"/>
      <c r="H933" s="153"/>
      <c r="I933" s="153"/>
      <c r="N933" s="153"/>
      <c r="O933" s="153"/>
      <c r="T933" s="153"/>
      <c r="U933" s="153"/>
      <c r="Z933" s="153"/>
      <c r="AA933" s="153"/>
      <c r="AF933" s="153"/>
      <c r="AG933" s="153"/>
      <c r="AL933" s="153"/>
      <c r="AM933" s="153"/>
      <c r="AR933" s="153"/>
      <c r="AS933" s="153"/>
      <c r="AX933" s="153"/>
      <c r="AY933" s="153"/>
      <c r="BD933" s="153"/>
      <c r="BE933" s="153"/>
      <c r="BF933" s="153"/>
    </row>
    <row r="934" ht="15.75" customHeight="1">
      <c r="B934" s="153"/>
      <c r="C934" s="153"/>
      <c r="H934" s="153"/>
      <c r="I934" s="153"/>
      <c r="N934" s="153"/>
      <c r="O934" s="153"/>
      <c r="T934" s="153"/>
      <c r="U934" s="153"/>
      <c r="Z934" s="153"/>
      <c r="AA934" s="153"/>
      <c r="AF934" s="153"/>
      <c r="AG934" s="153"/>
      <c r="AL934" s="153"/>
      <c r="AM934" s="153"/>
      <c r="AR934" s="153"/>
      <c r="AS934" s="153"/>
      <c r="AX934" s="153"/>
      <c r="AY934" s="153"/>
      <c r="BD934" s="153"/>
      <c r="BE934" s="153"/>
      <c r="BF934" s="153"/>
    </row>
    <row r="935" ht="15.75" customHeight="1">
      <c r="B935" s="153"/>
      <c r="C935" s="153"/>
      <c r="H935" s="153"/>
      <c r="I935" s="153"/>
      <c r="N935" s="153"/>
      <c r="O935" s="153"/>
      <c r="T935" s="153"/>
      <c r="U935" s="153"/>
      <c r="Z935" s="153"/>
      <c r="AA935" s="153"/>
      <c r="AF935" s="153"/>
      <c r="AG935" s="153"/>
      <c r="AL935" s="153"/>
      <c r="AM935" s="153"/>
      <c r="AR935" s="153"/>
      <c r="AS935" s="153"/>
      <c r="AX935" s="153"/>
      <c r="AY935" s="153"/>
      <c r="BD935" s="153"/>
      <c r="BE935" s="153"/>
      <c r="BF935" s="153"/>
    </row>
    <row r="936" ht="15.75" customHeight="1">
      <c r="B936" s="153"/>
      <c r="C936" s="153"/>
      <c r="H936" s="153"/>
      <c r="I936" s="153"/>
      <c r="N936" s="153"/>
      <c r="O936" s="153"/>
      <c r="T936" s="153"/>
      <c r="U936" s="153"/>
      <c r="Z936" s="153"/>
      <c r="AA936" s="153"/>
      <c r="AF936" s="153"/>
      <c r="AG936" s="153"/>
      <c r="AL936" s="153"/>
      <c r="AM936" s="153"/>
      <c r="AR936" s="153"/>
      <c r="AS936" s="153"/>
      <c r="AX936" s="153"/>
      <c r="AY936" s="153"/>
      <c r="BD936" s="153"/>
      <c r="BE936" s="153"/>
      <c r="BF936" s="153"/>
    </row>
    <row r="937" ht="15.75" customHeight="1">
      <c r="B937" s="153"/>
      <c r="C937" s="153"/>
      <c r="H937" s="153"/>
      <c r="I937" s="153"/>
      <c r="N937" s="153"/>
      <c r="O937" s="153"/>
      <c r="T937" s="153"/>
      <c r="U937" s="153"/>
      <c r="Z937" s="153"/>
      <c r="AA937" s="153"/>
      <c r="AF937" s="153"/>
      <c r="AG937" s="153"/>
      <c r="AL937" s="153"/>
      <c r="AM937" s="153"/>
      <c r="AR937" s="153"/>
      <c r="AS937" s="153"/>
      <c r="AX937" s="153"/>
      <c r="AY937" s="153"/>
      <c r="BD937" s="153"/>
      <c r="BE937" s="153"/>
      <c r="BF937" s="153"/>
    </row>
    <row r="938" ht="15.75" customHeight="1">
      <c r="B938" s="153"/>
      <c r="C938" s="153"/>
      <c r="H938" s="153"/>
      <c r="I938" s="153"/>
      <c r="N938" s="153"/>
      <c r="O938" s="153"/>
      <c r="T938" s="153"/>
      <c r="U938" s="153"/>
      <c r="Z938" s="153"/>
      <c r="AA938" s="153"/>
      <c r="AF938" s="153"/>
      <c r="AG938" s="153"/>
      <c r="AL938" s="153"/>
      <c r="AM938" s="153"/>
      <c r="AR938" s="153"/>
      <c r="AS938" s="153"/>
      <c r="AX938" s="153"/>
      <c r="AY938" s="153"/>
      <c r="BD938" s="153"/>
      <c r="BE938" s="153"/>
      <c r="BF938" s="153"/>
    </row>
    <row r="939" ht="15.75" customHeight="1">
      <c r="B939" s="153"/>
      <c r="C939" s="153"/>
      <c r="H939" s="153"/>
      <c r="I939" s="153"/>
      <c r="N939" s="153"/>
      <c r="O939" s="153"/>
      <c r="T939" s="153"/>
      <c r="U939" s="153"/>
      <c r="Z939" s="153"/>
      <c r="AA939" s="153"/>
      <c r="AF939" s="153"/>
      <c r="AG939" s="153"/>
      <c r="AL939" s="153"/>
      <c r="AM939" s="153"/>
      <c r="AR939" s="153"/>
      <c r="AS939" s="153"/>
      <c r="AX939" s="153"/>
      <c r="AY939" s="153"/>
      <c r="BD939" s="153"/>
      <c r="BE939" s="153"/>
      <c r="BF939" s="153"/>
    </row>
    <row r="940" ht="15.75" customHeight="1">
      <c r="B940" s="153"/>
      <c r="C940" s="153"/>
      <c r="H940" s="153"/>
      <c r="I940" s="153"/>
      <c r="N940" s="153"/>
      <c r="O940" s="153"/>
      <c r="T940" s="153"/>
      <c r="U940" s="153"/>
      <c r="Z940" s="153"/>
      <c r="AA940" s="153"/>
      <c r="AF940" s="153"/>
      <c r="AG940" s="153"/>
      <c r="AL940" s="153"/>
      <c r="AM940" s="153"/>
      <c r="AR940" s="153"/>
      <c r="AS940" s="153"/>
      <c r="AX940" s="153"/>
      <c r="AY940" s="153"/>
      <c r="BD940" s="153"/>
      <c r="BE940" s="153"/>
      <c r="BF940" s="153"/>
    </row>
    <row r="941" ht="15.75" customHeight="1">
      <c r="B941" s="153"/>
      <c r="C941" s="153"/>
      <c r="H941" s="153"/>
      <c r="I941" s="153"/>
      <c r="N941" s="153"/>
      <c r="O941" s="153"/>
      <c r="T941" s="153"/>
      <c r="U941" s="153"/>
      <c r="Z941" s="153"/>
      <c r="AA941" s="153"/>
      <c r="AF941" s="153"/>
      <c r="AG941" s="153"/>
      <c r="AL941" s="153"/>
      <c r="AM941" s="153"/>
      <c r="AR941" s="153"/>
      <c r="AS941" s="153"/>
      <c r="AX941" s="153"/>
      <c r="AY941" s="153"/>
      <c r="BD941" s="153"/>
      <c r="BE941" s="153"/>
      <c r="BF941" s="153"/>
    </row>
    <row r="942" ht="15.75" customHeight="1">
      <c r="B942" s="153"/>
      <c r="C942" s="153"/>
      <c r="H942" s="153"/>
      <c r="I942" s="153"/>
      <c r="N942" s="153"/>
      <c r="O942" s="153"/>
      <c r="T942" s="153"/>
      <c r="U942" s="153"/>
      <c r="Z942" s="153"/>
      <c r="AA942" s="153"/>
      <c r="AF942" s="153"/>
      <c r="AG942" s="153"/>
      <c r="AL942" s="153"/>
      <c r="AM942" s="153"/>
      <c r="AR942" s="153"/>
      <c r="AS942" s="153"/>
      <c r="AX942" s="153"/>
      <c r="AY942" s="153"/>
      <c r="BD942" s="153"/>
      <c r="BE942" s="153"/>
      <c r="BF942" s="153"/>
    </row>
    <row r="943" ht="15.75" customHeight="1">
      <c r="B943" s="153"/>
      <c r="C943" s="153"/>
      <c r="H943" s="153"/>
      <c r="I943" s="153"/>
      <c r="N943" s="153"/>
      <c r="O943" s="153"/>
      <c r="T943" s="153"/>
      <c r="U943" s="153"/>
      <c r="Z943" s="153"/>
      <c r="AA943" s="153"/>
      <c r="AF943" s="153"/>
      <c r="AG943" s="153"/>
      <c r="AL943" s="153"/>
      <c r="AM943" s="153"/>
      <c r="AR943" s="153"/>
      <c r="AS943" s="153"/>
      <c r="AX943" s="153"/>
      <c r="AY943" s="153"/>
      <c r="BD943" s="153"/>
      <c r="BE943" s="153"/>
      <c r="BF943" s="153"/>
    </row>
    <row r="944" ht="15.75" customHeight="1">
      <c r="B944" s="153"/>
      <c r="C944" s="153"/>
      <c r="H944" s="153"/>
      <c r="I944" s="153"/>
      <c r="N944" s="153"/>
      <c r="O944" s="153"/>
      <c r="T944" s="153"/>
      <c r="U944" s="153"/>
      <c r="Z944" s="153"/>
      <c r="AA944" s="153"/>
      <c r="AF944" s="153"/>
      <c r="AG944" s="153"/>
      <c r="AL944" s="153"/>
      <c r="AM944" s="153"/>
      <c r="AR944" s="153"/>
      <c r="AS944" s="153"/>
      <c r="AX944" s="153"/>
      <c r="AY944" s="153"/>
      <c r="BD944" s="153"/>
      <c r="BE944" s="153"/>
      <c r="BF944" s="153"/>
    </row>
    <row r="945" ht="15.75" customHeight="1">
      <c r="B945" s="153"/>
      <c r="C945" s="153"/>
      <c r="H945" s="153"/>
      <c r="I945" s="153"/>
      <c r="N945" s="153"/>
      <c r="O945" s="153"/>
      <c r="T945" s="153"/>
      <c r="U945" s="153"/>
      <c r="Z945" s="153"/>
      <c r="AA945" s="153"/>
      <c r="AF945" s="153"/>
      <c r="AG945" s="153"/>
      <c r="AL945" s="153"/>
      <c r="AM945" s="153"/>
      <c r="AR945" s="153"/>
      <c r="AS945" s="153"/>
      <c r="AX945" s="153"/>
      <c r="AY945" s="153"/>
      <c r="BD945" s="153"/>
      <c r="BE945" s="153"/>
      <c r="BF945" s="153"/>
    </row>
    <row r="946" ht="15.75" customHeight="1">
      <c r="B946" s="153"/>
      <c r="C946" s="153"/>
      <c r="H946" s="153"/>
      <c r="I946" s="153"/>
      <c r="N946" s="153"/>
      <c r="O946" s="153"/>
      <c r="T946" s="153"/>
      <c r="U946" s="153"/>
      <c r="Z946" s="153"/>
      <c r="AA946" s="153"/>
      <c r="AF946" s="153"/>
      <c r="AG946" s="153"/>
      <c r="AL946" s="153"/>
      <c r="AM946" s="153"/>
      <c r="AR946" s="153"/>
      <c r="AS946" s="153"/>
      <c r="AX946" s="153"/>
      <c r="AY946" s="153"/>
      <c r="BD946" s="153"/>
      <c r="BE946" s="153"/>
      <c r="BF946" s="153"/>
    </row>
    <row r="947" ht="15.75" customHeight="1">
      <c r="B947" s="153"/>
      <c r="C947" s="153"/>
      <c r="H947" s="153"/>
      <c r="I947" s="153"/>
      <c r="N947" s="153"/>
      <c r="O947" s="153"/>
      <c r="T947" s="153"/>
      <c r="U947" s="153"/>
      <c r="Z947" s="153"/>
      <c r="AA947" s="153"/>
      <c r="AF947" s="153"/>
      <c r="AG947" s="153"/>
      <c r="AL947" s="153"/>
      <c r="AM947" s="153"/>
      <c r="AR947" s="153"/>
      <c r="AS947" s="153"/>
      <c r="AX947" s="153"/>
      <c r="AY947" s="153"/>
      <c r="BD947" s="153"/>
      <c r="BE947" s="153"/>
      <c r="BF947" s="153"/>
    </row>
    <row r="948" ht="15.75" customHeight="1">
      <c r="B948" s="153"/>
      <c r="C948" s="153"/>
      <c r="H948" s="153"/>
      <c r="I948" s="153"/>
      <c r="N948" s="153"/>
      <c r="O948" s="153"/>
      <c r="T948" s="153"/>
      <c r="U948" s="153"/>
      <c r="Z948" s="153"/>
      <c r="AA948" s="153"/>
      <c r="AF948" s="153"/>
      <c r="AG948" s="153"/>
      <c r="AL948" s="153"/>
      <c r="AM948" s="153"/>
      <c r="AR948" s="153"/>
      <c r="AS948" s="153"/>
      <c r="AX948" s="153"/>
      <c r="AY948" s="153"/>
      <c r="BD948" s="153"/>
      <c r="BE948" s="153"/>
      <c r="BF948" s="153"/>
    </row>
    <row r="949" ht="15.75" customHeight="1">
      <c r="B949" s="153"/>
      <c r="C949" s="153"/>
      <c r="H949" s="153"/>
      <c r="I949" s="153"/>
      <c r="N949" s="153"/>
      <c r="O949" s="153"/>
      <c r="T949" s="153"/>
      <c r="U949" s="153"/>
      <c r="Z949" s="153"/>
      <c r="AA949" s="153"/>
      <c r="AF949" s="153"/>
      <c r="AG949" s="153"/>
      <c r="AL949" s="153"/>
      <c r="AM949" s="153"/>
      <c r="AR949" s="153"/>
      <c r="AS949" s="153"/>
      <c r="AX949" s="153"/>
      <c r="AY949" s="153"/>
      <c r="BD949" s="153"/>
      <c r="BE949" s="153"/>
      <c r="BF949" s="153"/>
    </row>
    <row r="950" ht="15.75" customHeight="1">
      <c r="B950" s="153"/>
      <c r="C950" s="153"/>
      <c r="H950" s="153"/>
      <c r="I950" s="153"/>
      <c r="N950" s="153"/>
      <c r="O950" s="153"/>
      <c r="T950" s="153"/>
      <c r="U950" s="153"/>
      <c r="Z950" s="153"/>
      <c r="AA950" s="153"/>
      <c r="AF950" s="153"/>
      <c r="AG950" s="153"/>
      <c r="AL950" s="153"/>
      <c r="AM950" s="153"/>
      <c r="AR950" s="153"/>
      <c r="AS950" s="153"/>
      <c r="AX950" s="153"/>
      <c r="AY950" s="153"/>
      <c r="BD950" s="153"/>
      <c r="BE950" s="153"/>
      <c r="BF950" s="153"/>
    </row>
    <row r="951" ht="15.75" customHeight="1">
      <c r="B951" s="153"/>
      <c r="C951" s="153"/>
      <c r="H951" s="153"/>
      <c r="I951" s="153"/>
      <c r="N951" s="153"/>
      <c r="O951" s="153"/>
      <c r="T951" s="153"/>
      <c r="U951" s="153"/>
      <c r="Z951" s="153"/>
      <c r="AA951" s="153"/>
      <c r="AF951" s="153"/>
      <c r="AG951" s="153"/>
      <c r="AL951" s="153"/>
      <c r="AM951" s="153"/>
      <c r="AR951" s="153"/>
      <c r="AS951" s="153"/>
      <c r="AX951" s="153"/>
      <c r="AY951" s="153"/>
      <c r="BD951" s="153"/>
      <c r="BE951" s="153"/>
      <c r="BF951" s="153"/>
    </row>
    <row r="952" ht="15.75" customHeight="1">
      <c r="B952" s="153"/>
      <c r="C952" s="153"/>
      <c r="H952" s="153"/>
      <c r="I952" s="153"/>
      <c r="N952" s="153"/>
      <c r="O952" s="153"/>
      <c r="T952" s="153"/>
      <c r="U952" s="153"/>
      <c r="Z952" s="153"/>
      <c r="AA952" s="153"/>
      <c r="AF952" s="153"/>
      <c r="AG952" s="153"/>
      <c r="AL952" s="153"/>
      <c r="AM952" s="153"/>
      <c r="AR952" s="153"/>
      <c r="AS952" s="153"/>
      <c r="AX952" s="153"/>
      <c r="AY952" s="153"/>
      <c r="BD952" s="153"/>
      <c r="BE952" s="153"/>
      <c r="BF952" s="153"/>
    </row>
    <row r="953" ht="15.75" customHeight="1">
      <c r="B953" s="153"/>
      <c r="C953" s="153"/>
      <c r="H953" s="153"/>
      <c r="I953" s="153"/>
      <c r="N953" s="153"/>
      <c r="O953" s="153"/>
      <c r="T953" s="153"/>
      <c r="U953" s="153"/>
      <c r="Z953" s="153"/>
      <c r="AA953" s="153"/>
      <c r="AF953" s="153"/>
      <c r="AG953" s="153"/>
      <c r="AL953" s="153"/>
      <c r="AM953" s="153"/>
      <c r="AR953" s="153"/>
      <c r="AS953" s="153"/>
      <c r="AX953" s="153"/>
      <c r="AY953" s="153"/>
      <c r="BD953" s="153"/>
      <c r="BE953" s="153"/>
      <c r="BF953" s="153"/>
    </row>
    <row r="954" ht="15.75" customHeight="1">
      <c r="B954" s="153"/>
      <c r="C954" s="153"/>
      <c r="H954" s="153"/>
      <c r="I954" s="153"/>
      <c r="N954" s="153"/>
      <c r="O954" s="153"/>
      <c r="T954" s="153"/>
      <c r="U954" s="153"/>
      <c r="Z954" s="153"/>
      <c r="AA954" s="153"/>
      <c r="AF954" s="153"/>
      <c r="AG954" s="153"/>
      <c r="AL954" s="153"/>
      <c r="AM954" s="153"/>
      <c r="AR954" s="153"/>
      <c r="AS954" s="153"/>
      <c r="AX954" s="153"/>
      <c r="AY954" s="153"/>
      <c r="BD954" s="153"/>
      <c r="BE954" s="153"/>
      <c r="BF954" s="153"/>
    </row>
    <row r="955" ht="15.75" customHeight="1">
      <c r="B955" s="153"/>
      <c r="C955" s="153"/>
      <c r="H955" s="153"/>
      <c r="I955" s="153"/>
      <c r="N955" s="153"/>
      <c r="O955" s="153"/>
      <c r="T955" s="153"/>
      <c r="U955" s="153"/>
      <c r="Z955" s="153"/>
      <c r="AA955" s="153"/>
      <c r="AF955" s="153"/>
      <c r="AG955" s="153"/>
      <c r="AL955" s="153"/>
      <c r="AM955" s="153"/>
      <c r="AR955" s="153"/>
      <c r="AS955" s="153"/>
      <c r="AX955" s="153"/>
      <c r="AY955" s="153"/>
      <c r="BD955" s="153"/>
      <c r="BE955" s="153"/>
      <c r="BF955" s="153"/>
    </row>
    <row r="956" ht="15.75" customHeight="1">
      <c r="B956" s="153"/>
      <c r="C956" s="153"/>
      <c r="H956" s="153"/>
      <c r="I956" s="153"/>
      <c r="N956" s="153"/>
      <c r="O956" s="153"/>
      <c r="T956" s="153"/>
      <c r="U956" s="153"/>
      <c r="Z956" s="153"/>
      <c r="AA956" s="153"/>
      <c r="AF956" s="153"/>
      <c r="AG956" s="153"/>
      <c r="AL956" s="153"/>
      <c r="AM956" s="153"/>
      <c r="AR956" s="153"/>
      <c r="AS956" s="153"/>
      <c r="AX956" s="153"/>
      <c r="AY956" s="153"/>
      <c r="BD956" s="153"/>
      <c r="BE956" s="153"/>
      <c r="BF956" s="153"/>
    </row>
    <row r="957" ht="15.75" customHeight="1">
      <c r="B957" s="153"/>
      <c r="C957" s="153"/>
      <c r="H957" s="153"/>
      <c r="I957" s="153"/>
      <c r="N957" s="153"/>
      <c r="O957" s="153"/>
      <c r="T957" s="153"/>
      <c r="U957" s="153"/>
      <c r="Z957" s="153"/>
      <c r="AA957" s="153"/>
      <c r="AF957" s="153"/>
      <c r="AG957" s="153"/>
      <c r="AL957" s="153"/>
      <c r="AM957" s="153"/>
      <c r="AR957" s="153"/>
      <c r="AS957" s="153"/>
      <c r="AX957" s="153"/>
      <c r="AY957" s="153"/>
      <c r="BD957" s="153"/>
      <c r="BE957" s="153"/>
      <c r="BF957" s="153"/>
    </row>
    <row r="958" ht="15.75" customHeight="1">
      <c r="B958" s="153"/>
      <c r="C958" s="153"/>
      <c r="H958" s="153"/>
      <c r="I958" s="153"/>
      <c r="N958" s="153"/>
      <c r="O958" s="153"/>
      <c r="T958" s="153"/>
      <c r="U958" s="153"/>
      <c r="Z958" s="153"/>
      <c r="AA958" s="153"/>
      <c r="AF958" s="153"/>
      <c r="AG958" s="153"/>
      <c r="AL958" s="153"/>
      <c r="AM958" s="153"/>
      <c r="AR958" s="153"/>
      <c r="AS958" s="153"/>
      <c r="AX958" s="153"/>
      <c r="AY958" s="153"/>
      <c r="BD958" s="153"/>
      <c r="BE958" s="153"/>
      <c r="BF958" s="153"/>
    </row>
    <row r="959" ht="15.75" customHeight="1">
      <c r="B959" s="153"/>
      <c r="C959" s="153"/>
      <c r="H959" s="153"/>
      <c r="I959" s="153"/>
      <c r="N959" s="153"/>
      <c r="O959" s="153"/>
      <c r="T959" s="153"/>
      <c r="U959" s="153"/>
      <c r="Z959" s="153"/>
      <c r="AA959" s="153"/>
      <c r="AF959" s="153"/>
      <c r="AG959" s="153"/>
      <c r="AL959" s="153"/>
      <c r="AM959" s="153"/>
      <c r="AR959" s="153"/>
      <c r="AS959" s="153"/>
      <c r="AX959" s="153"/>
      <c r="AY959" s="153"/>
      <c r="BD959" s="153"/>
      <c r="BE959" s="153"/>
      <c r="BF959" s="153"/>
    </row>
    <row r="960" ht="15.75" customHeight="1">
      <c r="B960" s="153"/>
      <c r="C960" s="153"/>
      <c r="H960" s="153"/>
      <c r="I960" s="153"/>
      <c r="N960" s="153"/>
      <c r="O960" s="153"/>
      <c r="T960" s="153"/>
      <c r="U960" s="153"/>
      <c r="Z960" s="153"/>
      <c r="AA960" s="153"/>
      <c r="AF960" s="153"/>
      <c r="AG960" s="153"/>
      <c r="AL960" s="153"/>
      <c r="AM960" s="153"/>
      <c r="AR960" s="153"/>
      <c r="AS960" s="153"/>
      <c r="AX960" s="153"/>
      <c r="AY960" s="153"/>
      <c r="BD960" s="153"/>
      <c r="BE960" s="153"/>
      <c r="BF960" s="153"/>
    </row>
    <row r="961" ht="15.75" customHeight="1">
      <c r="B961" s="153"/>
      <c r="C961" s="153"/>
      <c r="H961" s="153"/>
      <c r="I961" s="153"/>
      <c r="N961" s="153"/>
      <c r="O961" s="153"/>
      <c r="T961" s="153"/>
      <c r="U961" s="153"/>
      <c r="Z961" s="153"/>
      <c r="AA961" s="153"/>
      <c r="AF961" s="153"/>
      <c r="AG961" s="153"/>
      <c r="AL961" s="153"/>
      <c r="AM961" s="153"/>
      <c r="AR961" s="153"/>
      <c r="AS961" s="153"/>
      <c r="AX961" s="153"/>
      <c r="AY961" s="153"/>
      <c r="BD961" s="153"/>
      <c r="BE961" s="153"/>
      <c r="BF961" s="153"/>
    </row>
    <row r="962" ht="15.75" customHeight="1">
      <c r="B962" s="153"/>
      <c r="C962" s="153"/>
      <c r="H962" s="153"/>
      <c r="I962" s="153"/>
      <c r="N962" s="153"/>
      <c r="O962" s="153"/>
      <c r="T962" s="153"/>
      <c r="U962" s="153"/>
      <c r="Z962" s="153"/>
      <c r="AA962" s="153"/>
      <c r="AF962" s="153"/>
      <c r="AG962" s="153"/>
      <c r="AL962" s="153"/>
      <c r="AM962" s="153"/>
      <c r="AR962" s="153"/>
      <c r="AS962" s="153"/>
      <c r="AX962" s="153"/>
      <c r="AY962" s="153"/>
      <c r="BD962" s="153"/>
      <c r="BE962" s="153"/>
      <c r="BF962" s="153"/>
    </row>
    <row r="963" ht="15.75" customHeight="1">
      <c r="B963" s="153"/>
      <c r="C963" s="153"/>
      <c r="H963" s="153"/>
      <c r="I963" s="153"/>
      <c r="N963" s="153"/>
      <c r="O963" s="153"/>
      <c r="T963" s="153"/>
      <c r="U963" s="153"/>
      <c r="Z963" s="153"/>
      <c r="AA963" s="153"/>
      <c r="AF963" s="153"/>
      <c r="AG963" s="153"/>
      <c r="AL963" s="153"/>
      <c r="AM963" s="153"/>
      <c r="AR963" s="153"/>
      <c r="AS963" s="153"/>
      <c r="AX963" s="153"/>
      <c r="AY963" s="153"/>
      <c r="BD963" s="153"/>
      <c r="BE963" s="153"/>
      <c r="BF963" s="153"/>
    </row>
    <row r="964" ht="15.75" customHeight="1">
      <c r="B964" s="153"/>
      <c r="C964" s="153"/>
      <c r="H964" s="153"/>
      <c r="I964" s="153"/>
      <c r="N964" s="153"/>
      <c r="O964" s="153"/>
      <c r="T964" s="153"/>
      <c r="U964" s="153"/>
      <c r="Z964" s="153"/>
      <c r="AA964" s="153"/>
      <c r="AF964" s="153"/>
      <c r="AG964" s="153"/>
      <c r="AL964" s="153"/>
      <c r="AM964" s="153"/>
      <c r="AR964" s="153"/>
      <c r="AS964" s="153"/>
      <c r="AX964" s="153"/>
      <c r="AY964" s="153"/>
      <c r="BD964" s="153"/>
      <c r="BE964" s="153"/>
      <c r="BF964" s="153"/>
    </row>
    <row r="965" ht="15.75" customHeight="1">
      <c r="B965" s="153"/>
      <c r="C965" s="153"/>
      <c r="H965" s="153"/>
      <c r="I965" s="153"/>
      <c r="N965" s="153"/>
      <c r="O965" s="153"/>
      <c r="T965" s="153"/>
      <c r="U965" s="153"/>
      <c r="Z965" s="153"/>
      <c r="AA965" s="153"/>
      <c r="AF965" s="153"/>
      <c r="AG965" s="153"/>
      <c r="AL965" s="153"/>
      <c r="AM965" s="153"/>
      <c r="AR965" s="153"/>
      <c r="AS965" s="153"/>
      <c r="AX965" s="153"/>
      <c r="AY965" s="153"/>
      <c r="BD965" s="153"/>
      <c r="BE965" s="153"/>
      <c r="BF965" s="153"/>
    </row>
    <row r="966" ht="15.75" customHeight="1">
      <c r="B966" s="153"/>
      <c r="C966" s="153"/>
      <c r="H966" s="153"/>
      <c r="I966" s="153"/>
      <c r="N966" s="153"/>
      <c r="O966" s="153"/>
      <c r="T966" s="153"/>
      <c r="U966" s="153"/>
      <c r="Z966" s="153"/>
      <c r="AA966" s="153"/>
      <c r="AF966" s="153"/>
      <c r="AG966" s="153"/>
      <c r="AL966" s="153"/>
      <c r="AM966" s="153"/>
      <c r="AR966" s="153"/>
      <c r="AS966" s="153"/>
      <c r="AX966" s="153"/>
      <c r="AY966" s="153"/>
      <c r="BD966" s="153"/>
      <c r="BE966" s="153"/>
      <c r="BF966" s="153"/>
    </row>
    <row r="967" ht="15.75" customHeight="1">
      <c r="B967" s="153"/>
      <c r="C967" s="153"/>
      <c r="H967" s="153"/>
      <c r="I967" s="153"/>
      <c r="N967" s="153"/>
      <c r="O967" s="153"/>
      <c r="T967" s="153"/>
      <c r="U967" s="153"/>
      <c r="Z967" s="153"/>
      <c r="AA967" s="153"/>
      <c r="AF967" s="153"/>
      <c r="AG967" s="153"/>
      <c r="AL967" s="153"/>
      <c r="AM967" s="153"/>
      <c r="AR967" s="153"/>
      <c r="AS967" s="153"/>
      <c r="AX967" s="153"/>
      <c r="AY967" s="153"/>
      <c r="BD967" s="153"/>
      <c r="BE967" s="153"/>
      <c r="BF967" s="153"/>
    </row>
    <row r="968" ht="15.75" customHeight="1">
      <c r="B968" s="153"/>
      <c r="C968" s="153"/>
      <c r="H968" s="153"/>
      <c r="I968" s="153"/>
      <c r="N968" s="153"/>
      <c r="O968" s="153"/>
      <c r="T968" s="153"/>
      <c r="U968" s="153"/>
      <c r="Z968" s="153"/>
      <c r="AA968" s="153"/>
      <c r="AF968" s="153"/>
      <c r="AG968" s="153"/>
      <c r="AL968" s="153"/>
      <c r="AM968" s="153"/>
      <c r="AR968" s="153"/>
      <c r="AS968" s="153"/>
      <c r="AX968" s="153"/>
      <c r="AY968" s="153"/>
      <c r="BD968" s="153"/>
      <c r="BE968" s="153"/>
      <c r="BF968" s="153"/>
    </row>
    <row r="969" ht="15.75" customHeight="1">
      <c r="B969" s="153"/>
      <c r="C969" s="153"/>
      <c r="H969" s="153"/>
      <c r="I969" s="153"/>
      <c r="N969" s="153"/>
      <c r="O969" s="153"/>
      <c r="T969" s="153"/>
      <c r="U969" s="153"/>
      <c r="Z969" s="153"/>
      <c r="AA969" s="153"/>
      <c r="AF969" s="153"/>
      <c r="AG969" s="153"/>
      <c r="AL969" s="153"/>
      <c r="AM969" s="153"/>
      <c r="AR969" s="153"/>
      <c r="AS969" s="153"/>
      <c r="AX969" s="153"/>
      <c r="AY969" s="153"/>
      <c r="BD969" s="153"/>
      <c r="BE969" s="153"/>
      <c r="BF969" s="153"/>
    </row>
    <row r="970" ht="15.75" customHeight="1">
      <c r="B970" s="153"/>
      <c r="C970" s="153"/>
      <c r="H970" s="153"/>
      <c r="I970" s="153"/>
      <c r="N970" s="153"/>
      <c r="O970" s="153"/>
      <c r="T970" s="153"/>
      <c r="U970" s="153"/>
      <c r="Z970" s="153"/>
      <c r="AA970" s="153"/>
      <c r="AF970" s="153"/>
      <c r="AG970" s="153"/>
      <c r="AL970" s="153"/>
      <c r="AM970" s="153"/>
      <c r="AR970" s="153"/>
      <c r="AS970" s="153"/>
      <c r="AX970" s="153"/>
      <c r="AY970" s="153"/>
      <c r="BD970" s="153"/>
      <c r="BE970" s="153"/>
      <c r="BF970" s="153"/>
    </row>
    <row r="971" ht="15.75" customHeight="1">
      <c r="B971" s="153"/>
      <c r="C971" s="153"/>
      <c r="H971" s="153"/>
      <c r="I971" s="153"/>
      <c r="N971" s="153"/>
      <c r="O971" s="153"/>
      <c r="T971" s="153"/>
      <c r="U971" s="153"/>
      <c r="Z971" s="153"/>
      <c r="AA971" s="153"/>
      <c r="AF971" s="153"/>
      <c r="AG971" s="153"/>
      <c r="AL971" s="153"/>
      <c r="AM971" s="153"/>
      <c r="AR971" s="153"/>
      <c r="AS971" s="153"/>
      <c r="AX971" s="153"/>
      <c r="AY971" s="153"/>
      <c r="BD971" s="153"/>
      <c r="BE971" s="153"/>
      <c r="BF971" s="153"/>
    </row>
    <row r="972" ht="15.75" customHeight="1">
      <c r="B972" s="153"/>
      <c r="C972" s="153"/>
      <c r="H972" s="153"/>
      <c r="I972" s="153"/>
      <c r="N972" s="153"/>
      <c r="O972" s="153"/>
      <c r="T972" s="153"/>
      <c r="U972" s="153"/>
      <c r="Z972" s="153"/>
      <c r="AA972" s="153"/>
      <c r="AF972" s="153"/>
      <c r="AG972" s="153"/>
      <c r="AL972" s="153"/>
      <c r="AM972" s="153"/>
      <c r="AR972" s="153"/>
      <c r="AS972" s="153"/>
      <c r="AX972" s="153"/>
      <c r="AY972" s="153"/>
      <c r="BD972" s="153"/>
      <c r="BE972" s="153"/>
      <c r="BF972" s="153"/>
    </row>
    <row r="973" ht="15.75" customHeight="1">
      <c r="B973" s="153"/>
      <c r="C973" s="153"/>
      <c r="H973" s="153"/>
      <c r="I973" s="153"/>
      <c r="N973" s="153"/>
      <c r="O973" s="153"/>
      <c r="T973" s="153"/>
      <c r="U973" s="153"/>
      <c r="Z973" s="153"/>
      <c r="AA973" s="153"/>
      <c r="AF973" s="153"/>
      <c r="AG973" s="153"/>
      <c r="AL973" s="153"/>
      <c r="AM973" s="153"/>
      <c r="AR973" s="153"/>
      <c r="AS973" s="153"/>
      <c r="AX973" s="153"/>
      <c r="AY973" s="153"/>
      <c r="BD973" s="153"/>
      <c r="BE973" s="153"/>
      <c r="BF973" s="153"/>
    </row>
    <row r="974" ht="15.75" customHeight="1">
      <c r="B974" s="153"/>
      <c r="C974" s="153"/>
      <c r="H974" s="153"/>
      <c r="I974" s="153"/>
      <c r="N974" s="153"/>
      <c r="O974" s="153"/>
      <c r="T974" s="153"/>
      <c r="U974" s="153"/>
      <c r="Z974" s="153"/>
      <c r="AA974" s="153"/>
      <c r="AF974" s="153"/>
      <c r="AG974" s="153"/>
      <c r="AL974" s="153"/>
      <c r="AM974" s="153"/>
      <c r="AR974" s="153"/>
      <c r="AS974" s="153"/>
      <c r="AX974" s="153"/>
      <c r="AY974" s="153"/>
      <c r="BD974" s="153"/>
      <c r="BE974" s="153"/>
      <c r="BF974" s="153"/>
    </row>
    <row r="975" ht="15.75" customHeight="1">
      <c r="B975" s="153"/>
      <c r="C975" s="153"/>
      <c r="H975" s="153"/>
      <c r="I975" s="153"/>
      <c r="N975" s="153"/>
      <c r="O975" s="153"/>
      <c r="T975" s="153"/>
      <c r="U975" s="153"/>
      <c r="Z975" s="153"/>
      <c r="AA975" s="153"/>
      <c r="AF975" s="153"/>
      <c r="AG975" s="153"/>
      <c r="AL975" s="153"/>
      <c r="AM975" s="153"/>
      <c r="AR975" s="153"/>
      <c r="AS975" s="153"/>
      <c r="AX975" s="153"/>
      <c r="AY975" s="153"/>
      <c r="BD975" s="153"/>
      <c r="BE975" s="153"/>
      <c r="BF975" s="153"/>
    </row>
    <row r="976" ht="15.75" customHeight="1">
      <c r="B976" s="153"/>
      <c r="C976" s="153"/>
      <c r="H976" s="153"/>
      <c r="I976" s="153"/>
      <c r="N976" s="153"/>
      <c r="O976" s="153"/>
      <c r="T976" s="153"/>
      <c r="U976" s="153"/>
      <c r="Z976" s="153"/>
      <c r="AA976" s="153"/>
      <c r="AF976" s="153"/>
      <c r="AG976" s="153"/>
      <c r="AL976" s="153"/>
      <c r="AM976" s="153"/>
      <c r="AR976" s="153"/>
      <c r="AS976" s="153"/>
      <c r="AX976" s="153"/>
      <c r="AY976" s="153"/>
      <c r="BD976" s="153"/>
      <c r="BE976" s="153"/>
      <c r="BF976" s="153"/>
    </row>
    <row r="977" ht="15.75" customHeight="1">
      <c r="B977" s="153"/>
      <c r="C977" s="153"/>
      <c r="H977" s="153"/>
      <c r="I977" s="153"/>
      <c r="N977" s="153"/>
      <c r="O977" s="153"/>
      <c r="T977" s="153"/>
      <c r="U977" s="153"/>
      <c r="Z977" s="153"/>
      <c r="AA977" s="153"/>
      <c r="AF977" s="153"/>
      <c r="AG977" s="153"/>
      <c r="AL977" s="153"/>
      <c r="AM977" s="153"/>
      <c r="AR977" s="153"/>
      <c r="AS977" s="153"/>
      <c r="AX977" s="153"/>
      <c r="AY977" s="153"/>
      <c r="BD977" s="153"/>
      <c r="BE977" s="153"/>
      <c r="BF977" s="153"/>
    </row>
    <row r="978" ht="15.75" customHeight="1">
      <c r="B978" s="153"/>
      <c r="C978" s="153"/>
      <c r="H978" s="153"/>
      <c r="I978" s="153"/>
      <c r="N978" s="153"/>
      <c r="O978" s="153"/>
      <c r="T978" s="153"/>
      <c r="U978" s="153"/>
      <c r="Z978" s="153"/>
      <c r="AA978" s="153"/>
      <c r="AF978" s="153"/>
      <c r="AG978" s="153"/>
      <c r="AL978" s="153"/>
      <c r="AM978" s="153"/>
      <c r="AR978" s="153"/>
      <c r="AS978" s="153"/>
      <c r="AX978" s="153"/>
      <c r="AY978" s="153"/>
      <c r="BD978" s="153"/>
      <c r="BE978" s="153"/>
      <c r="BF978" s="153"/>
    </row>
    <row r="979" ht="15.75" customHeight="1">
      <c r="B979" s="153"/>
      <c r="C979" s="153"/>
      <c r="H979" s="153"/>
      <c r="I979" s="153"/>
      <c r="N979" s="153"/>
      <c r="O979" s="153"/>
      <c r="T979" s="153"/>
      <c r="U979" s="153"/>
      <c r="Z979" s="153"/>
      <c r="AA979" s="153"/>
      <c r="AF979" s="153"/>
      <c r="AG979" s="153"/>
      <c r="AL979" s="153"/>
      <c r="AM979" s="153"/>
      <c r="AR979" s="153"/>
      <c r="AS979" s="153"/>
      <c r="AX979" s="153"/>
      <c r="AY979" s="153"/>
      <c r="BD979" s="153"/>
      <c r="BE979" s="153"/>
      <c r="BF979" s="153"/>
    </row>
    <row r="980" ht="15.75" customHeight="1">
      <c r="B980" s="153"/>
      <c r="C980" s="153"/>
      <c r="H980" s="153"/>
      <c r="I980" s="153"/>
      <c r="N980" s="153"/>
      <c r="O980" s="153"/>
      <c r="T980" s="153"/>
      <c r="U980" s="153"/>
      <c r="Z980" s="153"/>
      <c r="AA980" s="153"/>
      <c r="AF980" s="153"/>
      <c r="AG980" s="153"/>
      <c r="AL980" s="153"/>
      <c r="AM980" s="153"/>
      <c r="AR980" s="153"/>
      <c r="AS980" s="153"/>
      <c r="AX980" s="153"/>
      <c r="AY980" s="153"/>
      <c r="BD980" s="153"/>
      <c r="BE980" s="153"/>
      <c r="BF980" s="153"/>
    </row>
    <row r="981" ht="15.75" customHeight="1">
      <c r="B981" s="153"/>
      <c r="C981" s="153"/>
      <c r="H981" s="153"/>
      <c r="I981" s="153"/>
      <c r="N981" s="153"/>
      <c r="O981" s="153"/>
      <c r="T981" s="153"/>
      <c r="U981" s="153"/>
      <c r="Z981" s="153"/>
      <c r="AA981" s="153"/>
      <c r="AF981" s="153"/>
      <c r="AG981" s="153"/>
      <c r="AL981" s="153"/>
      <c r="AM981" s="153"/>
      <c r="AR981" s="153"/>
      <c r="AS981" s="153"/>
      <c r="AX981" s="153"/>
      <c r="AY981" s="153"/>
      <c r="BD981" s="153"/>
      <c r="BE981" s="153"/>
      <c r="BF981" s="153"/>
    </row>
    <row r="982" ht="15.75" customHeight="1">
      <c r="B982" s="153"/>
      <c r="C982" s="153"/>
      <c r="H982" s="153"/>
      <c r="I982" s="153"/>
      <c r="N982" s="153"/>
      <c r="O982" s="153"/>
      <c r="T982" s="153"/>
      <c r="U982" s="153"/>
      <c r="Z982" s="153"/>
      <c r="AA982" s="153"/>
      <c r="AF982" s="153"/>
      <c r="AG982" s="153"/>
      <c r="AL982" s="153"/>
      <c r="AM982" s="153"/>
      <c r="AR982" s="153"/>
      <c r="AS982" s="153"/>
      <c r="AX982" s="153"/>
      <c r="AY982" s="153"/>
      <c r="BD982" s="153"/>
      <c r="BE982" s="153"/>
      <c r="BF982" s="153"/>
    </row>
    <row r="983" ht="15.75" customHeight="1">
      <c r="B983" s="153"/>
      <c r="C983" s="153"/>
      <c r="H983" s="153"/>
      <c r="I983" s="153"/>
      <c r="N983" s="153"/>
      <c r="O983" s="153"/>
      <c r="T983" s="153"/>
      <c r="U983" s="153"/>
      <c r="Z983" s="153"/>
      <c r="AA983" s="153"/>
      <c r="AF983" s="153"/>
      <c r="AG983" s="153"/>
      <c r="AL983" s="153"/>
      <c r="AM983" s="153"/>
      <c r="AR983" s="153"/>
      <c r="AS983" s="153"/>
      <c r="AX983" s="153"/>
      <c r="AY983" s="153"/>
      <c r="BD983" s="153"/>
      <c r="BE983" s="153"/>
      <c r="BF983" s="153"/>
    </row>
    <row r="984" ht="15.75" customHeight="1">
      <c r="B984" s="153"/>
      <c r="C984" s="153"/>
      <c r="H984" s="153"/>
      <c r="I984" s="153"/>
      <c r="N984" s="153"/>
      <c r="O984" s="153"/>
      <c r="T984" s="153"/>
      <c r="U984" s="153"/>
      <c r="Z984" s="153"/>
      <c r="AA984" s="153"/>
      <c r="AF984" s="153"/>
      <c r="AG984" s="153"/>
      <c r="AL984" s="153"/>
      <c r="AM984" s="153"/>
      <c r="AR984" s="153"/>
      <c r="AS984" s="153"/>
      <c r="AX984" s="153"/>
      <c r="AY984" s="153"/>
      <c r="BD984" s="153"/>
      <c r="BE984" s="153"/>
      <c r="BF984" s="153"/>
    </row>
    <row r="985" ht="15.75" customHeight="1">
      <c r="B985" s="153"/>
      <c r="C985" s="153"/>
      <c r="H985" s="153"/>
      <c r="I985" s="153"/>
      <c r="N985" s="153"/>
      <c r="O985" s="153"/>
      <c r="T985" s="153"/>
      <c r="U985" s="153"/>
      <c r="Z985" s="153"/>
      <c r="AA985" s="153"/>
      <c r="AF985" s="153"/>
      <c r="AG985" s="153"/>
      <c r="AL985" s="153"/>
      <c r="AM985" s="153"/>
      <c r="AR985" s="153"/>
      <c r="AS985" s="153"/>
      <c r="AX985" s="153"/>
      <c r="AY985" s="153"/>
      <c r="BD985" s="153"/>
      <c r="BE985" s="153"/>
      <c r="BF985" s="153"/>
    </row>
    <row r="986" ht="15.75" customHeight="1">
      <c r="B986" s="153"/>
      <c r="C986" s="153"/>
      <c r="H986" s="153"/>
      <c r="I986" s="153"/>
      <c r="N986" s="153"/>
      <c r="O986" s="153"/>
      <c r="T986" s="153"/>
      <c r="U986" s="153"/>
      <c r="Z986" s="153"/>
      <c r="AA986" s="153"/>
      <c r="AF986" s="153"/>
      <c r="AG986" s="153"/>
      <c r="AL986" s="153"/>
      <c r="AM986" s="153"/>
      <c r="AR986" s="153"/>
      <c r="AS986" s="153"/>
      <c r="AX986" s="153"/>
      <c r="AY986" s="153"/>
      <c r="BD986" s="153"/>
      <c r="BE986" s="153"/>
      <c r="BF986" s="153"/>
    </row>
    <row r="987" ht="15.75" customHeight="1">
      <c r="B987" s="153"/>
      <c r="C987" s="153"/>
      <c r="H987" s="153"/>
      <c r="I987" s="153"/>
      <c r="N987" s="153"/>
      <c r="O987" s="153"/>
      <c r="T987" s="153"/>
      <c r="U987" s="153"/>
      <c r="Z987" s="153"/>
      <c r="AA987" s="153"/>
      <c r="AF987" s="153"/>
      <c r="AG987" s="153"/>
      <c r="AL987" s="153"/>
      <c r="AM987" s="153"/>
      <c r="AR987" s="153"/>
      <c r="AS987" s="153"/>
      <c r="AX987" s="153"/>
      <c r="AY987" s="153"/>
      <c r="BD987" s="153"/>
      <c r="BE987" s="153"/>
      <c r="BF987" s="153"/>
    </row>
    <row r="988" ht="15.75" customHeight="1">
      <c r="B988" s="153"/>
      <c r="C988" s="153"/>
      <c r="H988" s="153"/>
      <c r="I988" s="153"/>
      <c r="N988" s="153"/>
      <c r="O988" s="153"/>
      <c r="T988" s="153"/>
      <c r="U988" s="153"/>
      <c r="Z988" s="153"/>
      <c r="AA988" s="153"/>
      <c r="AF988" s="153"/>
      <c r="AG988" s="153"/>
      <c r="AL988" s="153"/>
      <c r="AM988" s="153"/>
      <c r="AR988" s="153"/>
      <c r="AS988" s="153"/>
      <c r="AX988" s="153"/>
      <c r="AY988" s="153"/>
      <c r="BD988" s="153"/>
      <c r="BE988" s="153"/>
      <c r="BF988" s="153"/>
    </row>
    <row r="989" ht="15.75" customHeight="1">
      <c r="B989" s="153"/>
      <c r="C989" s="153"/>
      <c r="H989" s="153"/>
      <c r="I989" s="153"/>
      <c r="N989" s="153"/>
      <c r="O989" s="153"/>
      <c r="T989" s="153"/>
      <c r="U989" s="153"/>
      <c r="Z989" s="153"/>
      <c r="AA989" s="153"/>
      <c r="AF989" s="153"/>
      <c r="AG989" s="153"/>
      <c r="AL989" s="153"/>
      <c r="AM989" s="153"/>
      <c r="AR989" s="153"/>
      <c r="AS989" s="153"/>
      <c r="AX989" s="153"/>
      <c r="AY989" s="153"/>
      <c r="BD989" s="153"/>
      <c r="BE989" s="153"/>
      <c r="BF989" s="153"/>
    </row>
    <row r="990" ht="15.75" customHeight="1">
      <c r="B990" s="153"/>
      <c r="C990" s="153"/>
      <c r="H990" s="153"/>
      <c r="I990" s="153"/>
      <c r="N990" s="153"/>
      <c r="O990" s="153"/>
      <c r="T990" s="153"/>
      <c r="U990" s="153"/>
      <c r="Z990" s="153"/>
      <c r="AA990" s="153"/>
      <c r="AF990" s="153"/>
      <c r="AG990" s="153"/>
      <c r="AL990" s="153"/>
      <c r="AM990" s="153"/>
      <c r="AR990" s="153"/>
      <c r="AS990" s="153"/>
      <c r="AX990" s="153"/>
      <c r="AY990" s="153"/>
      <c r="BD990" s="153"/>
      <c r="BE990" s="153"/>
      <c r="BF990" s="153"/>
    </row>
    <row r="991" ht="15.75" customHeight="1">
      <c r="B991" s="153"/>
      <c r="C991" s="153"/>
      <c r="H991" s="153"/>
      <c r="I991" s="153"/>
      <c r="N991" s="153"/>
      <c r="O991" s="153"/>
      <c r="T991" s="153"/>
      <c r="U991" s="153"/>
      <c r="Z991" s="153"/>
      <c r="AA991" s="153"/>
      <c r="AF991" s="153"/>
      <c r="AG991" s="153"/>
      <c r="AL991" s="153"/>
      <c r="AM991" s="153"/>
      <c r="AR991" s="153"/>
      <c r="AS991" s="153"/>
      <c r="AX991" s="153"/>
      <c r="AY991" s="153"/>
      <c r="BD991" s="153"/>
      <c r="BE991" s="153"/>
      <c r="BF991" s="153"/>
    </row>
    <row r="992" ht="15.75" customHeight="1">
      <c r="B992" s="153"/>
      <c r="C992" s="153"/>
      <c r="H992" s="153"/>
      <c r="I992" s="153"/>
      <c r="N992" s="153"/>
      <c r="O992" s="153"/>
      <c r="T992" s="153"/>
      <c r="U992" s="153"/>
      <c r="Z992" s="153"/>
      <c r="AA992" s="153"/>
      <c r="AF992" s="153"/>
      <c r="AG992" s="153"/>
      <c r="AL992" s="153"/>
      <c r="AM992" s="153"/>
      <c r="AR992" s="153"/>
      <c r="AS992" s="153"/>
      <c r="AX992" s="153"/>
      <c r="AY992" s="153"/>
      <c r="BD992" s="153"/>
      <c r="BE992" s="153"/>
      <c r="BF992" s="153"/>
    </row>
    <row r="993" ht="15.75" customHeight="1">
      <c r="B993" s="153"/>
      <c r="C993" s="153"/>
      <c r="H993" s="153"/>
      <c r="I993" s="153"/>
      <c r="N993" s="153"/>
      <c r="O993" s="153"/>
      <c r="T993" s="153"/>
      <c r="U993" s="153"/>
      <c r="Z993" s="153"/>
      <c r="AA993" s="153"/>
      <c r="AF993" s="153"/>
      <c r="AG993" s="153"/>
      <c r="AL993" s="153"/>
      <c r="AM993" s="153"/>
      <c r="AR993" s="153"/>
      <c r="AS993" s="153"/>
      <c r="AX993" s="153"/>
      <c r="AY993" s="153"/>
      <c r="BD993" s="153"/>
      <c r="BE993" s="153"/>
      <c r="BF993" s="153"/>
    </row>
    <row r="994" ht="15.75" customHeight="1">
      <c r="B994" s="153"/>
      <c r="C994" s="153"/>
      <c r="H994" s="153"/>
      <c r="I994" s="153"/>
      <c r="N994" s="153"/>
      <c r="O994" s="153"/>
      <c r="T994" s="153"/>
      <c r="U994" s="153"/>
      <c r="Z994" s="153"/>
      <c r="AA994" s="153"/>
      <c r="AF994" s="153"/>
      <c r="AG994" s="153"/>
      <c r="AL994" s="153"/>
      <c r="AM994" s="153"/>
      <c r="AR994" s="153"/>
      <c r="AS994" s="153"/>
      <c r="AX994" s="153"/>
      <c r="AY994" s="153"/>
      <c r="BD994" s="153"/>
      <c r="BE994" s="153"/>
      <c r="BF994" s="153"/>
    </row>
    <row r="995" ht="15.75" customHeight="1">
      <c r="B995" s="153"/>
      <c r="C995" s="153"/>
      <c r="H995" s="153"/>
      <c r="I995" s="153"/>
      <c r="N995" s="153"/>
      <c r="O995" s="153"/>
      <c r="T995" s="153"/>
      <c r="U995" s="153"/>
      <c r="Z995" s="153"/>
      <c r="AA995" s="153"/>
      <c r="AF995" s="153"/>
      <c r="AG995" s="153"/>
      <c r="AL995" s="153"/>
      <c r="AM995" s="153"/>
      <c r="AR995" s="153"/>
      <c r="AS995" s="153"/>
      <c r="AX995" s="153"/>
      <c r="AY995" s="153"/>
      <c r="BD995" s="153"/>
      <c r="BE995" s="153"/>
      <c r="BF995" s="153"/>
    </row>
    <row r="996" ht="15.75" customHeight="1">
      <c r="B996" s="153"/>
      <c r="C996" s="153"/>
      <c r="H996" s="153"/>
      <c r="I996" s="153"/>
      <c r="N996" s="153"/>
      <c r="O996" s="153"/>
      <c r="T996" s="153"/>
      <c r="U996" s="153"/>
      <c r="Z996" s="153"/>
      <c r="AA996" s="153"/>
      <c r="AF996" s="153"/>
      <c r="AG996" s="153"/>
      <c r="AL996" s="153"/>
      <c r="AM996" s="153"/>
      <c r="AR996" s="153"/>
      <c r="AS996" s="153"/>
      <c r="AX996" s="153"/>
      <c r="AY996" s="153"/>
      <c r="BD996" s="153"/>
      <c r="BE996" s="153"/>
      <c r="BF996" s="153"/>
    </row>
    <row r="997" ht="15.75" customHeight="1">
      <c r="B997" s="153"/>
      <c r="C997" s="153"/>
      <c r="H997" s="153"/>
      <c r="I997" s="153"/>
      <c r="N997" s="153"/>
      <c r="O997" s="153"/>
      <c r="T997" s="153"/>
      <c r="U997" s="153"/>
      <c r="Z997" s="153"/>
      <c r="AA997" s="153"/>
      <c r="AF997" s="153"/>
      <c r="AG997" s="153"/>
      <c r="AL997" s="153"/>
      <c r="AM997" s="153"/>
      <c r="AR997" s="153"/>
      <c r="AS997" s="153"/>
      <c r="AX997" s="153"/>
      <c r="AY997" s="153"/>
      <c r="BD997" s="153"/>
      <c r="BE997" s="153"/>
      <c r="BF997" s="153"/>
    </row>
    <row r="998" ht="15.75" customHeight="1">
      <c r="B998" s="153"/>
      <c r="C998" s="153"/>
      <c r="H998" s="153"/>
      <c r="I998" s="153"/>
      <c r="N998" s="153"/>
      <c r="O998" s="153"/>
      <c r="T998" s="153"/>
      <c r="U998" s="153"/>
      <c r="Z998" s="153"/>
      <c r="AA998" s="153"/>
      <c r="AF998" s="153"/>
      <c r="AG998" s="153"/>
      <c r="AL998" s="153"/>
      <c r="AM998" s="153"/>
      <c r="AR998" s="153"/>
      <c r="AS998" s="153"/>
      <c r="AX998" s="153"/>
      <c r="AY998" s="153"/>
      <c r="BD998" s="153"/>
      <c r="BE998" s="153"/>
      <c r="BF998" s="153"/>
    </row>
    <row r="999" ht="15.75" customHeight="1">
      <c r="B999" s="153"/>
      <c r="C999" s="153"/>
      <c r="H999" s="153"/>
      <c r="I999" s="153"/>
      <c r="N999" s="153"/>
      <c r="O999" s="153"/>
      <c r="T999" s="153"/>
      <c r="U999" s="153"/>
      <c r="Z999" s="153"/>
      <c r="AA999" s="153"/>
      <c r="AF999" s="153"/>
      <c r="AG999" s="153"/>
      <c r="AL999" s="153"/>
      <c r="AM999" s="153"/>
      <c r="AR999" s="153"/>
      <c r="AS999" s="153"/>
      <c r="AX999" s="153"/>
      <c r="AY999" s="153"/>
      <c r="BD999" s="153"/>
      <c r="BE999" s="153"/>
      <c r="BF999" s="153"/>
    </row>
    <row r="1000" ht="15.75" customHeight="1">
      <c r="B1000" s="153"/>
      <c r="C1000" s="153"/>
      <c r="H1000" s="153"/>
      <c r="I1000" s="153"/>
      <c r="N1000" s="153"/>
      <c r="O1000" s="153"/>
      <c r="T1000" s="153"/>
      <c r="U1000" s="153"/>
      <c r="Z1000" s="153"/>
      <c r="AA1000" s="153"/>
      <c r="AF1000" s="153"/>
      <c r="AG1000" s="153"/>
      <c r="AL1000" s="153"/>
      <c r="AM1000" s="153"/>
      <c r="AR1000" s="153"/>
      <c r="AS1000" s="153"/>
      <c r="AX1000" s="153"/>
      <c r="AY1000" s="153"/>
      <c r="BD1000" s="153"/>
      <c r="BE1000" s="153"/>
      <c r="BF1000" s="153"/>
    </row>
  </sheetData>
  <mergeCells count="19">
    <mergeCell ref="AR3:AV3"/>
    <mergeCell ref="AX3:BB3"/>
    <mergeCell ref="BD3:BD4"/>
    <mergeCell ref="BE3:BE4"/>
    <mergeCell ref="BF3:BF4"/>
    <mergeCell ref="BG3:BG4"/>
    <mergeCell ref="A43:E43"/>
    <mergeCell ref="A44:E44"/>
    <mergeCell ref="A45:E45"/>
    <mergeCell ref="A47:E47"/>
    <mergeCell ref="A48:E48"/>
    <mergeCell ref="A50:B50"/>
    <mergeCell ref="B3:F3"/>
    <mergeCell ref="H3:L3"/>
    <mergeCell ref="N3:R3"/>
    <mergeCell ref="T3:X3"/>
    <mergeCell ref="Z3:AD3"/>
    <mergeCell ref="AF3:AJ3"/>
    <mergeCell ref="AL3:AP3"/>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4" width="12.63"/>
    <col customWidth="1" min="55" max="55" width="7.75"/>
    <col customWidth="1" min="56" max="56" width="9.13"/>
    <col customWidth="1" min="57" max="57" width="12.5"/>
    <col customWidth="1" min="58" max="58" width="14.0"/>
    <col customWidth="1" min="59" max="166" width="7.75"/>
  </cols>
  <sheetData>
    <row r="1">
      <c r="A1" s="185"/>
      <c r="B1" s="186" t="s">
        <v>261</v>
      </c>
      <c r="G1" s="187"/>
      <c r="H1" s="188"/>
      <c r="I1" s="188"/>
      <c r="J1" s="187"/>
      <c r="K1" s="187"/>
      <c r="L1" s="187"/>
      <c r="M1" s="187"/>
      <c r="N1" s="188"/>
      <c r="O1" s="188"/>
      <c r="P1" s="187"/>
      <c r="Q1" s="187"/>
      <c r="R1" s="187"/>
      <c r="S1" s="187"/>
      <c r="T1" s="188"/>
      <c r="U1" s="188"/>
      <c r="V1" s="187"/>
      <c r="W1" s="187"/>
      <c r="X1" s="187"/>
      <c r="Y1" s="187"/>
      <c r="Z1" s="188"/>
      <c r="AA1" s="188"/>
      <c r="AB1" s="187"/>
      <c r="AC1" s="187"/>
      <c r="AD1" s="187"/>
      <c r="AE1" s="187"/>
      <c r="AF1" s="188"/>
      <c r="AG1" s="188"/>
      <c r="AH1" s="187"/>
      <c r="AI1" s="187"/>
      <c r="AJ1" s="187"/>
      <c r="AK1" s="187"/>
      <c r="AL1" s="188"/>
      <c r="AM1" s="188"/>
      <c r="AN1" s="187"/>
      <c r="AO1" s="187"/>
      <c r="AP1" s="187"/>
      <c r="AQ1" s="187"/>
      <c r="AR1" s="188"/>
      <c r="AS1" s="188"/>
      <c r="AT1" s="187"/>
      <c r="AU1" s="187"/>
      <c r="AV1" s="187"/>
      <c r="AW1" s="187"/>
      <c r="AX1" s="188"/>
      <c r="AY1" s="188"/>
      <c r="AZ1" s="187"/>
      <c r="BA1" s="187"/>
      <c r="BB1" s="187"/>
      <c r="BC1" s="187"/>
      <c r="BD1" s="188"/>
      <c r="BE1" s="188"/>
      <c r="BF1" s="188"/>
      <c r="BG1" s="187"/>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row>
    <row r="2">
      <c r="A2" s="187"/>
      <c r="B2" s="188"/>
      <c r="C2" s="188"/>
      <c r="D2" s="187"/>
      <c r="E2" s="187"/>
      <c r="F2" s="187"/>
      <c r="G2" s="187"/>
      <c r="H2" s="188"/>
      <c r="I2" s="188"/>
      <c r="J2" s="187"/>
      <c r="K2" s="187"/>
      <c r="L2" s="187"/>
      <c r="M2" s="187"/>
      <c r="N2" s="188"/>
      <c r="O2" s="188"/>
      <c r="P2" s="187"/>
      <c r="Q2" s="187"/>
      <c r="R2" s="187"/>
      <c r="S2" s="187"/>
      <c r="T2" s="188"/>
      <c r="U2" s="188"/>
      <c r="V2" s="187"/>
      <c r="W2" s="187"/>
      <c r="X2" s="187"/>
      <c r="Y2" s="187"/>
      <c r="Z2" s="188"/>
      <c r="AA2" s="188"/>
      <c r="AB2" s="187"/>
      <c r="AC2" s="187"/>
      <c r="AD2" s="187"/>
      <c r="AE2" s="187"/>
      <c r="AF2" s="188"/>
      <c r="AG2" s="188"/>
      <c r="AH2" s="187"/>
      <c r="AI2" s="187"/>
      <c r="AJ2" s="187"/>
      <c r="AK2" s="187"/>
      <c r="AL2" s="188"/>
      <c r="AM2" s="188"/>
      <c r="AN2" s="187"/>
      <c r="AO2" s="187"/>
      <c r="AP2" s="187"/>
      <c r="AQ2" s="187"/>
      <c r="AR2" s="188"/>
      <c r="AS2" s="188"/>
      <c r="AT2" s="187"/>
      <c r="AU2" s="187"/>
      <c r="AV2" s="187"/>
      <c r="AW2" s="187"/>
      <c r="AX2" s="188"/>
      <c r="AY2" s="188"/>
      <c r="AZ2" s="187"/>
      <c r="BA2" s="187"/>
      <c r="BB2" s="187"/>
      <c r="BC2" s="187"/>
      <c r="BD2" s="188"/>
      <c r="BE2" s="188"/>
      <c r="BF2" s="188"/>
      <c r="BG2" s="187"/>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row>
    <row r="3">
      <c r="A3" s="187"/>
      <c r="B3" s="188"/>
      <c r="C3" s="188"/>
      <c r="D3" s="187"/>
      <c r="E3" s="187"/>
      <c r="F3" s="187"/>
      <c r="G3" s="187"/>
      <c r="H3" s="188"/>
      <c r="I3" s="188"/>
      <c r="J3" s="187"/>
      <c r="K3" s="187"/>
      <c r="L3" s="187"/>
      <c r="M3" s="187"/>
      <c r="N3" s="188"/>
      <c r="O3" s="188"/>
      <c r="P3" s="187"/>
      <c r="Q3" s="187"/>
      <c r="R3" s="187"/>
      <c r="S3" s="187"/>
      <c r="T3" s="188"/>
      <c r="U3" s="188"/>
      <c r="V3" s="187"/>
      <c r="W3" s="187"/>
      <c r="X3" s="187"/>
      <c r="Y3" s="187"/>
      <c r="Z3" s="188"/>
      <c r="AA3" s="188"/>
      <c r="AB3" s="187"/>
      <c r="AC3" s="187"/>
      <c r="AD3" s="187"/>
      <c r="AE3" s="187"/>
      <c r="AF3" s="188"/>
      <c r="AG3" s="188"/>
      <c r="AH3" s="187"/>
      <c r="AI3" s="187"/>
      <c r="AJ3" s="187"/>
      <c r="AK3" s="187"/>
      <c r="AL3" s="188"/>
      <c r="AM3" s="188"/>
      <c r="AN3" s="187"/>
      <c r="AO3" s="187"/>
      <c r="AP3" s="187"/>
      <c r="AQ3" s="187"/>
      <c r="AR3" s="188"/>
      <c r="AS3" s="188"/>
      <c r="AT3" s="187"/>
      <c r="AU3" s="187"/>
      <c r="AV3" s="187"/>
      <c r="AW3" s="187"/>
      <c r="AX3" s="188"/>
      <c r="AY3" s="188"/>
      <c r="AZ3" s="187"/>
      <c r="BA3" s="187"/>
      <c r="BB3" s="187"/>
      <c r="BC3" s="187"/>
      <c r="BD3" s="188"/>
      <c r="BE3" s="188"/>
      <c r="BF3" s="188"/>
      <c r="BG3" s="187"/>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row>
    <row r="4" ht="15.75" customHeight="1">
      <c r="A4" s="190"/>
      <c r="B4" s="191" t="s">
        <v>104</v>
      </c>
      <c r="C4" s="13"/>
      <c r="D4" s="13"/>
      <c r="E4" s="13"/>
      <c r="F4" s="14"/>
      <c r="G4" s="192"/>
      <c r="H4" s="193" t="s">
        <v>105</v>
      </c>
      <c r="I4" s="13"/>
      <c r="J4" s="13"/>
      <c r="K4" s="13"/>
      <c r="L4" s="14"/>
      <c r="M4" s="192"/>
      <c r="N4" s="194" t="s">
        <v>106</v>
      </c>
      <c r="O4" s="13"/>
      <c r="P4" s="13"/>
      <c r="Q4" s="13"/>
      <c r="R4" s="14"/>
      <c r="S4" s="192"/>
      <c r="T4" s="195" t="s">
        <v>107</v>
      </c>
      <c r="U4" s="13"/>
      <c r="V4" s="13"/>
      <c r="W4" s="13"/>
      <c r="X4" s="14"/>
      <c r="Y4" s="192"/>
      <c r="Z4" s="196" t="s">
        <v>108</v>
      </c>
      <c r="AA4" s="13"/>
      <c r="AB4" s="13"/>
      <c r="AC4" s="13"/>
      <c r="AD4" s="14"/>
      <c r="AE4" s="192"/>
      <c r="AF4" s="197" t="s">
        <v>109</v>
      </c>
      <c r="AG4" s="13"/>
      <c r="AH4" s="13"/>
      <c r="AI4" s="13"/>
      <c r="AJ4" s="14"/>
      <c r="AK4" s="192"/>
      <c r="AL4" s="198" t="s">
        <v>110</v>
      </c>
      <c r="AM4" s="13"/>
      <c r="AN4" s="13"/>
      <c r="AO4" s="13"/>
      <c r="AP4" s="14"/>
      <c r="AQ4" s="192"/>
      <c r="AR4" s="199" t="s">
        <v>111</v>
      </c>
      <c r="AS4" s="13"/>
      <c r="AT4" s="13"/>
      <c r="AU4" s="13"/>
      <c r="AV4" s="14"/>
      <c r="AW4" s="192"/>
      <c r="AX4" s="194" t="s">
        <v>112</v>
      </c>
      <c r="AY4" s="13"/>
      <c r="AZ4" s="13"/>
      <c r="BA4" s="13"/>
      <c r="BB4" s="14"/>
      <c r="BC4" s="192"/>
      <c r="BD4" s="200" t="s">
        <v>113</v>
      </c>
      <c r="BE4" s="200" t="s">
        <v>114</v>
      </c>
      <c r="BF4" s="200" t="s">
        <v>262</v>
      </c>
      <c r="BG4" s="201" t="s">
        <v>263</v>
      </c>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row>
    <row r="5" ht="67.5" customHeight="1">
      <c r="A5" s="202" t="s">
        <v>93</v>
      </c>
      <c r="B5" s="203" t="s">
        <v>51</v>
      </c>
      <c r="C5" s="204" t="s">
        <v>52</v>
      </c>
      <c r="D5" s="205" t="s">
        <v>264</v>
      </c>
      <c r="E5" s="205" t="s">
        <v>265</v>
      </c>
      <c r="F5" s="205" t="s">
        <v>266</v>
      </c>
      <c r="G5" s="206"/>
      <c r="H5" s="207" t="s">
        <v>51</v>
      </c>
      <c r="I5" s="208" t="s">
        <v>52</v>
      </c>
      <c r="J5" s="209" t="s">
        <v>267</v>
      </c>
      <c r="K5" s="209" t="s">
        <v>268</v>
      </c>
      <c r="L5" s="209" t="s">
        <v>269</v>
      </c>
      <c r="M5" s="206"/>
      <c r="N5" s="210" t="s">
        <v>51</v>
      </c>
      <c r="O5" s="211" t="s">
        <v>52</v>
      </c>
      <c r="P5" s="212" t="s">
        <v>270</v>
      </c>
      <c r="Q5" s="212" t="s">
        <v>271</v>
      </c>
      <c r="R5" s="212" t="s">
        <v>272</v>
      </c>
      <c r="S5" s="206"/>
      <c r="T5" s="213" t="s">
        <v>51</v>
      </c>
      <c r="U5" s="214" t="s">
        <v>52</v>
      </c>
      <c r="V5" s="215" t="s">
        <v>273</v>
      </c>
      <c r="W5" s="215" t="s">
        <v>274</v>
      </c>
      <c r="X5" s="215" t="s">
        <v>275</v>
      </c>
      <c r="Y5" s="206"/>
      <c r="Z5" s="216" t="s">
        <v>276</v>
      </c>
      <c r="AA5" s="217" t="s">
        <v>52</v>
      </c>
      <c r="AB5" s="218" t="s">
        <v>277</v>
      </c>
      <c r="AC5" s="218" t="s">
        <v>278</v>
      </c>
      <c r="AD5" s="218" t="s">
        <v>279</v>
      </c>
      <c r="AE5" s="206"/>
      <c r="AF5" s="219" t="s">
        <v>51</v>
      </c>
      <c r="AG5" s="220" t="s">
        <v>52</v>
      </c>
      <c r="AH5" s="221" t="s">
        <v>280</v>
      </c>
      <c r="AI5" s="221" t="s">
        <v>281</v>
      </c>
      <c r="AJ5" s="221" t="s">
        <v>282</v>
      </c>
      <c r="AK5" s="206"/>
      <c r="AL5" s="222" t="s">
        <v>51</v>
      </c>
      <c r="AM5" s="223" t="s">
        <v>52</v>
      </c>
      <c r="AN5" s="224" t="s">
        <v>283</v>
      </c>
      <c r="AO5" s="224" t="s">
        <v>284</v>
      </c>
      <c r="AP5" s="224" t="s">
        <v>285</v>
      </c>
      <c r="AQ5" s="206"/>
      <c r="AR5" s="225" t="s">
        <v>51</v>
      </c>
      <c r="AS5" s="226" t="s">
        <v>52</v>
      </c>
      <c r="AT5" s="227" t="s">
        <v>286</v>
      </c>
      <c r="AU5" s="227" t="s">
        <v>287</v>
      </c>
      <c r="AV5" s="227" t="s">
        <v>288</v>
      </c>
      <c r="AW5" s="206"/>
      <c r="AX5" s="210" t="s">
        <v>51</v>
      </c>
      <c r="AY5" s="211" t="s">
        <v>52</v>
      </c>
      <c r="AZ5" s="212" t="s">
        <v>289</v>
      </c>
      <c r="BA5" s="212" t="s">
        <v>290</v>
      </c>
      <c r="BB5" s="212" t="s">
        <v>291</v>
      </c>
      <c r="BC5" s="206"/>
      <c r="BD5" s="139"/>
      <c r="BE5" s="139"/>
      <c r="BF5" s="139"/>
      <c r="BG5" s="228"/>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row>
    <row r="6">
      <c r="A6" s="230">
        <v>1994.0</v>
      </c>
      <c r="B6" s="231">
        <v>70146.0</v>
      </c>
      <c r="C6" s="231">
        <v>49523.0</v>
      </c>
      <c r="D6" s="232">
        <v>0.006</v>
      </c>
      <c r="E6" s="232">
        <v>0.0042</v>
      </c>
      <c r="F6" s="232">
        <v>0.0106</v>
      </c>
      <c r="G6" s="233"/>
      <c r="H6" s="231">
        <v>333518.0</v>
      </c>
      <c r="I6" s="231">
        <v>315161.0</v>
      </c>
      <c r="J6" s="232">
        <v>0.0283</v>
      </c>
      <c r="K6" s="232">
        <v>0.0267</v>
      </c>
      <c r="L6" s="232">
        <v>0.0505</v>
      </c>
      <c r="M6" s="233"/>
      <c r="N6" s="231">
        <v>766631.0</v>
      </c>
      <c r="O6" s="231">
        <v>460214.0</v>
      </c>
      <c r="P6" s="232">
        <v>0.065</v>
      </c>
      <c r="Q6" s="232">
        <v>0.039</v>
      </c>
      <c r="R6" s="232">
        <v>0.116</v>
      </c>
      <c r="S6" s="233"/>
      <c r="T6" s="231">
        <v>540209.0</v>
      </c>
      <c r="U6" s="231">
        <v>416370.0</v>
      </c>
      <c r="V6" s="232">
        <v>0.0458</v>
      </c>
      <c r="W6" s="232">
        <v>0.0353</v>
      </c>
      <c r="X6" s="232">
        <v>0.0817</v>
      </c>
      <c r="Y6" s="233"/>
      <c r="Z6" s="231">
        <v>4574695.0</v>
      </c>
      <c r="AA6" s="231">
        <v>3623332.0</v>
      </c>
      <c r="AB6" s="232">
        <v>0.3882</v>
      </c>
      <c r="AC6" s="232">
        <v>0.3074</v>
      </c>
      <c r="AD6" s="232">
        <v>0.6921</v>
      </c>
      <c r="AE6" s="233"/>
      <c r="AF6" s="234"/>
      <c r="AG6" s="234"/>
      <c r="AH6" s="235"/>
      <c r="AI6" s="235"/>
      <c r="AJ6" s="235"/>
      <c r="AK6" s="233"/>
      <c r="AL6" s="234"/>
      <c r="AM6" s="234"/>
      <c r="AN6" s="235"/>
      <c r="AO6" s="235"/>
      <c r="AP6" s="235"/>
      <c r="AQ6" s="233"/>
      <c r="AR6" s="231">
        <v>202179.0</v>
      </c>
      <c r="AS6" s="231">
        <v>169988.0</v>
      </c>
      <c r="AT6" s="232">
        <v>0.0172</v>
      </c>
      <c r="AU6" s="232">
        <v>0.0144</v>
      </c>
      <c r="AV6" s="232">
        <v>0.0306</v>
      </c>
      <c r="AW6" s="233"/>
      <c r="AX6" s="231">
        <v>120813.0</v>
      </c>
      <c r="AY6" s="231">
        <v>140396.0</v>
      </c>
      <c r="AZ6" s="232">
        <v>0.0103</v>
      </c>
      <c r="BA6" s="232">
        <v>0.0119</v>
      </c>
      <c r="BB6" s="232">
        <v>0.0183</v>
      </c>
      <c r="BC6" s="233"/>
      <c r="BD6" s="231">
        <v>6609745.0</v>
      </c>
      <c r="BE6" s="231">
        <v>5175951.0</v>
      </c>
      <c r="BF6" s="231">
        <v>1.1785696E7</v>
      </c>
      <c r="BG6" s="236">
        <v>0.56</v>
      </c>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row>
    <row r="7">
      <c r="A7" s="230">
        <v>1995.0</v>
      </c>
      <c r="B7" s="237">
        <v>70399.0</v>
      </c>
      <c r="C7" s="237">
        <v>49665.0</v>
      </c>
      <c r="D7" s="238">
        <v>0.006</v>
      </c>
      <c r="E7" s="238">
        <v>0.0042</v>
      </c>
      <c r="F7" s="238">
        <v>0.0106</v>
      </c>
      <c r="G7" s="239"/>
      <c r="H7" s="237">
        <v>344068.0</v>
      </c>
      <c r="I7" s="237">
        <v>322024.0</v>
      </c>
      <c r="J7" s="238">
        <v>0.0291</v>
      </c>
      <c r="K7" s="238">
        <v>0.0273</v>
      </c>
      <c r="L7" s="238">
        <v>0.0518</v>
      </c>
      <c r="M7" s="239"/>
      <c r="N7" s="237">
        <v>777867.0</v>
      </c>
      <c r="O7" s="237">
        <v>464095.0</v>
      </c>
      <c r="P7" s="238">
        <v>0.0659</v>
      </c>
      <c r="Q7" s="238">
        <v>0.0393</v>
      </c>
      <c r="R7" s="238">
        <v>0.1172</v>
      </c>
      <c r="S7" s="239"/>
      <c r="T7" s="237">
        <v>567015.0</v>
      </c>
      <c r="U7" s="237">
        <v>432234.0</v>
      </c>
      <c r="V7" s="238">
        <v>0.048</v>
      </c>
      <c r="W7" s="238">
        <v>0.0366</v>
      </c>
      <c r="X7" s="238">
        <v>0.0854</v>
      </c>
      <c r="Y7" s="239"/>
      <c r="Z7" s="237">
        <v>4532734.0</v>
      </c>
      <c r="AA7" s="237">
        <v>3582328.0</v>
      </c>
      <c r="AB7" s="238">
        <v>0.3838</v>
      </c>
      <c r="AC7" s="238">
        <v>0.3033</v>
      </c>
      <c r="AD7" s="238">
        <v>0.683</v>
      </c>
      <c r="AE7" s="239"/>
      <c r="AF7" s="240"/>
      <c r="AG7" s="240"/>
      <c r="AH7" s="241"/>
      <c r="AI7" s="241"/>
      <c r="AJ7" s="241"/>
      <c r="AK7" s="239"/>
      <c r="AL7" s="240"/>
      <c r="AM7" s="240"/>
      <c r="AN7" s="241"/>
      <c r="AO7" s="241"/>
      <c r="AP7" s="241"/>
      <c r="AQ7" s="239"/>
      <c r="AR7" s="237">
        <v>216738.0</v>
      </c>
      <c r="AS7" s="237">
        <v>178084.0</v>
      </c>
      <c r="AT7" s="238">
        <v>0.0184</v>
      </c>
      <c r="AU7" s="238">
        <v>0.0151</v>
      </c>
      <c r="AV7" s="238">
        <v>0.0327</v>
      </c>
      <c r="AW7" s="239"/>
      <c r="AX7" s="237">
        <v>125866.0</v>
      </c>
      <c r="AY7" s="237">
        <v>141712.0</v>
      </c>
      <c r="AZ7" s="238">
        <v>0.0107</v>
      </c>
      <c r="BA7" s="238">
        <v>0.012</v>
      </c>
      <c r="BB7" s="238">
        <v>0.019</v>
      </c>
      <c r="BC7" s="239"/>
      <c r="BD7" s="237">
        <v>6636891.0</v>
      </c>
      <c r="BE7" s="237">
        <v>5173321.0</v>
      </c>
      <c r="BF7" s="237">
        <v>1.1810212E7</v>
      </c>
      <c r="BG7" s="236">
        <v>0.56</v>
      </c>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row>
    <row r="8">
      <c r="A8" s="230">
        <v>1996.0</v>
      </c>
      <c r="B8" s="237">
        <v>72762.0</v>
      </c>
      <c r="C8" s="237">
        <v>51171.0</v>
      </c>
      <c r="D8" s="238">
        <v>0.0061</v>
      </c>
      <c r="E8" s="238">
        <v>0.0043</v>
      </c>
      <c r="F8" s="238">
        <v>0.0109</v>
      </c>
      <c r="G8" s="239"/>
      <c r="H8" s="237">
        <v>354761.0</v>
      </c>
      <c r="I8" s="237">
        <v>327351.0</v>
      </c>
      <c r="J8" s="238">
        <v>0.0298</v>
      </c>
      <c r="K8" s="238">
        <v>0.0275</v>
      </c>
      <c r="L8" s="238">
        <v>0.053</v>
      </c>
      <c r="M8" s="239"/>
      <c r="N8" s="237">
        <v>795313.0</v>
      </c>
      <c r="O8" s="237">
        <v>471854.0</v>
      </c>
      <c r="P8" s="238">
        <v>0.0669</v>
      </c>
      <c r="Q8" s="238">
        <v>0.0397</v>
      </c>
      <c r="R8" s="238">
        <v>0.1188</v>
      </c>
      <c r="S8" s="239"/>
      <c r="T8" s="237">
        <v>590423.0</v>
      </c>
      <c r="U8" s="237">
        <v>443699.0</v>
      </c>
      <c r="V8" s="238">
        <v>0.0496</v>
      </c>
      <c r="W8" s="238">
        <v>0.0373</v>
      </c>
      <c r="X8" s="238">
        <v>0.0882</v>
      </c>
      <c r="Y8" s="239"/>
      <c r="Z8" s="237">
        <v>4518520.0</v>
      </c>
      <c r="AA8" s="237">
        <v>3565296.0</v>
      </c>
      <c r="AB8" s="238">
        <v>0.38</v>
      </c>
      <c r="AC8" s="238">
        <v>0.2998</v>
      </c>
      <c r="AD8" s="238">
        <v>0.6748</v>
      </c>
      <c r="AE8" s="239"/>
      <c r="AF8" s="240"/>
      <c r="AG8" s="240"/>
      <c r="AH8" s="241"/>
      <c r="AI8" s="241"/>
      <c r="AJ8" s="241"/>
      <c r="AK8" s="239"/>
      <c r="AL8" s="240"/>
      <c r="AM8" s="240"/>
      <c r="AN8" s="241"/>
      <c r="AO8" s="241"/>
      <c r="AP8" s="241"/>
      <c r="AQ8" s="239"/>
      <c r="AR8" s="237">
        <v>243288.0</v>
      </c>
      <c r="AS8" s="237">
        <v>201721.0</v>
      </c>
      <c r="AT8" s="238">
        <v>0.0205</v>
      </c>
      <c r="AU8" s="238">
        <v>0.017</v>
      </c>
      <c r="AV8" s="238">
        <v>0.0363</v>
      </c>
      <c r="AW8" s="239"/>
      <c r="AX8" s="237">
        <v>121474.0</v>
      </c>
      <c r="AY8" s="237">
        <v>134451.0</v>
      </c>
      <c r="AZ8" s="238">
        <v>0.0102</v>
      </c>
      <c r="BA8" s="238">
        <v>0.0113</v>
      </c>
      <c r="BB8" s="238">
        <v>0.0181</v>
      </c>
      <c r="BC8" s="239"/>
      <c r="BD8" s="237">
        <v>6696539.0</v>
      </c>
      <c r="BE8" s="237">
        <v>5195569.0</v>
      </c>
      <c r="BF8" s="237">
        <v>1.1892108E7</v>
      </c>
      <c r="BG8" s="236">
        <v>0.56</v>
      </c>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row>
    <row r="9">
      <c r="A9" s="230">
        <v>1997.0</v>
      </c>
      <c r="B9" s="237">
        <v>73142.0</v>
      </c>
      <c r="C9" s="237">
        <v>50827.0</v>
      </c>
      <c r="D9" s="238">
        <v>0.0061</v>
      </c>
      <c r="E9" s="238">
        <v>0.0043</v>
      </c>
      <c r="F9" s="238">
        <v>0.0109</v>
      </c>
      <c r="G9" s="239"/>
      <c r="H9" s="237">
        <v>371216.0</v>
      </c>
      <c r="I9" s="237">
        <v>336595.0</v>
      </c>
      <c r="J9" s="238">
        <v>0.031</v>
      </c>
      <c r="K9" s="238">
        <v>0.0282</v>
      </c>
      <c r="L9" s="238">
        <v>0.0551</v>
      </c>
      <c r="M9" s="239"/>
      <c r="N9" s="237">
        <v>814187.0</v>
      </c>
      <c r="O9" s="237">
        <v>478449.0</v>
      </c>
      <c r="P9" s="238">
        <v>0.0681</v>
      </c>
      <c r="Q9" s="238">
        <v>0.04</v>
      </c>
      <c r="R9" s="238">
        <v>0.121</v>
      </c>
      <c r="S9" s="239"/>
      <c r="T9" s="237">
        <v>608269.0</v>
      </c>
      <c r="U9" s="237">
        <v>451633.0</v>
      </c>
      <c r="V9" s="238">
        <v>0.0509</v>
      </c>
      <c r="W9" s="238">
        <v>0.0378</v>
      </c>
      <c r="X9" s="238">
        <v>0.0904</v>
      </c>
      <c r="Y9" s="239"/>
      <c r="Z9" s="237">
        <v>4491441.0</v>
      </c>
      <c r="AA9" s="237">
        <v>3565414.0</v>
      </c>
      <c r="AB9" s="238">
        <v>0.3757</v>
      </c>
      <c r="AC9" s="238">
        <v>0.2982</v>
      </c>
      <c r="AD9" s="238">
        <v>0.6673</v>
      </c>
      <c r="AE9" s="239"/>
      <c r="AF9" s="240"/>
      <c r="AG9" s="240"/>
      <c r="AH9" s="241"/>
      <c r="AI9" s="241"/>
      <c r="AJ9" s="241"/>
      <c r="AK9" s="239"/>
      <c r="AL9" s="240"/>
      <c r="AM9" s="240"/>
      <c r="AN9" s="241"/>
      <c r="AO9" s="241"/>
      <c r="AP9" s="241"/>
      <c r="AQ9" s="239"/>
      <c r="AR9" s="237">
        <v>265662.0</v>
      </c>
      <c r="AS9" s="237">
        <v>220381.0</v>
      </c>
      <c r="AT9" s="238">
        <v>0.0222</v>
      </c>
      <c r="AU9" s="238">
        <v>0.0184</v>
      </c>
      <c r="AV9" s="238">
        <v>0.0395</v>
      </c>
      <c r="AW9" s="239"/>
      <c r="AX9" s="237">
        <v>107194.0</v>
      </c>
      <c r="AY9" s="237">
        <v>121473.0</v>
      </c>
      <c r="AZ9" s="238">
        <v>0.009</v>
      </c>
      <c r="BA9" s="238">
        <v>0.0102</v>
      </c>
      <c r="BB9" s="238">
        <v>0.0159</v>
      </c>
      <c r="BC9" s="239"/>
      <c r="BD9" s="237">
        <v>6731111.0</v>
      </c>
      <c r="BE9" s="237">
        <v>5224772.0</v>
      </c>
      <c r="BF9" s="237">
        <v>1.1955883E7</v>
      </c>
      <c r="BG9" s="236">
        <v>0.56</v>
      </c>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row>
    <row r="10">
      <c r="A10" s="230">
        <v>1998.0</v>
      </c>
      <c r="B10" s="237">
        <v>74957.0</v>
      </c>
      <c r="C10" s="237">
        <v>50728.0</v>
      </c>
      <c r="D10" s="238">
        <v>0.0062</v>
      </c>
      <c r="E10" s="238">
        <v>0.0042</v>
      </c>
      <c r="F10" s="238">
        <v>0.011</v>
      </c>
      <c r="G10" s="239"/>
      <c r="H10" s="237">
        <v>374602.0</v>
      </c>
      <c r="I10" s="237">
        <v>335424.0</v>
      </c>
      <c r="J10" s="238">
        <v>0.0308</v>
      </c>
      <c r="K10" s="238">
        <v>0.0276</v>
      </c>
      <c r="L10" s="238">
        <v>0.0548</v>
      </c>
      <c r="M10" s="239"/>
      <c r="N10" s="237">
        <v>834674.0</v>
      </c>
      <c r="O10" s="237">
        <v>491228.0</v>
      </c>
      <c r="P10" s="238">
        <v>0.0687</v>
      </c>
      <c r="Q10" s="238">
        <v>0.0405</v>
      </c>
      <c r="R10" s="238">
        <v>0.1221</v>
      </c>
      <c r="S10" s="239"/>
      <c r="T10" s="237">
        <v>632047.0</v>
      </c>
      <c r="U10" s="237">
        <v>467256.0</v>
      </c>
      <c r="V10" s="238">
        <v>0.052</v>
      </c>
      <c r="W10" s="238">
        <v>0.0385</v>
      </c>
      <c r="X10" s="238">
        <v>0.0925</v>
      </c>
      <c r="Y10" s="239"/>
      <c r="Z10" s="237">
        <v>4507967.0</v>
      </c>
      <c r="AA10" s="237">
        <v>3587017.0</v>
      </c>
      <c r="AB10" s="238">
        <v>0.3712</v>
      </c>
      <c r="AC10" s="238">
        <v>0.2954</v>
      </c>
      <c r="AD10" s="238">
        <v>0.6595</v>
      </c>
      <c r="AE10" s="239"/>
      <c r="AF10" s="240"/>
      <c r="AG10" s="240"/>
      <c r="AH10" s="241"/>
      <c r="AI10" s="241"/>
      <c r="AJ10" s="241"/>
      <c r="AK10" s="239"/>
      <c r="AL10" s="240"/>
      <c r="AM10" s="240"/>
      <c r="AN10" s="241"/>
      <c r="AO10" s="241"/>
      <c r="AP10" s="241"/>
      <c r="AQ10" s="239"/>
      <c r="AR10" s="237">
        <v>288846.0</v>
      </c>
      <c r="AS10" s="237">
        <v>242113.0</v>
      </c>
      <c r="AT10" s="238">
        <v>0.0238</v>
      </c>
      <c r="AU10" s="238">
        <v>0.0199</v>
      </c>
      <c r="AV10" s="238">
        <v>0.0423</v>
      </c>
      <c r="AW10" s="239"/>
      <c r="AX10" s="237">
        <v>122753.0</v>
      </c>
      <c r="AY10" s="237">
        <v>134405.0</v>
      </c>
      <c r="AZ10" s="238">
        <v>0.0101</v>
      </c>
      <c r="BA10" s="238">
        <v>0.0111</v>
      </c>
      <c r="BB10" s="238">
        <v>0.018</v>
      </c>
      <c r="BC10" s="239"/>
      <c r="BD10" s="237">
        <v>6835846.0</v>
      </c>
      <c r="BE10" s="237">
        <v>5308171.0</v>
      </c>
      <c r="BF10" s="237">
        <v>1.2144017E7</v>
      </c>
      <c r="BG10" s="236">
        <v>0.56</v>
      </c>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row>
    <row r="11">
      <c r="A11" s="230">
        <v>1999.0</v>
      </c>
      <c r="B11" s="237">
        <v>76110.0</v>
      </c>
      <c r="C11" s="237">
        <v>51408.0</v>
      </c>
      <c r="D11" s="238">
        <v>0.0061</v>
      </c>
      <c r="E11" s="238">
        <v>0.0041</v>
      </c>
      <c r="F11" s="238">
        <v>0.0108</v>
      </c>
      <c r="G11" s="239"/>
      <c r="H11" s="237">
        <v>402357.0</v>
      </c>
      <c r="I11" s="237">
        <v>355761.0</v>
      </c>
      <c r="J11" s="238">
        <v>0.0321</v>
      </c>
      <c r="K11" s="238">
        <v>0.0284</v>
      </c>
      <c r="L11" s="238">
        <v>0.057</v>
      </c>
      <c r="M11" s="239"/>
      <c r="N11" s="237">
        <v>869837.0</v>
      </c>
      <c r="O11" s="237">
        <v>508961.0</v>
      </c>
      <c r="P11" s="238">
        <v>0.0693</v>
      </c>
      <c r="Q11" s="238">
        <v>0.0406</v>
      </c>
      <c r="R11" s="238">
        <v>0.1232</v>
      </c>
      <c r="S11" s="239"/>
      <c r="T11" s="237">
        <v>693328.0</v>
      </c>
      <c r="U11" s="237">
        <v>515709.0</v>
      </c>
      <c r="V11" s="238">
        <v>0.0553</v>
      </c>
      <c r="W11" s="238">
        <v>0.0411</v>
      </c>
      <c r="X11" s="238">
        <v>0.0982</v>
      </c>
      <c r="Y11" s="239"/>
      <c r="Z11" s="237">
        <v>4554475.0</v>
      </c>
      <c r="AA11" s="237">
        <v>3630501.0</v>
      </c>
      <c r="AB11" s="238">
        <v>0.363</v>
      </c>
      <c r="AC11" s="238">
        <v>0.2893</v>
      </c>
      <c r="AD11" s="238">
        <v>0.6451</v>
      </c>
      <c r="AE11" s="239"/>
      <c r="AF11" s="240"/>
      <c r="AG11" s="240"/>
      <c r="AH11" s="241"/>
      <c r="AI11" s="241"/>
      <c r="AJ11" s="241"/>
      <c r="AK11" s="239"/>
      <c r="AL11" s="240"/>
      <c r="AM11" s="240"/>
      <c r="AN11" s="241"/>
      <c r="AO11" s="241"/>
      <c r="AP11" s="241"/>
      <c r="AQ11" s="239"/>
      <c r="AR11" s="237">
        <v>330405.0</v>
      </c>
      <c r="AS11" s="237">
        <v>282324.0</v>
      </c>
      <c r="AT11" s="238">
        <v>0.0263</v>
      </c>
      <c r="AU11" s="238">
        <v>0.0225</v>
      </c>
      <c r="AV11" s="238">
        <v>0.0468</v>
      </c>
      <c r="AW11" s="239"/>
      <c r="AX11" s="237">
        <v>133666.0</v>
      </c>
      <c r="AY11" s="237">
        <v>143137.0</v>
      </c>
      <c r="AZ11" s="238">
        <v>0.0107</v>
      </c>
      <c r="BA11" s="238">
        <v>0.0114</v>
      </c>
      <c r="BB11" s="238">
        <v>0.0189</v>
      </c>
      <c r="BC11" s="239"/>
      <c r="BD11" s="237">
        <v>7060178.0</v>
      </c>
      <c r="BE11" s="237">
        <v>5487801.0</v>
      </c>
      <c r="BF11" s="237">
        <v>1.2547979E7</v>
      </c>
      <c r="BG11" s="236">
        <v>0.56</v>
      </c>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row>
    <row r="12">
      <c r="A12" s="230">
        <v>2000.0</v>
      </c>
      <c r="B12" s="237">
        <v>79732.0</v>
      </c>
      <c r="C12" s="237">
        <v>53159.0</v>
      </c>
      <c r="D12" s="238">
        <v>0.0061</v>
      </c>
      <c r="E12" s="238">
        <v>0.0041</v>
      </c>
      <c r="F12" s="238">
        <v>0.0108</v>
      </c>
      <c r="G12" s="239"/>
      <c r="H12" s="237">
        <v>420847.0</v>
      </c>
      <c r="I12" s="237">
        <v>368955.0</v>
      </c>
      <c r="J12" s="238">
        <v>0.0322</v>
      </c>
      <c r="K12" s="238">
        <v>0.0282</v>
      </c>
      <c r="L12" s="238">
        <v>0.057</v>
      </c>
      <c r="M12" s="239"/>
      <c r="N12" s="237">
        <v>932501.0</v>
      </c>
      <c r="O12" s="237">
        <v>536758.0</v>
      </c>
      <c r="P12" s="238">
        <v>0.0713</v>
      </c>
      <c r="Q12" s="238">
        <v>0.041</v>
      </c>
      <c r="R12" s="238">
        <v>0.1264</v>
      </c>
      <c r="S12" s="239"/>
      <c r="T12" s="237">
        <v>752183.0</v>
      </c>
      <c r="U12" s="237">
        <v>550699.0</v>
      </c>
      <c r="V12" s="238">
        <v>0.0575</v>
      </c>
      <c r="W12" s="238">
        <v>0.0421</v>
      </c>
      <c r="X12" s="238">
        <v>0.1019</v>
      </c>
      <c r="Y12" s="239"/>
      <c r="Z12" s="237">
        <v>4680395.0</v>
      </c>
      <c r="AA12" s="237">
        <v>3725926.0</v>
      </c>
      <c r="AB12" s="238">
        <v>0.3579</v>
      </c>
      <c r="AC12" s="238">
        <v>0.2849</v>
      </c>
      <c r="AD12" s="238">
        <v>0.6343</v>
      </c>
      <c r="AE12" s="239"/>
      <c r="AF12" s="240"/>
      <c r="AG12" s="240"/>
      <c r="AH12" s="241"/>
      <c r="AI12" s="241"/>
      <c r="AJ12" s="241"/>
      <c r="AK12" s="239"/>
      <c r="AL12" s="240"/>
      <c r="AM12" s="240"/>
      <c r="AN12" s="241"/>
      <c r="AO12" s="241"/>
      <c r="AP12" s="241"/>
      <c r="AQ12" s="239"/>
      <c r="AR12" s="237">
        <v>370514.0</v>
      </c>
      <c r="AS12" s="237">
        <v>311871.0</v>
      </c>
      <c r="AT12" s="238">
        <v>0.0283</v>
      </c>
      <c r="AU12" s="238">
        <v>0.0238</v>
      </c>
      <c r="AV12" s="238">
        <v>0.0502</v>
      </c>
      <c r="AW12" s="239"/>
      <c r="AX12" s="237">
        <v>142767.0</v>
      </c>
      <c r="AY12" s="237">
        <v>151665.0</v>
      </c>
      <c r="AZ12" s="238">
        <v>0.0109</v>
      </c>
      <c r="BA12" s="238">
        <v>0.0116</v>
      </c>
      <c r="BB12" s="238">
        <v>0.0193</v>
      </c>
      <c r="BC12" s="239"/>
      <c r="BD12" s="237">
        <v>7378939.0</v>
      </c>
      <c r="BE12" s="237">
        <v>5699033.0</v>
      </c>
      <c r="BF12" s="237">
        <v>1.3077972E7</v>
      </c>
      <c r="BG12" s="236">
        <v>0.56</v>
      </c>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row>
    <row r="13">
      <c r="A13" s="230">
        <v>2001.0</v>
      </c>
      <c r="B13" s="237">
        <v>84383.0</v>
      </c>
      <c r="C13" s="237">
        <v>55218.0</v>
      </c>
      <c r="D13" s="238">
        <v>0.0062</v>
      </c>
      <c r="E13" s="238">
        <v>0.0041</v>
      </c>
      <c r="F13" s="238">
        <v>0.0109</v>
      </c>
      <c r="G13" s="239"/>
      <c r="H13" s="237">
        <v>443880.0</v>
      </c>
      <c r="I13" s="237">
        <v>384148.0</v>
      </c>
      <c r="J13" s="238">
        <v>0.0326</v>
      </c>
      <c r="K13" s="238">
        <v>0.0283</v>
      </c>
      <c r="L13" s="238">
        <v>0.0575</v>
      </c>
      <c r="M13" s="239"/>
      <c r="N13" s="237">
        <v>992395.0</v>
      </c>
      <c r="O13" s="237">
        <v>561132.0</v>
      </c>
      <c r="P13" s="238">
        <v>0.073</v>
      </c>
      <c r="Q13" s="238">
        <v>0.0413</v>
      </c>
      <c r="R13" s="238">
        <v>0.1286</v>
      </c>
      <c r="S13" s="239"/>
      <c r="T13" s="237">
        <v>803695.0</v>
      </c>
      <c r="U13" s="237">
        <v>575413.0</v>
      </c>
      <c r="V13" s="238">
        <v>0.0591</v>
      </c>
      <c r="W13" s="238">
        <v>0.0423</v>
      </c>
      <c r="X13" s="238">
        <v>0.1042</v>
      </c>
      <c r="Y13" s="239"/>
      <c r="Z13" s="237">
        <v>4835203.0</v>
      </c>
      <c r="AA13" s="237">
        <v>3813956.0</v>
      </c>
      <c r="AB13" s="238">
        <v>0.3556</v>
      </c>
      <c r="AC13" s="238">
        <v>0.2805</v>
      </c>
      <c r="AD13" s="238">
        <v>0.6267</v>
      </c>
      <c r="AE13" s="239"/>
      <c r="AF13" s="240"/>
      <c r="AG13" s="240"/>
      <c r="AH13" s="241"/>
      <c r="AI13" s="241"/>
      <c r="AJ13" s="241"/>
      <c r="AK13" s="239"/>
      <c r="AL13" s="240"/>
      <c r="AM13" s="240"/>
      <c r="AN13" s="241"/>
      <c r="AO13" s="241"/>
      <c r="AP13" s="241"/>
      <c r="AQ13" s="239"/>
      <c r="AR13" s="237">
        <v>406907.0</v>
      </c>
      <c r="AS13" s="237">
        <v>340309.0</v>
      </c>
      <c r="AT13" s="238">
        <v>0.0299</v>
      </c>
      <c r="AU13" s="238">
        <v>0.025</v>
      </c>
      <c r="AV13" s="238">
        <v>0.0527</v>
      </c>
      <c r="AW13" s="239"/>
      <c r="AX13" s="237">
        <v>149136.0</v>
      </c>
      <c r="AY13" s="237">
        <v>152001.0</v>
      </c>
      <c r="AZ13" s="238">
        <v>0.011</v>
      </c>
      <c r="BA13" s="238">
        <v>0.0112</v>
      </c>
      <c r="BB13" s="238">
        <v>0.0193</v>
      </c>
      <c r="BC13" s="239"/>
      <c r="BD13" s="237">
        <v>7715599.0</v>
      </c>
      <c r="BE13" s="237">
        <v>5882177.0</v>
      </c>
      <c r="BF13" s="237">
        <v>1.3597776E7</v>
      </c>
      <c r="BG13" s="236">
        <v>0.57</v>
      </c>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row>
    <row r="14">
      <c r="A14" s="230">
        <v>2002.0</v>
      </c>
      <c r="B14" s="237">
        <v>88563.0</v>
      </c>
      <c r="C14" s="237">
        <v>55996.0</v>
      </c>
      <c r="D14" s="238">
        <v>0.0065</v>
      </c>
      <c r="E14" s="238">
        <v>0.0041</v>
      </c>
      <c r="F14" s="238">
        <v>0.0113</v>
      </c>
      <c r="G14" s="239"/>
      <c r="H14" s="237">
        <v>446989.0</v>
      </c>
      <c r="I14" s="237">
        <v>380017.0</v>
      </c>
      <c r="J14" s="238">
        <v>0.0326</v>
      </c>
      <c r="K14" s="238">
        <v>0.0277</v>
      </c>
      <c r="L14" s="238">
        <v>0.0571</v>
      </c>
      <c r="M14" s="239"/>
      <c r="N14" s="237">
        <v>1031384.0</v>
      </c>
      <c r="O14" s="237">
        <v>572118.0</v>
      </c>
      <c r="P14" s="238">
        <v>0.0752</v>
      </c>
      <c r="Q14" s="238">
        <v>0.0417</v>
      </c>
      <c r="R14" s="238">
        <v>0.1317</v>
      </c>
      <c r="S14" s="239"/>
      <c r="T14" s="237">
        <v>830492.0</v>
      </c>
      <c r="U14" s="237">
        <v>578672.0</v>
      </c>
      <c r="V14" s="238">
        <v>0.0606</v>
      </c>
      <c r="W14" s="238">
        <v>0.0422</v>
      </c>
      <c r="X14" s="238">
        <v>0.1061</v>
      </c>
      <c r="Y14" s="239"/>
      <c r="Z14" s="237">
        <v>4876324.0</v>
      </c>
      <c r="AA14" s="237">
        <v>3813739.0</v>
      </c>
      <c r="AB14" s="238">
        <v>0.3556</v>
      </c>
      <c r="AC14" s="238">
        <v>0.2781</v>
      </c>
      <c r="AD14" s="238">
        <v>0.6228</v>
      </c>
      <c r="AE14" s="239"/>
      <c r="AF14" s="240"/>
      <c r="AG14" s="240"/>
      <c r="AH14" s="241"/>
      <c r="AI14" s="241"/>
      <c r="AJ14" s="241"/>
      <c r="AK14" s="239"/>
      <c r="AL14" s="240"/>
      <c r="AM14" s="240"/>
      <c r="AN14" s="241"/>
      <c r="AO14" s="241"/>
      <c r="AP14" s="241"/>
      <c r="AQ14" s="239"/>
      <c r="AR14" s="237">
        <v>409308.0</v>
      </c>
      <c r="AS14" s="237">
        <v>337556.0</v>
      </c>
      <c r="AT14" s="238">
        <v>0.0298</v>
      </c>
      <c r="AU14" s="238">
        <v>0.0246</v>
      </c>
      <c r="AV14" s="238">
        <v>0.0523</v>
      </c>
      <c r="AW14" s="239"/>
      <c r="AX14" s="237">
        <v>146659.0</v>
      </c>
      <c r="AY14" s="237">
        <v>146434.0</v>
      </c>
      <c r="AZ14" s="238">
        <v>0.0107</v>
      </c>
      <c r="BA14" s="238">
        <v>0.0107</v>
      </c>
      <c r="BB14" s="238">
        <v>0.0187</v>
      </c>
      <c r="BC14" s="239"/>
      <c r="BD14" s="237">
        <v>7829719.0</v>
      </c>
      <c r="BE14" s="237">
        <v>5884532.0</v>
      </c>
      <c r="BF14" s="237">
        <v>1.3714251E7</v>
      </c>
      <c r="BG14" s="236">
        <v>0.57</v>
      </c>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row>
    <row r="15">
      <c r="A15" s="230">
        <v>2003.0</v>
      </c>
      <c r="B15" s="237">
        <v>89000.0</v>
      </c>
      <c r="C15" s="237">
        <v>57134.0</v>
      </c>
      <c r="D15" s="238">
        <v>0.0064</v>
      </c>
      <c r="E15" s="238">
        <v>0.0041</v>
      </c>
      <c r="F15" s="238">
        <v>0.0112</v>
      </c>
      <c r="G15" s="239"/>
      <c r="H15" s="237">
        <v>459979.0</v>
      </c>
      <c r="I15" s="237">
        <v>388777.0</v>
      </c>
      <c r="J15" s="238">
        <v>0.0331</v>
      </c>
      <c r="K15" s="238">
        <v>0.028</v>
      </c>
      <c r="L15" s="238">
        <v>0.0579</v>
      </c>
      <c r="M15" s="239"/>
      <c r="N15" s="237">
        <v>1065185.0</v>
      </c>
      <c r="O15" s="237">
        <v>588168.0</v>
      </c>
      <c r="P15" s="238">
        <v>0.0766</v>
      </c>
      <c r="Q15" s="238">
        <v>0.0423</v>
      </c>
      <c r="R15" s="238">
        <v>0.1341</v>
      </c>
      <c r="S15" s="239"/>
      <c r="T15" s="237">
        <v>868317.0</v>
      </c>
      <c r="U15" s="237">
        <v>603275.0</v>
      </c>
      <c r="V15" s="238">
        <v>0.0624</v>
      </c>
      <c r="W15" s="238">
        <v>0.0434</v>
      </c>
      <c r="X15" s="238">
        <v>0.1093</v>
      </c>
      <c r="Y15" s="239"/>
      <c r="Z15" s="237">
        <v>4897690.0</v>
      </c>
      <c r="AA15" s="237">
        <v>3833575.0</v>
      </c>
      <c r="AB15" s="238">
        <v>0.3522</v>
      </c>
      <c r="AC15" s="238">
        <v>0.2757</v>
      </c>
      <c r="AD15" s="238">
        <v>0.6164</v>
      </c>
      <c r="AE15" s="239"/>
      <c r="AF15" s="240"/>
      <c r="AG15" s="240"/>
      <c r="AH15" s="241"/>
      <c r="AI15" s="241"/>
      <c r="AJ15" s="241"/>
      <c r="AK15" s="239"/>
      <c r="AL15" s="240"/>
      <c r="AM15" s="240"/>
      <c r="AN15" s="241"/>
      <c r="AO15" s="241"/>
      <c r="AP15" s="241"/>
      <c r="AQ15" s="239"/>
      <c r="AR15" s="237">
        <v>422798.0</v>
      </c>
      <c r="AS15" s="237">
        <v>349026.0</v>
      </c>
      <c r="AT15" s="238">
        <v>0.0304</v>
      </c>
      <c r="AU15" s="238">
        <v>0.0251</v>
      </c>
      <c r="AV15" s="238">
        <v>0.0532</v>
      </c>
      <c r="AW15" s="239"/>
      <c r="AX15" s="237">
        <v>142632.0</v>
      </c>
      <c r="AY15" s="237">
        <v>139400.0</v>
      </c>
      <c r="AZ15" s="238">
        <v>0.0103</v>
      </c>
      <c r="BA15" s="238">
        <v>0.01</v>
      </c>
      <c r="BB15" s="238">
        <v>0.018</v>
      </c>
      <c r="BC15" s="239"/>
      <c r="BD15" s="237">
        <v>7945601.0</v>
      </c>
      <c r="BE15" s="237">
        <v>5959355.0</v>
      </c>
      <c r="BF15" s="237">
        <v>1.3904956E7</v>
      </c>
      <c r="BG15" s="236">
        <v>0.57</v>
      </c>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row>
    <row r="16">
      <c r="A16" s="230">
        <v>2004.0</v>
      </c>
      <c r="B16" s="237">
        <v>88674.0</v>
      </c>
      <c r="C16" s="237">
        <v>56551.0</v>
      </c>
      <c r="D16" s="238">
        <v>0.0063</v>
      </c>
      <c r="E16" s="238">
        <v>0.004</v>
      </c>
      <c r="F16" s="238">
        <v>0.0111</v>
      </c>
      <c r="G16" s="239"/>
      <c r="H16" s="237">
        <v>468179.0</v>
      </c>
      <c r="I16" s="237">
        <v>396722.0</v>
      </c>
      <c r="J16" s="238">
        <v>0.0335</v>
      </c>
      <c r="K16" s="238">
        <v>0.0284</v>
      </c>
      <c r="L16" s="238">
        <v>0.0587</v>
      </c>
      <c r="M16" s="239"/>
      <c r="N16" s="237">
        <v>1065258.0</v>
      </c>
      <c r="O16" s="237">
        <v>596482.0</v>
      </c>
      <c r="P16" s="238">
        <v>0.0761</v>
      </c>
      <c r="Q16" s="238">
        <v>0.0426</v>
      </c>
      <c r="R16" s="238">
        <v>0.1336</v>
      </c>
      <c r="S16" s="239"/>
      <c r="T16" s="237">
        <v>892478.0</v>
      </c>
      <c r="U16" s="237">
        <v>626183.0</v>
      </c>
      <c r="V16" s="238">
        <v>0.0638</v>
      </c>
      <c r="W16" s="238">
        <v>0.0448</v>
      </c>
      <c r="X16" s="238">
        <v>0.1119</v>
      </c>
      <c r="Y16" s="239"/>
      <c r="Z16" s="237">
        <v>4880117.0</v>
      </c>
      <c r="AA16" s="237">
        <v>3840351.0</v>
      </c>
      <c r="AB16" s="238">
        <v>0.3488</v>
      </c>
      <c r="AC16" s="238">
        <v>0.2745</v>
      </c>
      <c r="AD16" s="238">
        <v>0.612</v>
      </c>
      <c r="AE16" s="239"/>
      <c r="AF16" s="240"/>
      <c r="AG16" s="240"/>
      <c r="AH16" s="241"/>
      <c r="AI16" s="241"/>
      <c r="AJ16" s="241"/>
      <c r="AK16" s="239"/>
      <c r="AL16" s="240"/>
      <c r="AM16" s="240"/>
      <c r="AN16" s="241"/>
      <c r="AO16" s="241"/>
      <c r="AP16" s="241"/>
      <c r="AQ16" s="239"/>
      <c r="AR16" s="237">
        <v>433249.0</v>
      </c>
      <c r="AS16" s="237">
        <v>360403.0</v>
      </c>
      <c r="AT16" s="238">
        <v>0.031</v>
      </c>
      <c r="AU16" s="238">
        <v>0.0258</v>
      </c>
      <c r="AV16" s="238">
        <v>0.0543</v>
      </c>
      <c r="AW16" s="239"/>
      <c r="AX16" s="237">
        <v>146040.0</v>
      </c>
      <c r="AY16" s="237">
        <v>139445.0</v>
      </c>
      <c r="AZ16" s="238">
        <v>0.0104</v>
      </c>
      <c r="BA16" s="238">
        <v>0.01</v>
      </c>
      <c r="BB16" s="238">
        <v>0.0183</v>
      </c>
      <c r="BC16" s="239"/>
      <c r="BD16" s="237">
        <v>7973995.0</v>
      </c>
      <c r="BE16" s="237">
        <v>6016137.0</v>
      </c>
      <c r="BF16" s="237">
        <v>1.3990132E7</v>
      </c>
      <c r="BG16" s="236">
        <v>0.57</v>
      </c>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row>
    <row r="17">
      <c r="A17" s="230">
        <v>2005.0</v>
      </c>
      <c r="B17" s="237">
        <v>89506.0</v>
      </c>
      <c r="C17" s="237">
        <v>58693.0</v>
      </c>
      <c r="D17" s="238">
        <v>0.0063</v>
      </c>
      <c r="E17" s="238">
        <v>0.0041</v>
      </c>
      <c r="F17" s="238">
        <v>0.0111</v>
      </c>
      <c r="G17" s="239"/>
      <c r="H17" s="237">
        <v>480004.0</v>
      </c>
      <c r="I17" s="237">
        <v>408605.0</v>
      </c>
      <c r="J17" s="238">
        <v>0.0338</v>
      </c>
      <c r="K17" s="238">
        <v>0.0288</v>
      </c>
      <c r="L17" s="238">
        <v>0.0595</v>
      </c>
      <c r="M17" s="239"/>
      <c r="N17" s="237">
        <v>1079612.0</v>
      </c>
      <c r="O17" s="237">
        <v>609588.0</v>
      </c>
      <c r="P17" s="238">
        <v>0.0761</v>
      </c>
      <c r="Q17" s="238">
        <v>0.043</v>
      </c>
      <c r="R17" s="238">
        <v>0.1339</v>
      </c>
      <c r="S17" s="239"/>
      <c r="T17" s="237">
        <v>928486.0</v>
      </c>
      <c r="U17" s="237">
        <v>656790.0</v>
      </c>
      <c r="V17" s="238">
        <v>0.0654</v>
      </c>
      <c r="W17" s="238">
        <v>0.0463</v>
      </c>
      <c r="X17" s="238">
        <v>0.1151</v>
      </c>
      <c r="Y17" s="239"/>
      <c r="Z17" s="237">
        <v>4875734.0</v>
      </c>
      <c r="AA17" s="237">
        <v>3863574.0</v>
      </c>
      <c r="AB17" s="238">
        <v>0.3436</v>
      </c>
      <c r="AC17" s="238">
        <v>0.2723</v>
      </c>
      <c r="AD17" s="238">
        <v>0.6046</v>
      </c>
      <c r="AE17" s="239"/>
      <c r="AF17" s="240"/>
      <c r="AG17" s="240"/>
      <c r="AH17" s="241"/>
      <c r="AI17" s="241"/>
      <c r="AJ17" s="241"/>
      <c r="AK17" s="239"/>
      <c r="AL17" s="240"/>
      <c r="AM17" s="240"/>
      <c r="AN17" s="241"/>
      <c r="AO17" s="241"/>
      <c r="AP17" s="241"/>
      <c r="AQ17" s="239"/>
      <c r="AR17" s="237">
        <v>459206.0</v>
      </c>
      <c r="AS17" s="237">
        <v>381368.0</v>
      </c>
      <c r="AT17" s="238">
        <v>0.0324</v>
      </c>
      <c r="AU17" s="238">
        <v>0.0269</v>
      </c>
      <c r="AV17" s="238">
        <v>0.0569</v>
      </c>
      <c r="AW17" s="239"/>
      <c r="AX17" s="237">
        <v>151381.0</v>
      </c>
      <c r="AY17" s="237">
        <v>145573.0</v>
      </c>
      <c r="AZ17" s="238">
        <v>0.0107</v>
      </c>
      <c r="BA17" s="238">
        <v>0.0103</v>
      </c>
      <c r="BB17" s="238">
        <v>0.0188</v>
      </c>
      <c r="BC17" s="239"/>
      <c r="BD17" s="237">
        <v>8063929.0</v>
      </c>
      <c r="BE17" s="237">
        <v>6124191.0</v>
      </c>
      <c r="BF17" s="237">
        <v>1.418812E7</v>
      </c>
      <c r="BG17" s="236">
        <v>0.57</v>
      </c>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row>
    <row r="18">
      <c r="A18" s="230">
        <v>2006.0</v>
      </c>
      <c r="B18" s="237">
        <v>91068.0</v>
      </c>
      <c r="C18" s="237">
        <v>60764.0</v>
      </c>
      <c r="D18" s="238">
        <v>0.0063</v>
      </c>
      <c r="E18" s="238">
        <v>0.0042</v>
      </c>
      <c r="F18" s="238">
        <v>0.0111</v>
      </c>
      <c r="G18" s="239"/>
      <c r="H18" s="237">
        <v>496162.0</v>
      </c>
      <c r="I18" s="237">
        <v>427726.0</v>
      </c>
      <c r="J18" s="238">
        <v>0.0342</v>
      </c>
      <c r="K18" s="238">
        <v>0.0295</v>
      </c>
      <c r="L18" s="238">
        <v>0.0605</v>
      </c>
      <c r="M18" s="239"/>
      <c r="N18" s="237">
        <v>1096475.0</v>
      </c>
      <c r="O18" s="237">
        <v>633243.0</v>
      </c>
      <c r="P18" s="238">
        <v>0.0756</v>
      </c>
      <c r="Q18" s="238">
        <v>0.0437</v>
      </c>
      <c r="R18" s="238">
        <v>0.1338</v>
      </c>
      <c r="S18" s="239"/>
      <c r="T18" s="237">
        <v>972712.0</v>
      </c>
      <c r="U18" s="237">
        <v>698735.0</v>
      </c>
      <c r="V18" s="238">
        <v>0.0671</v>
      </c>
      <c r="W18" s="238">
        <v>0.0482</v>
      </c>
      <c r="X18" s="238">
        <v>0.1187</v>
      </c>
      <c r="Y18" s="239"/>
      <c r="Z18" s="237">
        <v>4888366.0</v>
      </c>
      <c r="AA18" s="237">
        <v>3917969.0</v>
      </c>
      <c r="AB18" s="238">
        <v>0.3371</v>
      </c>
      <c r="AC18" s="238">
        <v>0.2702</v>
      </c>
      <c r="AD18" s="238">
        <v>0.5965</v>
      </c>
      <c r="AE18" s="239"/>
      <c r="AF18" s="240"/>
      <c r="AG18" s="240"/>
      <c r="AH18" s="241"/>
      <c r="AI18" s="241"/>
      <c r="AJ18" s="241"/>
      <c r="AK18" s="239"/>
      <c r="AL18" s="240"/>
      <c r="AM18" s="240"/>
      <c r="AN18" s="241"/>
      <c r="AO18" s="241"/>
      <c r="AP18" s="241"/>
      <c r="AQ18" s="239"/>
      <c r="AR18" s="237">
        <v>491853.0</v>
      </c>
      <c r="AS18" s="237">
        <v>413030.0</v>
      </c>
      <c r="AT18" s="238">
        <v>0.0339</v>
      </c>
      <c r="AU18" s="238">
        <v>0.0285</v>
      </c>
      <c r="AV18" s="238">
        <v>0.06</v>
      </c>
      <c r="AW18" s="239"/>
      <c r="AX18" s="237">
        <v>157778.0</v>
      </c>
      <c r="AY18" s="237">
        <v>154255.0</v>
      </c>
      <c r="AZ18" s="238">
        <v>0.0109</v>
      </c>
      <c r="BA18" s="238">
        <v>0.0106</v>
      </c>
      <c r="BB18" s="238">
        <v>0.0193</v>
      </c>
      <c r="BC18" s="239"/>
      <c r="BD18" s="237">
        <v>8194414.0</v>
      </c>
      <c r="BE18" s="237">
        <v>6305722.0</v>
      </c>
      <c r="BF18" s="237">
        <v>1.4500136E7</v>
      </c>
      <c r="BG18" s="236">
        <v>0.57</v>
      </c>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row>
    <row r="19">
      <c r="A19" s="230">
        <v>2007.0</v>
      </c>
      <c r="B19" s="237">
        <v>91339.0</v>
      </c>
      <c r="C19" s="237">
        <v>61467.0</v>
      </c>
      <c r="D19" s="238">
        <v>0.006</v>
      </c>
      <c r="E19" s="238">
        <v>0.0041</v>
      </c>
      <c r="F19" s="238">
        <v>0.0107</v>
      </c>
      <c r="G19" s="239"/>
      <c r="H19" s="237">
        <v>512366.0</v>
      </c>
      <c r="I19" s="237">
        <v>447250.0</v>
      </c>
      <c r="J19" s="238">
        <v>0.0339</v>
      </c>
      <c r="K19" s="238">
        <v>0.0296</v>
      </c>
      <c r="L19" s="238">
        <v>0.0602</v>
      </c>
      <c r="M19" s="239"/>
      <c r="N19" s="237">
        <v>1153721.0</v>
      </c>
      <c r="O19" s="237">
        <v>678783.0</v>
      </c>
      <c r="P19" s="238">
        <v>0.0763</v>
      </c>
      <c r="Q19" s="238">
        <v>0.0449</v>
      </c>
      <c r="R19" s="238">
        <v>0.1355</v>
      </c>
      <c r="S19" s="239"/>
      <c r="T19" s="237">
        <v>1040654.0</v>
      </c>
      <c r="U19" s="237">
        <v>755458.0</v>
      </c>
      <c r="V19" s="238">
        <v>0.0688</v>
      </c>
      <c r="W19" s="238">
        <v>0.05</v>
      </c>
      <c r="X19" s="238">
        <v>0.1222</v>
      </c>
      <c r="Y19" s="239"/>
      <c r="Z19" s="237">
        <v>5003431.0</v>
      </c>
      <c r="AA19" s="237">
        <v>4047500.0</v>
      </c>
      <c r="AB19" s="238">
        <v>0.3309</v>
      </c>
      <c r="AC19" s="238">
        <v>0.2676</v>
      </c>
      <c r="AD19" s="238">
        <v>0.5878</v>
      </c>
      <c r="AE19" s="239"/>
      <c r="AF19" s="240"/>
      <c r="AG19" s="240"/>
      <c r="AH19" s="241"/>
      <c r="AI19" s="241"/>
      <c r="AJ19" s="241"/>
      <c r="AK19" s="239"/>
      <c r="AL19" s="240"/>
      <c r="AM19" s="240"/>
      <c r="AN19" s="242"/>
      <c r="AO19" s="242"/>
      <c r="AP19" s="242"/>
      <c r="AQ19" s="239"/>
      <c r="AR19" s="237">
        <v>532020.0</v>
      </c>
      <c r="AS19" s="237">
        <v>443554.0</v>
      </c>
      <c r="AT19" s="238">
        <v>0.0352</v>
      </c>
      <c r="AU19" s="238">
        <v>0.0293</v>
      </c>
      <c r="AV19" s="238">
        <v>0.0625</v>
      </c>
      <c r="AW19" s="239"/>
      <c r="AX19" s="237">
        <v>171483.0</v>
      </c>
      <c r="AY19" s="237">
        <v>170386.0</v>
      </c>
      <c r="AZ19" s="238">
        <v>0.0113</v>
      </c>
      <c r="BA19" s="238">
        <v>0.0113</v>
      </c>
      <c r="BB19" s="238">
        <v>0.0201</v>
      </c>
      <c r="BC19" s="239"/>
      <c r="BD19" s="237">
        <v>8512564.0</v>
      </c>
      <c r="BE19" s="237">
        <v>6609814.0</v>
      </c>
      <c r="BF19" s="237">
        <v>1.5122378E7</v>
      </c>
      <c r="BG19" s="236">
        <v>0.56</v>
      </c>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row>
    <row r="20">
      <c r="A20" s="230">
        <v>2008.0</v>
      </c>
      <c r="B20" s="237">
        <v>95285.0</v>
      </c>
      <c r="C20" s="237">
        <v>65200.0</v>
      </c>
      <c r="D20" s="238">
        <v>0.006</v>
      </c>
      <c r="E20" s="238">
        <v>0.0041</v>
      </c>
      <c r="F20" s="238">
        <v>0.0106</v>
      </c>
      <c r="G20" s="239"/>
      <c r="H20" s="237">
        <v>520571.0</v>
      </c>
      <c r="I20" s="237">
        <v>461247.0</v>
      </c>
      <c r="J20" s="238">
        <v>0.0325</v>
      </c>
      <c r="K20" s="238">
        <v>0.0288</v>
      </c>
      <c r="L20" s="238">
        <v>0.058</v>
      </c>
      <c r="M20" s="239"/>
      <c r="N20" s="237">
        <v>1245163.0</v>
      </c>
      <c r="O20" s="237">
        <v>746458.0</v>
      </c>
      <c r="P20" s="238">
        <v>0.0778</v>
      </c>
      <c r="Q20" s="238">
        <v>0.0467</v>
      </c>
      <c r="R20" s="238">
        <v>0.1388</v>
      </c>
      <c r="S20" s="239"/>
      <c r="T20" s="237">
        <v>1120324.0</v>
      </c>
      <c r="U20" s="237">
        <v>823761.0</v>
      </c>
      <c r="V20" s="238">
        <v>0.07</v>
      </c>
      <c r="W20" s="238">
        <v>0.0515</v>
      </c>
      <c r="X20" s="238">
        <v>0.1249</v>
      </c>
      <c r="Y20" s="239"/>
      <c r="Z20" s="237">
        <v>5149362.0</v>
      </c>
      <c r="AA20" s="237">
        <v>4202195.0</v>
      </c>
      <c r="AB20" s="238">
        <v>0.3218</v>
      </c>
      <c r="AC20" s="238">
        <v>0.2626</v>
      </c>
      <c r="AD20" s="238">
        <v>0.5741</v>
      </c>
      <c r="AE20" s="239"/>
      <c r="AF20" s="240"/>
      <c r="AG20" s="240"/>
      <c r="AH20" s="241"/>
      <c r="AI20" s="241"/>
      <c r="AJ20" s="241"/>
      <c r="AK20" s="239"/>
      <c r="AL20" s="240"/>
      <c r="AM20" s="240"/>
      <c r="AN20" s="242"/>
      <c r="AO20" s="242"/>
      <c r="AP20" s="242"/>
      <c r="AQ20" s="239"/>
      <c r="AR20" s="237">
        <v>621304.0</v>
      </c>
      <c r="AS20" s="237">
        <v>521133.0</v>
      </c>
      <c r="AT20" s="238">
        <v>0.0388</v>
      </c>
      <c r="AU20" s="238">
        <v>0.0326</v>
      </c>
      <c r="AV20" s="238">
        <v>0.0693</v>
      </c>
      <c r="AW20" s="239"/>
      <c r="AX20" s="237">
        <v>176882.0</v>
      </c>
      <c r="AY20" s="237">
        <v>180245.0</v>
      </c>
      <c r="AZ20" s="238">
        <v>0.0111</v>
      </c>
      <c r="BA20" s="238">
        <v>0.0113</v>
      </c>
      <c r="BB20" s="238">
        <v>0.0197</v>
      </c>
      <c r="BC20" s="239"/>
      <c r="BD20" s="237">
        <v>8969714.0</v>
      </c>
      <c r="BE20" s="237">
        <v>7030544.0</v>
      </c>
      <c r="BF20" s="237">
        <v>1.6000258E7</v>
      </c>
      <c r="BG20" s="236">
        <v>0.56</v>
      </c>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row>
    <row r="21" ht="15.75" customHeight="1">
      <c r="A21" s="230">
        <v>2009.0</v>
      </c>
      <c r="B21" s="237">
        <v>91547.0</v>
      </c>
      <c r="C21" s="237">
        <v>63754.0</v>
      </c>
      <c r="D21" s="238">
        <v>0.0056</v>
      </c>
      <c r="E21" s="238">
        <v>0.0039</v>
      </c>
      <c r="F21" s="238">
        <v>0.01</v>
      </c>
      <c r="G21" s="239"/>
      <c r="H21" s="237">
        <v>484484.0</v>
      </c>
      <c r="I21" s="237">
        <v>435490.0</v>
      </c>
      <c r="J21" s="238">
        <v>0.0297</v>
      </c>
      <c r="K21" s="238">
        <v>0.0267</v>
      </c>
      <c r="L21" s="238">
        <v>0.0531</v>
      </c>
      <c r="M21" s="239"/>
      <c r="N21" s="237">
        <v>1292216.0</v>
      </c>
      <c r="O21" s="237">
        <v>780279.0</v>
      </c>
      <c r="P21" s="238">
        <v>0.0793</v>
      </c>
      <c r="Q21" s="238">
        <v>0.0479</v>
      </c>
      <c r="R21" s="238">
        <v>0.1416</v>
      </c>
      <c r="S21" s="239"/>
      <c r="T21" s="237">
        <v>1245077.0</v>
      </c>
      <c r="U21" s="237">
        <v>924190.0</v>
      </c>
      <c r="V21" s="238">
        <v>0.0764</v>
      </c>
      <c r="W21" s="238">
        <v>0.0567</v>
      </c>
      <c r="X21" s="238">
        <v>0.1365</v>
      </c>
      <c r="Y21" s="239"/>
      <c r="Z21" s="237">
        <v>5121679.0</v>
      </c>
      <c r="AA21" s="237">
        <v>4204591.0</v>
      </c>
      <c r="AB21" s="238">
        <v>0.3142</v>
      </c>
      <c r="AC21" s="238">
        <v>0.258</v>
      </c>
      <c r="AD21" s="238">
        <v>0.5614</v>
      </c>
      <c r="AE21" s="239"/>
      <c r="AF21" s="237">
        <v>24860.0</v>
      </c>
      <c r="AG21" s="237">
        <v>21245.0</v>
      </c>
      <c r="AH21" s="238">
        <v>0.0015</v>
      </c>
      <c r="AI21" s="238">
        <v>0.0013</v>
      </c>
      <c r="AJ21" s="238">
        <v>0.0027</v>
      </c>
      <c r="AK21" s="239"/>
      <c r="AL21" s="237">
        <v>144213.0</v>
      </c>
      <c r="AM21" s="237">
        <v>106771.0</v>
      </c>
      <c r="AN21" s="238">
        <v>0.0088</v>
      </c>
      <c r="AO21" s="238">
        <v>0.0066</v>
      </c>
      <c r="AP21" s="238">
        <v>0.0158</v>
      </c>
      <c r="AQ21" s="239"/>
      <c r="AR21" s="237">
        <v>534511.0</v>
      </c>
      <c r="AS21" s="237">
        <v>448639.0</v>
      </c>
      <c r="AT21" s="238">
        <v>0.0328</v>
      </c>
      <c r="AU21" s="238">
        <v>0.0275</v>
      </c>
      <c r="AV21" s="238">
        <v>0.0586</v>
      </c>
      <c r="AW21" s="239"/>
      <c r="AX21" s="237">
        <v>184075.0</v>
      </c>
      <c r="AY21" s="237">
        <v>191920.0</v>
      </c>
      <c r="AZ21" s="238">
        <v>0.0113</v>
      </c>
      <c r="BA21" s="238">
        <v>0.0118</v>
      </c>
      <c r="BB21" s="238">
        <v>0.0202</v>
      </c>
      <c r="BC21" s="239"/>
      <c r="BD21" s="237">
        <v>9122662.0</v>
      </c>
      <c r="BE21" s="237">
        <v>7176879.0</v>
      </c>
      <c r="BF21" s="237">
        <v>1.6299541E7</v>
      </c>
      <c r="BG21" s="236">
        <v>0.56</v>
      </c>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row>
    <row r="22" ht="15.75" customHeight="1">
      <c r="A22" s="230">
        <v>2010.0</v>
      </c>
      <c r="B22" s="237">
        <v>88060.0</v>
      </c>
      <c r="C22" s="237">
        <v>60124.0</v>
      </c>
      <c r="D22" s="238">
        <v>0.0054</v>
      </c>
      <c r="E22" s="238">
        <v>0.0037</v>
      </c>
      <c r="F22" s="238">
        <v>0.0096</v>
      </c>
      <c r="G22" s="239"/>
      <c r="H22" s="237">
        <v>483330.0</v>
      </c>
      <c r="I22" s="237">
        <v>437931.0</v>
      </c>
      <c r="J22" s="238">
        <v>0.0296</v>
      </c>
      <c r="K22" s="238">
        <v>0.0268</v>
      </c>
      <c r="L22" s="238">
        <v>0.0527</v>
      </c>
      <c r="M22" s="239"/>
      <c r="N22" s="237">
        <v>1324430.0</v>
      </c>
      <c r="O22" s="237">
        <v>804109.0</v>
      </c>
      <c r="P22" s="238">
        <v>0.081</v>
      </c>
      <c r="Q22" s="238">
        <v>0.0492</v>
      </c>
      <c r="R22" s="238">
        <v>0.1444</v>
      </c>
      <c r="S22" s="239"/>
      <c r="T22" s="237">
        <v>1324087.0</v>
      </c>
      <c r="U22" s="237">
        <v>978787.0</v>
      </c>
      <c r="V22" s="238">
        <v>0.081</v>
      </c>
      <c r="W22" s="238">
        <v>0.0598</v>
      </c>
      <c r="X22" s="238">
        <v>0.1444</v>
      </c>
      <c r="Y22" s="239"/>
      <c r="Z22" s="237">
        <v>5071790.0</v>
      </c>
      <c r="AA22" s="237">
        <v>4136746.0</v>
      </c>
      <c r="AB22" s="238">
        <v>0.3101</v>
      </c>
      <c r="AC22" s="238">
        <v>0.2529</v>
      </c>
      <c r="AD22" s="238">
        <v>0.553</v>
      </c>
      <c r="AE22" s="239"/>
      <c r="AF22" s="237">
        <v>25145.0</v>
      </c>
      <c r="AG22" s="237">
        <v>21353.0</v>
      </c>
      <c r="AH22" s="238">
        <v>0.0015</v>
      </c>
      <c r="AI22" s="238">
        <v>0.0013</v>
      </c>
      <c r="AJ22" s="238">
        <v>0.0027</v>
      </c>
      <c r="AK22" s="239"/>
      <c r="AL22" s="237">
        <v>192620.0</v>
      </c>
      <c r="AM22" s="237">
        <v>141041.0</v>
      </c>
      <c r="AN22" s="238">
        <v>0.0118</v>
      </c>
      <c r="AO22" s="238">
        <v>0.0086</v>
      </c>
      <c r="AP22" s="238">
        <v>0.021</v>
      </c>
      <c r="AQ22" s="239"/>
      <c r="AR22" s="237">
        <v>469879.0</v>
      </c>
      <c r="AS22" s="237">
        <v>395836.0</v>
      </c>
      <c r="AT22" s="238">
        <v>0.0287</v>
      </c>
      <c r="AU22" s="238">
        <v>0.0242</v>
      </c>
      <c r="AV22" s="238">
        <v>0.0512</v>
      </c>
      <c r="AW22" s="239"/>
      <c r="AX22" s="237">
        <v>192452.0</v>
      </c>
      <c r="AY22" s="237">
        <v>208142.0</v>
      </c>
      <c r="AZ22" s="238">
        <v>0.0118</v>
      </c>
      <c r="BA22" s="238">
        <v>0.0127</v>
      </c>
      <c r="BB22" s="238">
        <v>0.021</v>
      </c>
      <c r="BC22" s="239"/>
      <c r="BD22" s="237">
        <v>9171793.0</v>
      </c>
      <c r="BE22" s="237">
        <v>7184069.0</v>
      </c>
      <c r="BF22" s="237">
        <v>1.6355862E7</v>
      </c>
      <c r="BG22" s="236">
        <v>0.56</v>
      </c>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row>
    <row r="23" ht="15.75" customHeight="1">
      <c r="A23" s="230">
        <v>2011.0</v>
      </c>
      <c r="B23" s="237">
        <v>82933.0</v>
      </c>
      <c r="C23" s="237">
        <v>56586.0</v>
      </c>
      <c r="D23" s="238">
        <v>0.0051</v>
      </c>
      <c r="E23" s="238">
        <v>0.0035</v>
      </c>
      <c r="F23" s="238">
        <v>0.0091</v>
      </c>
      <c r="G23" s="239"/>
      <c r="H23" s="237">
        <v>480243.0</v>
      </c>
      <c r="I23" s="237">
        <v>437808.0</v>
      </c>
      <c r="J23" s="238">
        <v>0.0295</v>
      </c>
      <c r="K23" s="238">
        <v>0.0269</v>
      </c>
      <c r="L23" s="238">
        <v>0.0527</v>
      </c>
      <c r="M23" s="239"/>
      <c r="N23" s="237">
        <v>1283846.0</v>
      </c>
      <c r="O23" s="237">
        <v>795634.0</v>
      </c>
      <c r="P23" s="238">
        <v>0.0789</v>
      </c>
      <c r="Q23" s="238">
        <v>0.0489</v>
      </c>
      <c r="R23" s="238">
        <v>0.141</v>
      </c>
      <c r="S23" s="239"/>
      <c r="T23" s="237">
        <v>1389863.0</v>
      </c>
      <c r="U23" s="237">
        <v>1028971.0</v>
      </c>
      <c r="V23" s="238">
        <v>0.0854</v>
      </c>
      <c r="W23" s="238">
        <v>0.0632</v>
      </c>
      <c r="X23" s="238">
        <v>0.1526</v>
      </c>
      <c r="Y23" s="239"/>
      <c r="Z23" s="237">
        <v>4996645.0</v>
      </c>
      <c r="AA23" s="237">
        <v>4076781.0</v>
      </c>
      <c r="AB23" s="238">
        <v>0.3069</v>
      </c>
      <c r="AC23" s="238">
        <v>0.2504</v>
      </c>
      <c r="AD23" s="238">
        <v>0.5486</v>
      </c>
      <c r="AE23" s="239"/>
      <c r="AF23" s="237">
        <v>24325.0</v>
      </c>
      <c r="AG23" s="237">
        <v>20908.0</v>
      </c>
      <c r="AH23" s="238">
        <v>0.0015</v>
      </c>
      <c r="AI23" s="238">
        <v>0.0013</v>
      </c>
      <c r="AJ23" s="238">
        <v>0.0027</v>
      </c>
      <c r="AK23" s="239"/>
      <c r="AL23" s="237">
        <v>228022.0</v>
      </c>
      <c r="AM23" s="237">
        <v>170527.0</v>
      </c>
      <c r="AN23" s="238">
        <v>0.014</v>
      </c>
      <c r="AO23" s="238">
        <v>0.0105</v>
      </c>
      <c r="AP23" s="238">
        <v>0.025</v>
      </c>
      <c r="AQ23" s="239"/>
      <c r="AR23" s="237">
        <v>418615.0</v>
      </c>
      <c r="AS23" s="237">
        <v>355362.0</v>
      </c>
      <c r="AT23" s="238">
        <v>0.0257</v>
      </c>
      <c r="AU23" s="238">
        <v>0.0218</v>
      </c>
      <c r="AV23" s="238">
        <v>0.046</v>
      </c>
      <c r="AW23" s="239"/>
      <c r="AX23" s="237">
        <v>203465.0</v>
      </c>
      <c r="AY23" s="237">
        <v>229050.0</v>
      </c>
      <c r="AZ23" s="238">
        <v>0.0125</v>
      </c>
      <c r="BA23" s="238">
        <v>0.0141</v>
      </c>
      <c r="BB23" s="238">
        <v>0.0223</v>
      </c>
      <c r="BC23" s="239"/>
      <c r="BD23" s="237">
        <v>9107957.0</v>
      </c>
      <c r="BE23" s="237">
        <v>7171627.0</v>
      </c>
      <c r="BF23" s="237">
        <v>1.6279584E7</v>
      </c>
      <c r="BG23" s="236">
        <v>0.56</v>
      </c>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row>
    <row r="24" ht="15.75" customHeight="1">
      <c r="A24" s="230">
        <v>2012.0</v>
      </c>
      <c r="B24" s="237">
        <v>77367.0</v>
      </c>
      <c r="C24" s="237">
        <v>53824.0</v>
      </c>
      <c r="D24" s="238">
        <v>0.0048</v>
      </c>
      <c r="E24" s="238">
        <v>0.0033</v>
      </c>
      <c r="F24" s="238">
        <v>0.0086</v>
      </c>
      <c r="G24" s="239"/>
      <c r="H24" s="237">
        <v>484825.0</v>
      </c>
      <c r="I24" s="237">
        <v>444345.0</v>
      </c>
      <c r="J24" s="238">
        <v>0.0299</v>
      </c>
      <c r="K24" s="238">
        <v>0.0274</v>
      </c>
      <c r="L24" s="238">
        <v>0.0538</v>
      </c>
      <c r="M24" s="239"/>
      <c r="N24" s="237">
        <v>1244669.0</v>
      </c>
      <c r="O24" s="237">
        <v>796397.0</v>
      </c>
      <c r="P24" s="238">
        <v>0.0768</v>
      </c>
      <c r="Q24" s="238">
        <v>0.0491</v>
      </c>
      <c r="R24" s="238">
        <v>0.1381</v>
      </c>
      <c r="S24" s="239"/>
      <c r="T24" s="237">
        <v>1456800.0</v>
      </c>
      <c r="U24" s="237">
        <v>1088640.0</v>
      </c>
      <c r="V24" s="238">
        <v>0.0899</v>
      </c>
      <c r="W24" s="238">
        <v>0.0672</v>
      </c>
      <c r="X24" s="238">
        <v>0.1617</v>
      </c>
      <c r="Y24" s="239"/>
      <c r="Z24" s="237">
        <v>4861443.0</v>
      </c>
      <c r="AA24" s="237">
        <v>4005969.0</v>
      </c>
      <c r="AB24" s="238">
        <v>0.3</v>
      </c>
      <c r="AC24" s="238">
        <v>0.2472</v>
      </c>
      <c r="AD24" s="238">
        <v>0.5395</v>
      </c>
      <c r="AE24" s="239"/>
      <c r="AF24" s="237">
        <v>23235.0</v>
      </c>
      <c r="AG24" s="237">
        <v>20201.0</v>
      </c>
      <c r="AH24" s="238">
        <v>0.0014</v>
      </c>
      <c r="AI24" s="238">
        <v>0.0012</v>
      </c>
      <c r="AJ24" s="238">
        <v>0.0026</v>
      </c>
      <c r="AK24" s="239"/>
      <c r="AL24" s="237">
        <v>257845.0</v>
      </c>
      <c r="AM24" s="237">
        <v>194285.0</v>
      </c>
      <c r="AN24" s="238">
        <v>0.0159</v>
      </c>
      <c r="AO24" s="238">
        <v>0.012</v>
      </c>
      <c r="AP24" s="238">
        <v>0.0286</v>
      </c>
      <c r="AQ24" s="239"/>
      <c r="AR24" s="237">
        <v>389409.0</v>
      </c>
      <c r="AS24" s="237">
        <v>339951.0</v>
      </c>
      <c r="AT24" s="238">
        <v>0.024</v>
      </c>
      <c r="AU24" s="238">
        <v>0.021</v>
      </c>
      <c r="AV24" s="238">
        <v>0.0432</v>
      </c>
      <c r="AW24" s="239"/>
      <c r="AX24" s="237">
        <v>215953.0</v>
      </c>
      <c r="AY24" s="237">
        <v>250491.0</v>
      </c>
      <c r="AZ24" s="238">
        <v>0.0133</v>
      </c>
      <c r="BA24" s="238">
        <v>0.0155</v>
      </c>
      <c r="BB24" s="238">
        <v>0.024</v>
      </c>
      <c r="BC24" s="239"/>
      <c r="BD24" s="237">
        <v>9011546.0</v>
      </c>
      <c r="BE24" s="237">
        <v>7194103.0</v>
      </c>
      <c r="BF24" s="237">
        <v>1.6205649E7</v>
      </c>
      <c r="BG24" s="236">
        <v>0.56</v>
      </c>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row>
    <row r="25" ht="15.75" customHeight="1">
      <c r="A25" s="230">
        <v>2013.0</v>
      </c>
      <c r="B25" s="237">
        <v>73676.0</v>
      </c>
      <c r="C25" s="237">
        <v>51503.0</v>
      </c>
      <c r="D25" s="238">
        <v>0.0046</v>
      </c>
      <c r="E25" s="238">
        <v>0.0032</v>
      </c>
      <c r="F25" s="238">
        <v>0.0082</v>
      </c>
      <c r="G25" s="239"/>
      <c r="H25" s="237">
        <v>494058.0</v>
      </c>
      <c r="I25" s="237">
        <v>452490.0</v>
      </c>
      <c r="J25" s="238">
        <v>0.0306</v>
      </c>
      <c r="K25" s="238">
        <v>0.028</v>
      </c>
      <c r="L25" s="238">
        <v>0.0551</v>
      </c>
      <c r="M25" s="239"/>
      <c r="N25" s="237">
        <v>1222089.0</v>
      </c>
      <c r="O25" s="237">
        <v>781684.0</v>
      </c>
      <c r="P25" s="238">
        <v>0.0757</v>
      </c>
      <c r="Q25" s="238">
        <v>0.0484</v>
      </c>
      <c r="R25" s="238">
        <v>0.1363</v>
      </c>
      <c r="S25" s="239"/>
      <c r="T25" s="237">
        <v>1521480.0</v>
      </c>
      <c r="U25" s="237">
        <v>1137522.0</v>
      </c>
      <c r="V25" s="238">
        <v>0.0943</v>
      </c>
      <c r="W25" s="238">
        <v>0.0705</v>
      </c>
      <c r="X25" s="238">
        <v>0.1697</v>
      </c>
      <c r="Y25" s="239"/>
      <c r="Z25" s="237">
        <v>4747570.0</v>
      </c>
      <c r="AA25" s="237">
        <v>3915822.0</v>
      </c>
      <c r="AB25" s="238">
        <v>0.2941</v>
      </c>
      <c r="AC25" s="238">
        <v>0.2426</v>
      </c>
      <c r="AD25" s="238">
        <v>0.5295</v>
      </c>
      <c r="AE25" s="239"/>
      <c r="AF25" s="237">
        <v>22425.0</v>
      </c>
      <c r="AG25" s="237">
        <v>19468.0</v>
      </c>
      <c r="AH25" s="238">
        <v>0.0014</v>
      </c>
      <c r="AI25" s="238">
        <v>0.0012</v>
      </c>
      <c r="AJ25" s="238">
        <v>0.0025</v>
      </c>
      <c r="AK25" s="239"/>
      <c r="AL25" s="237">
        <v>280260.0</v>
      </c>
      <c r="AM25" s="237">
        <v>213435.0</v>
      </c>
      <c r="AN25" s="238">
        <v>0.0174</v>
      </c>
      <c r="AO25" s="238">
        <v>0.0132</v>
      </c>
      <c r="AP25" s="238">
        <v>0.0313</v>
      </c>
      <c r="AQ25" s="239"/>
      <c r="AR25" s="237">
        <v>371467.0</v>
      </c>
      <c r="AS25" s="237">
        <v>323127.0</v>
      </c>
      <c r="AT25" s="238">
        <v>0.023</v>
      </c>
      <c r="AU25" s="238">
        <v>0.02</v>
      </c>
      <c r="AV25" s="238">
        <v>0.0414</v>
      </c>
      <c r="AW25" s="239"/>
      <c r="AX25" s="237">
        <v>233457.0</v>
      </c>
      <c r="AY25" s="237">
        <v>279314.0</v>
      </c>
      <c r="AZ25" s="238">
        <v>0.0145</v>
      </c>
      <c r="BA25" s="238">
        <v>0.0173</v>
      </c>
      <c r="BB25" s="238">
        <v>0.026</v>
      </c>
      <c r="BC25" s="239"/>
      <c r="BD25" s="237">
        <v>8966482.0</v>
      </c>
      <c r="BE25" s="237">
        <v>7174365.0</v>
      </c>
      <c r="BF25" s="237">
        <v>1.6140847E7</v>
      </c>
      <c r="BG25" s="236">
        <v>0.56</v>
      </c>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row>
    <row r="26" ht="15.75" customHeight="1">
      <c r="A26" s="230">
        <v>2014.0</v>
      </c>
      <c r="B26" s="237">
        <v>72194.0</v>
      </c>
      <c r="C26" s="237">
        <v>49509.0</v>
      </c>
      <c r="D26" s="238">
        <v>0.0045</v>
      </c>
      <c r="E26" s="238">
        <v>0.0031</v>
      </c>
      <c r="F26" s="238">
        <v>0.0081</v>
      </c>
      <c r="G26" s="239"/>
      <c r="H26" s="237">
        <v>505933.0</v>
      </c>
      <c r="I26" s="237">
        <v>461135.0</v>
      </c>
      <c r="J26" s="238">
        <v>0.0314</v>
      </c>
      <c r="K26" s="238">
        <v>0.0286</v>
      </c>
      <c r="L26" s="238">
        <v>0.0566</v>
      </c>
      <c r="M26" s="239"/>
      <c r="N26" s="237">
        <v>1185353.0</v>
      </c>
      <c r="O26" s="237">
        <v>764025.0</v>
      </c>
      <c r="P26" s="238">
        <v>0.0735</v>
      </c>
      <c r="Q26" s="238">
        <v>0.0474</v>
      </c>
      <c r="R26" s="238">
        <v>0.1325</v>
      </c>
      <c r="S26" s="239"/>
      <c r="T26" s="237">
        <v>1600553.0</v>
      </c>
      <c r="U26" s="237">
        <v>1192586.0</v>
      </c>
      <c r="V26" s="238">
        <v>0.0992</v>
      </c>
      <c r="W26" s="238">
        <v>0.0739</v>
      </c>
      <c r="X26" s="238">
        <v>0.1789</v>
      </c>
      <c r="Y26" s="239"/>
      <c r="Z26" s="237">
        <v>4655575.0</v>
      </c>
      <c r="AA26" s="237">
        <v>3857429.0</v>
      </c>
      <c r="AB26" s="238">
        <v>0.2887</v>
      </c>
      <c r="AC26" s="238">
        <v>0.2392</v>
      </c>
      <c r="AD26" s="238">
        <v>0.5205</v>
      </c>
      <c r="AE26" s="239"/>
      <c r="AF26" s="237">
        <v>21637.0</v>
      </c>
      <c r="AG26" s="237">
        <v>19158.0</v>
      </c>
      <c r="AH26" s="238">
        <v>0.0013</v>
      </c>
      <c r="AI26" s="238">
        <v>0.0012</v>
      </c>
      <c r="AJ26" s="238">
        <v>0.0024</v>
      </c>
      <c r="AK26" s="239"/>
      <c r="AL26" s="237">
        <v>298516.0</v>
      </c>
      <c r="AM26" s="237">
        <v>228015.0</v>
      </c>
      <c r="AN26" s="238">
        <v>0.0185</v>
      </c>
      <c r="AO26" s="238">
        <v>0.0141</v>
      </c>
      <c r="AP26" s="238">
        <v>0.0334</v>
      </c>
      <c r="AQ26" s="239"/>
      <c r="AR26" s="237">
        <v>356464.0</v>
      </c>
      <c r="AS26" s="237">
        <v>311635.0</v>
      </c>
      <c r="AT26" s="238">
        <v>0.0221</v>
      </c>
      <c r="AU26" s="238">
        <v>0.0193</v>
      </c>
      <c r="AV26" s="238">
        <v>0.0399</v>
      </c>
      <c r="AW26" s="239"/>
      <c r="AX26" s="237">
        <v>248837.0</v>
      </c>
      <c r="AY26" s="237">
        <v>299827.0</v>
      </c>
      <c r="AZ26" s="238">
        <v>0.0154</v>
      </c>
      <c r="BA26" s="238">
        <v>0.0186</v>
      </c>
      <c r="BB26" s="238">
        <v>0.0278</v>
      </c>
      <c r="BC26" s="239"/>
      <c r="BD26" s="237">
        <v>8945062.0</v>
      </c>
      <c r="BE26" s="237">
        <v>7183319.0</v>
      </c>
      <c r="BF26" s="237">
        <v>1.6128381E7</v>
      </c>
      <c r="BG26" s="236">
        <v>0.55</v>
      </c>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row>
    <row r="27" ht="15.75" customHeight="1">
      <c r="A27" s="230">
        <v>2015.0</v>
      </c>
      <c r="B27" s="237">
        <v>70320.0</v>
      </c>
      <c r="C27" s="237">
        <v>48527.0</v>
      </c>
      <c r="D27" s="238">
        <v>0.0044</v>
      </c>
      <c r="E27" s="238">
        <v>0.003</v>
      </c>
      <c r="F27" s="238">
        <v>0.0079</v>
      </c>
      <c r="G27" s="239"/>
      <c r="H27" s="237">
        <v>519470.0</v>
      </c>
      <c r="I27" s="237">
        <v>470532.0</v>
      </c>
      <c r="J27" s="238">
        <v>0.0322</v>
      </c>
      <c r="K27" s="238">
        <v>0.0292</v>
      </c>
      <c r="L27" s="238">
        <v>0.0581</v>
      </c>
      <c r="M27" s="239"/>
      <c r="N27" s="237">
        <v>1163991.0</v>
      </c>
      <c r="O27" s="237">
        <v>748194.0</v>
      </c>
      <c r="P27" s="238">
        <v>0.0722</v>
      </c>
      <c r="Q27" s="238">
        <v>0.0464</v>
      </c>
      <c r="R27" s="238">
        <v>0.1301</v>
      </c>
      <c r="S27" s="239"/>
      <c r="T27" s="237">
        <v>1676270.0</v>
      </c>
      <c r="U27" s="237">
        <v>1245962.0</v>
      </c>
      <c r="V27" s="238">
        <v>0.104</v>
      </c>
      <c r="W27" s="238">
        <v>0.0773</v>
      </c>
      <c r="X27" s="238">
        <v>0.1874</v>
      </c>
      <c r="Y27" s="239"/>
      <c r="Z27" s="237">
        <v>4596351.0</v>
      </c>
      <c r="AA27" s="237">
        <v>3805137.0</v>
      </c>
      <c r="AB27" s="238">
        <v>0.2851</v>
      </c>
      <c r="AC27" s="238">
        <v>0.236</v>
      </c>
      <c r="AD27" s="238">
        <v>0.5137</v>
      </c>
      <c r="AE27" s="239"/>
      <c r="AF27" s="237">
        <v>21455.0</v>
      </c>
      <c r="AG27" s="237">
        <v>18373.0</v>
      </c>
      <c r="AH27" s="238">
        <v>0.0013</v>
      </c>
      <c r="AI27" s="238">
        <v>0.0011</v>
      </c>
      <c r="AJ27" s="238">
        <v>0.0024</v>
      </c>
      <c r="AK27" s="239"/>
      <c r="AL27" s="237">
        <v>313192.0</v>
      </c>
      <c r="AM27" s="237">
        <v>238286.0</v>
      </c>
      <c r="AN27" s="238">
        <v>0.0194</v>
      </c>
      <c r="AO27" s="238">
        <v>0.0148</v>
      </c>
      <c r="AP27" s="238">
        <v>0.035</v>
      </c>
      <c r="AQ27" s="239"/>
      <c r="AR27" s="237">
        <v>333958.0</v>
      </c>
      <c r="AS27" s="237">
        <v>296371.0</v>
      </c>
      <c r="AT27" s="238">
        <v>0.0207</v>
      </c>
      <c r="AU27" s="238">
        <v>0.0184</v>
      </c>
      <c r="AV27" s="238">
        <v>0.0373</v>
      </c>
      <c r="AW27" s="239"/>
      <c r="AX27" s="237">
        <v>252030.0</v>
      </c>
      <c r="AY27" s="237">
        <v>302874.0</v>
      </c>
      <c r="AZ27" s="238">
        <v>0.0156</v>
      </c>
      <c r="BA27" s="238">
        <v>0.0188</v>
      </c>
      <c r="BB27" s="238">
        <v>0.0282</v>
      </c>
      <c r="BC27" s="239"/>
      <c r="BD27" s="237">
        <v>8947037.0</v>
      </c>
      <c r="BE27" s="237">
        <v>7174256.0</v>
      </c>
      <c r="BF27" s="237">
        <v>1.6121293E7</v>
      </c>
      <c r="BG27" s="236">
        <v>0.55</v>
      </c>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row>
    <row r="28" ht="15.75" customHeight="1">
      <c r="A28" s="243">
        <v>2016.0</v>
      </c>
      <c r="B28" s="244">
        <v>68743.0</v>
      </c>
      <c r="C28" s="244">
        <v>46664.0</v>
      </c>
      <c r="D28" s="245">
        <v>0.0043</v>
      </c>
      <c r="E28" s="245">
        <v>0.0029</v>
      </c>
      <c r="F28" s="245">
        <v>0.0077</v>
      </c>
      <c r="G28" s="246"/>
      <c r="H28" s="244">
        <v>529790.0</v>
      </c>
      <c r="I28" s="244">
        <v>476962.0</v>
      </c>
      <c r="J28" s="245">
        <v>0.033</v>
      </c>
      <c r="K28" s="245">
        <v>0.0297</v>
      </c>
      <c r="L28" s="245">
        <v>0.0593</v>
      </c>
      <c r="M28" s="246"/>
      <c r="N28" s="244">
        <v>1147672.0</v>
      </c>
      <c r="O28" s="244">
        <v>737640.0</v>
      </c>
      <c r="P28" s="245">
        <v>0.0715</v>
      </c>
      <c r="Q28" s="245">
        <v>0.0459</v>
      </c>
      <c r="R28" s="245">
        <v>0.1285</v>
      </c>
      <c r="S28" s="246"/>
      <c r="T28" s="244">
        <v>1740385.0</v>
      </c>
      <c r="U28" s="244">
        <v>1282199.0</v>
      </c>
      <c r="V28" s="245">
        <v>0.1084</v>
      </c>
      <c r="W28" s="245">
        <v>0.0798</v>
      </c>
      <c r="X28" s="245">
        <v>0.1948</v>
      </c>
      <c r="Y28" s="246"/>
      <c r="Z28" s="244">
        <v>4516709.0</v>
      </c>
      <c r="AA28" s="244">
        <v>3725612.0</v>
      </c>
      <c r="AB28" s="245">
        <v>0.2812</v>
      </c>
      <c r="AC28" s="245">
        <v>0.2319</v>
      </c>
      <c r="AD28" s="245">
        <v>0.5056</v>
      </c>
      <c r="AE28" s="246"/>
      <c r="AF28" s="244">
        <v>20946.0</v>
      </c>
      <c r="AG28" s="244">
        <v>18110.0</v>
      </c>
      <c r="AH28" s="245">
        <v>0.0013</v>
      </c>
      <c r="AI28" s="245">
        <v>0.0011</v>
      </c>
      <c r="AJ28" s="245">
        <v>0.0023</v>
      </c>
      <c r="AK28" s="246"/>
      <c r="AL28" s="244">
        <v>329143.0</v>
      </c>
      <c r="AM28" s="244">
        <v>249336.0</v>
      </c>
      <c r="AN28" s="245">
        <v>0.0205</v>
      </c>
      <c r="AO28" s="245">
        <v>0.0155</v>
      </c>
      <c r="AP28" s="245">
        <v>0.0368</v>
      </c>
      <c r="AQ28" s="246"/>
      <c r="AR28" s="244">
        <v>324064.0</v>
      </c>
      <c r="AS28" s="244">
        <v>288778.0</v>
      </c>
      <c r="AT28" s="245">
        <v>0.0202</v>
      </c>
      <c r="AU28" s="245">
        <v>0.018</v>
      </c>
      <c r="AV28" s="245">
        <v>0.0363</v>
      </c>
      <c r="AW28" s="246"/>
      <c r="AX28" s="244">
        <v>256614.0</v>
      </c>
      <c r="AY28" s="244">
        <v>302812.0</v>
      </c>
      <c r="AZ28" s="245">
        <v>0.016</v>
      </c>
      <c r="BA28" s="245">
        <v>0.0189</v>
      </c>
      <c r="BB28" s="245">
        <v>0.0287</v>
      </c>
      <c r="BC28" s="246"/>
      <c r="BD28" s="244">
        <v>8934066.0</v>
      </c>
      <c r="BE28" s="244">
        <v>7128113.0</v>
      </c>
      <c r="BF28" s="244">
        <v>1.6062179E7</v>
      </c>
      <c r="BG28" s="236">
        <v>0.56</v>
      </c>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row>
    <row r="29" ht="15.75" customHeight="1">
      <c r="A29" s="247">
        <v>2017.0</v>
      </c>
      <c r="B29" s="231">
        <v>67367.0</v>
      </c>
      <c r="C29" s="231">
        <v>44883.0</v>
      </c>
      <c r="D29" s="232">
        <v>0.0042</v>
      </c>
      <c r="E29" s="232">
        <v>0.0028</v>
      </c>
      <c r="F29" s="232">
        <v>0.0076</v>
      </c>
      <c r="G29" s="233"/>
      <c r="H29" s="231">
        <v>528076.0</v>
      </c>
      <c r="I29" s="231">
        <v>475729.0</v>
      </c>
      <c r="J29" s="232">
        <v>0.0331</v>
      </c>
      <c r="K29" s="232">
        <v>0.0298</v>
      </c>
      <c r="L29" s="232">
        <v>0.0594</v>
      </c>
      <c r="M29" s="233"/>
      <c r="N29" s="231">
        <v>1143030.0</v>
      </c>
      <c r="O29" s="231">
        <v>731194.0</v>
      </c>
      <c r="P29" s="232">
        <v>0.0716</v>
      </c>
      <c r="Q29" s="232">
        <v>0.0458</v>
      </c>
      <c r="R29" s="232">
        <v>0.1285</v>
      </c>
      <c r="S29" s="233"/>
      <c r="T29" s="231">
        <v>1731162.0</v>
      </c>
      <c r="U29" s="231">
        <v>1270945.0</v>
      </c>
      <c r="V29" s="232">
        <v>0.1084</v>
      </c>
      <c r="W29" s="232">
        <v>0.0796</v>
      </c>
      <c r="X29" s="232">
        <v>0.1946</v>
      </c>
      <c r="Y29" s="233"/>
      <c r="Z29" s="231">
        <v>4495401.0</v>
      </c>
      <c r="AA29" s="231">
        <v>3692658.0</v>
      </c>
      <c r="AB29" s="232">
        <v>0.2816</v>
      </c>
      <c r="AC29" s="232">
        <v>0.2313</v>
      </c>
      <c r="AD29" s="232">
        <v>0.5054</v>
      </c>
      <c r="AE29" s="233"/>
      <c r="AF29" s="231">
        <v>20805.0</v>
      </c>
      <c r="AG29" s="231">
        <v>17906.0</v>
      </c>
      <c r="AH29" s="232">
        <v>0.0013</v>
      </c>
      <c r="AI29" s="232">
        <v>0.0011</v>
      </c>
      <c r="AJ29" s="232">
        <v>0.0023</v>
      </c>
      <c r="AK29" s="233"/>
      <c r="AL29" s="231">
        <v>327793.0</v>
      </c>
      <c r="AM29" s="231">
        <v>247772.0</v>
      </c>
      <c r="AN29" s="232">
        <v>0.0205</v>
      </c>
      <c r="AO29" s="232">
        <v>0.0155</v>
      </c>
      <c r="AP29" s="232">
        <v>0.0369</v>
      </c>
      <c r="AQ29" s="233"/>
      <c r="AR29" s="231">
        <v>323996.0</v>
      </c>
      <c r="AS29" s="231">
        <v>287334.0</v>
      </c>
      <c r="AT29" s="232">
        <v>0.0203</v>
      </c>
      <c r="AU29" s="232">
        <v>0.018</v>
      </c>
      <c r="AV29" s="232">
        <v>0.0364</v>
      </c>
      <c r="AW29" s="233"/>
      <c r="AX29" s="231">
        <v>256555.0</v>
      </c>
      <c r="AY29" s="231">
        <v>302711.0</v>
      </c>
      <c r="AZ29" s="232">
        <v>0.0161</v>
      </c>
      <c r="BA29" s="232">
        <v>0.019</v>
      </c>
      <c r="BB29" s="232">
        <v>0.0288</v>
      </c>
      <c r="BC29" s="233"/>
      <c r="BD29" s="231">
        <v>8894185.0</v>
      </c>
      <c r="BE29" s="231">
        <v>7071132.0</v>
      </c>
      <c r="BF29" s="231">
        <v>1.5965317E7</v>
      </c>
      <c r="BG29" s="248">
        <v>0.56</v>
      </c>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row>
    <row r="30" ht="15.75" customHeight="1">
      <c r="A30" s="230">
        <v>2018.0</v>
      </c>
      <c r="B30" s="237">
        <v>66132.0</v>
      </c>
      <c r="C30" s="237">
        <v>42987.0</v>
      </c>
      <c r="D30" s="238">
        <v>0.0042</v>
      </c>
      <c r="E30" s="238">
        <v>0.0027</v>
      </c>
      <c r="F30" s="238">
        <v>0.0074</v>
      </c>
      <c r="G30" s="239"/>
      <c r="H30" s="237">
        <v>539946.0</v>
      </c>
      <c r="I30" s="237">
        <v>482560.0</v>
      </c>
      <c r="J30" s="238">
        <v>0.034</v>
      </c>
      <c r="K30" s="238">
        <v>0.0304</v>
      </c>
      <c r="L30" s="238">
        <v>0.0606</v>
      </c>
      <c r="M30" s="239"/>
      <c r="N30" s="237">
        <v>1133472.0</v>
      </c>
      <c r="O30" s="237">
        <v>710346.0</v>
      </c>
      <c r="P30" s="238">
        <v>0.0713</v>
      </c>
      <c r="Q30" s="238">
        <v>0.0447</v>
      </c>
      <c r="R30" s="238">
        <v>0.1272</v>
      </c>
      <c r="S30" s="239"/>
      <c r="T30" s="237">
        <v>1798249.0</v>
      </c>
      <c r="U30" s="237">
        <v>1297652.0</v>
      </c>
      <c r="V30" s="238">
        <v>0.1132</v>
      </c>
      <c r="W30" s="238">
        <v>0.0817</v>
      </c>
      <c r="X30" s="238">
        <v>0.2018</v>
      </c>
      <c r="Y30" s="239"/>
      <c r="Z30" s="237">
        <v>4431454.0</v>
      </c>
      <c r="AA30" s="237">
        <v>3593936.0</v>
      </c>
      <c r="AB30" s="238">
        <v>0.2788</v>
      </c>
      <c r="AC30" s="238">
        <v>0.2788</v>
      </c>
      <c r="AD30" s="238">
        <v>0.4972</v>
      </c>
      <c r="AE30" s="239"/>
      <c r="AF30" s="237">
        <v>20815.0</v>
      </c>
      <c r="AG30" s="237">
        <v>17251.0</v>
      </c>
      <c r="AH30" s="238">
        <v>0.0013</v>
      </c>
      <c r="AI30" s="238">
        <v>0.0011</v>
      </c>
      <c r="AJ30" s="238">
        <v>0.0023</v>
      </c>
      <c r="AK30" s="239"/>
      <c r="AL30" s="237">
        <v>341829.0</v>
      </c>
      <c r="AM30" s="237">
        <v>254865.0</v>
      </c>
      <c r="AN30" s="238">
        <v>0.0215</v>
      </c>
      <c r="AO30" s="238">
        <v>0.016</v>
      </c>
      <c r="AP30" s="238">
        <v>0.0384</v>
      </c>
      <c r="AQ30" s="239"/>
      <c r="AR30" s="237">
        <v>324969.0</v>
      </c>
      <c r="AS30" s="237">
        <v>283786.0</v>
      </c>
      <c r="AT30" s="238">
        <v>0.0204</v>
      </c>
      <c r="AU30" s="238">
        <v>0.0179</v>
      </c>
      <c r="AV30" s="238">
        <v>0.0365</v>
      </c>
      <c r="AW30" s="239"/>
      <c r="AX30" s="237">
        <v>255901.0</v>
      </c>
      <c r="AY30" s="237">
        <v>296081.0</v>
      </c>
      <c r="AZ30" s="238">
        <v>0.0161</v>
      </c>
      <c r="BA30" s="238">
        <v>0.0186</v>
      </c>
      <c r="BB30" s="238">
        <v>0.0287</v>
      </c>
      <c r="BC30" s="239"/>
      <c r="BD30" s="237">
        <v>8912767.0</v>
      </c>
      <c r="BE30" s="237">
        <v>6979464.0</v>
      </c>
      <c r="BF30" s="237">
        <v>1.5892231E7</v>
      </c>
      <c r="BG30" s="249">
        <v>0.56</v>
      </c>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row>
    <row r="31" ht="15.75" customHeight="1">
      <c r="A31" s="230">
        <v>2019.0</v>
      </c>
      <c r="B31" s="237">
        <v>64582.0</v>
      </c>
      <c r="C31" s="237">
        <v>40866.0</v>
      </c>
      <c r="D31" s="238">
        <v>0.0041</v>
      </c>
      <c r="E31" s="238">
        <v>0.0026</v>
      </c>
      <c r="F31" s="238">
        <v>0.0072</v>
      </c>
      <c r="G31" s="250"/>
      <c r="H31" s="237">
        <v>547393.0</v>
      </c>
      <c r="I31" s="237">
        <v>486536.0</v>
      </c>
      <c r="J31" s="238">
        <v>0.0344</v>
      </c>
      <c r="K31" s="238">
        <v>0.0306</v>
      </c>
      <c r="L31" s="238">
        <v>0.0614</v>
      </c>
      <c r="M31" s="250"/>
      <c r="N31" s="237">
        <v>1118565.0</v>
      </c>
      <c r="O31" s="237">
        <v>695524.0</v>
      </c>
      <c r="P31" s="238">
        <v>0.0704</v>
      </c>
      <c r="Q31" s="238">
        <v>0.0438</v>
      </c>
      <c r="R31" s="238">
        <v>0.1254</v>
      </c>
      <c r="S31" s="250"/>
      <c r="T31" s="237">
        <v>1870239.0</v>
      </c>
      <c r="U31" s="237">
        <v>1327030.0</v>
      </c>
      <c r="V31" s="238">
        <v>0.1177</v>
      </c>
      <c r="W31" s="238">
        <v>0.0835</v>
      </c>
      <c r="X31" s="238">
        <v>0.2097</v>
      </c>
      <c r="Y31" s="250"/>
      <c r="Z31" s="237">
        <v>4362063.0</v>
      </c>
      <c r="AA31" s="237">
        <v>3499998.0</v>
      </c>
      <c r="AB31" s="238">
        <v>0.2745</v>
      </c>
      <c r="AC31" s="238">
        <v>0.2745</v>
      </c>
      <c r="AD31" s="238">
        <v>0.4891</v>
      </c>
      <c r="AE31" s="250"/>
      <c r="AF31" s="237">
        <v>20937.0</v>
      </c>
      <c r="AG31" s="237">
        <v>17181.0</v>
      </c>
      <c r="AH31" s="238">
        <v>0.0013</v>
      </c>
      <c r="AI31" s="238">
        <v>0.0011</v>
      </c>
      <c r="AJ31" s="238">
        <v>0.0023</v>
      </c>
      <c r="AK31" s="250"/>
      <c r="AL31" s="237">
        <v>354499.0</v>
      </c>
      <c r="AM31" s="237">
        <v>260207.0</v>
      </c>
      <c r="AN31" s="238">
        <v>0.0223</v>
      </c>
      <c r="AO31" s="238">
        <v>0.0164</v>
      </c>
      <c r="AP31" s="238">
        <v>0.0398</v>
      </c>
      <c r="AQ31" s="250"/>
      <c r="AR31" s="237">
        <v>328603.0</v>
      </c>
      <c r="AS31" s="237">
        <v>289210.0</v>
      </c>
      <c r="AT31" s="238">
        <v>0.0207</v>
      </c>
      <c r="AU31" s="238">
        <v>0.0182</v>
      </c>
      <c r="AV31" s="238">
        <v>0.0368</v>
      </c>
      <c r="AW31" s="250"/>
      <c r="AX31" s="237">
        <v>250923.0</v>
      </c>
      <c r="AY31" s="237">
        <v>284187.0</v>
      </c>
      <c r="AZ31" s="238">
        <v>0.0158</v>
      </c>
      <c r="BA31" s="238">
        <v>0.0179</v>
      </c>
      <c r="BB31" s="238">
        <v>0.0281</v>
      </c>
      <c r="BC31" s="250"/>
      <c r="BD31" s="237">
        <v>8917804.0</v>
      </c>
      <c r="BE31" s="237">
        <v>6900739.0</v>
      </c>
      <c r="BF31" s="237">
        <v>1.5892231E7</v>
      </c>
      <c r="BG31" s="249">
        <v>0.56</v>
      </c>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row>
    <row r="32" ht="15.75" customHeight="1">
      <c r="A32" s="230">
        <v>2020.0</v>
      </c>
      <c r="B32" s="237">
        <v>61292.0</v>
      </c>
      <c r="C32" s="237">
        <v>35370.0</v>
      </c>
      <c r="D32" s="238">
        <v>0.0039</v>
      </c>
      <c r="E32" s="238">
        <v>0.0022</v>
      </c>
      <c r="F32" s="238">
        <v>0.007</v>
      </c>
      <c r="G32" s="250"/>
      <c r="H32" s="237">
        <v>556948.0</v>
      </c>
      <c r="I32" s="237">
        <v>480258.0</v>
      </c>
      <c r="J32" s="238">
        <v>0.035</v>
      </c>
      <c r="K32" s="238">
        <v>0.0302</v>
      </c>
      <c r="L32" s="238">
        <v>0.064</v>
      </c>
      <c r="M32" s="250"/>
      <c r="N32" s="237">
        <v>1080955.0</v>
      </c>
      <c r="O32" s="237">
        <v>635524.0</v>
      </c>
      <c r="P32" s="238">
        <v>0.068</v>
      </c>
      <c r="Q32" s="238">
        <v>0.04</v>
      </c>
      <c r="R32" s="238">
        <v>0.1243</v>
      </c>
      <c r="S32" s="250"/>
      <c r="T32" s="237">
        <v>1859051.0</v>
      </c>
      <c r="U32" s="237">
        <v>1222972.0</v>
      </c>
      <c r="V32" s="238">
        <v>0.117</v>
      </c>
      <c r="W32" s="238">
        <v>0.077</v>
      </c>
      <c r="X32" s="238">
        <v>0.2137</v>
      </c>
      <c r="Y32" s="250"/>
      <c r="Z32" s="237">
        <v>4225663.0</v>
      </c>
      <c r="AA32" s="237">
        <v>3264248.0</v>
      </c>
      <c r="AB32" s="238">
        <v>0.2659</v>
      </c>
      <c r="AC32" s="238">
        <v>0.2659</v>
      </c>
      <c r="AD32" s="238">
        <v>0.4858</v>
      </c>
      <c r="AE32" s="250"/>
      <c r="AF32" s="237">
        <v>20415.0</v>
      </c>
      <c r="AG32" s="237">
        <v>15519.0</v>
      </c>
      <c r="AH32" s="238">
        <v>0.0013</v>
      </c>
      <c r="AI32" s="238">
        <v>0.001</v>
      </c>
      <c r="AJ32" s="238">
        <v>0.0023</v>
      </c>
      <c r="AK32" s="250"/>
      <c r="AL32" s="237">
        <v>360922.0</v>
      </c>
      <c r="AM32" s="237">
        <v>252899.0</v>
      </c>
      <c r="AN32" s="238">
        <v>0.0227</v>
      </c>
      <c r="AO32" s="238">
        <v>0.0159</v>
      </c>
      <c r="AP32" s="238">
        <v>0.0415</v>
      </c>
      <c r="AQ32" s="250"/>
      <c r="AR32" s="237">
        <v>316572.0</v>
      </c>
      <c r="AS32" s="237">
        <v>268274.0</v>
      </c>
      <c r="AT32" s="238">
        <v>0.0199</v>
      </c>
      <c r="AU32" s="238">
        <v>0.0169</v>
      </c>
      <c r="AV32" s="238">
        <v>0.0364</v>
      </c>
      <c r="AW32" s="250"/>
      <c r="AX32" s="237">
        <v>216451.0</v>
      </c>
      <c r="AY32" s="237">
        <v>240806.0</v>
      </c>
      <c r="AZ32" s="238">
        <v>0.0136</v>
      </c>
      <c r="BA32" s="238">
        <v>0.0152</v>
      </c>
      <c r="BB32" s="238">
        <v>0.0249</v>
      </c>
      <c r="BC32" s="250"/>
      <c r="BD32" s="237">
        <v>8698269.0</v>
      </c>
      <c r="BE32" s="237">
        <v>6415870.0</v>
      </c>
      <c r="BF32" s="237">
        <v>1.5892231E7</v>
      </c>
      <c r="BG32" s="249">
        <v>0.55</v>
      </c>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row>
    <row r="33" ht="15.75" customHeight="1">
      <c r="A33" s="251"/>
      <c r="B33" s="252"/>
      <c r="C33" s="252"/>
      <c r="D33" s="253"/>
      <c r="E33" s="253"/>
      <c r="F33" s="253"/>
      <c r="G33" s="254"/>
      <c r="H33" s="252"/>
      <c r="I33" s="252"/>
      <c r="J33" s="253"/>
      <c r="K33" s="253"/>
      <c r="L33" s="253"/>
      <c r="M33" s="254"/>
      <c r="N33" s="252"/>
      <c r="O33" s="252"/>
      <c r="P33" s="253"/>
      <c r="Q33" s="253"/>
      <c r="R33" s="253"/>
      <c r="S33" s="254"/>
      <c r="T33" s="252"/>
      <c r="U33" s="252"/>
      <c r="V33" s="253"/>
      <c r="W33" s="253"/>
      <c r="X33" s="253"/>
      <c r="Y33" s="254"/>
      <c r="Z33" s="252"/>
      <c r="AA33" s="252"/>
      <c r="AB33" s="253"/>
      <c r="AC33" s="255"/>
      <c r="AD33" s="253"/>
      <c r="AE33" s="254"/>
      <c r="AF33" s="252"/>
      <c r="AG33" s="252"/>
      <c r="AH33" s="253"/>
      <c r="AI33" s="253"/>
      <c r="AJ33" s="253"/>
      <c r="AK33" s="254"/>
      <c r="AL33" s="252"/>
      <c r="AM33" s="252"/>
      <c r="AN33" s="253"/>
      <c r="AO33" s="253"/>
      <c r="AP33" s="253"/>
      <c r="AQ33" s="254"/>
      <c r="AR33" s="252"/>
      <c r="AS33" s="252"/>
      <c r="AT33" s="253"/>
      <c r="AU33" s="253"/>
      <c r="AV33" s="253"/>
      <c r="AW33" s="254"/>
      <c r="AX33" s="252"/>
      <c r="AY33" s="252"/>
      <c r="AZ33" s="253"/>
      <c r="BA33" s="253"/>
      <c r="BB33" s="253"/>
      <c r="BC33" s="254"/>
      <c r="BD33" s="252"/>
      <c r="BE33" s="252"/>
      <c r="BF33" s="252"/>
      <c r="BG33" s="256"/>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row>
    <row r="34" ht="15.75" customHeight="1">
      <c r="A34" s="187"/>
      <c r="B34" s="188"/>
      <c r="C34" s="188"/>
      <c r="D34" s="187"/>
      <c r="E34" s="187"/>
      <c r="F34" s="187"/>
      <c r="G34" s="187"/>
      <c r="H34" s="188"/>
      <c r="I34" s="188"/>
      <c r="J34" s="187"/>
      <c r="K34" s="187"/>
      <c r="L34" s="187"/>
      <c r="M34" s="187"/>
      <c r="N34" s="188"/>
      <c r="O34" s="188"/>
      <c r="P34" s="187"/>
      <c r="Q34" s="187"/>
      <c r="R34" s="187"/>
      <c r="S34" s="187"/>
      <c r="T34" s="188"/>
      <c r="U34" s="188"/>
      <c r="V34" s="187"/>
      <c r="W34" s="187"/>
      <c r="X34" s="187"/>
      <c r="Y34" s="187"/>
      <c r="Z34" s="188"/>
      <c r="AA34" s="188"/>
      <c r="AB34" s="187"/>
      <c r="AC34" s="257"/>
      <c r="AD34" s="187"/>
      <c r="AE34" s="187"/>
      <c r="AF34" s="188"/>
      <c r="AG34" s="188"/>
      <c r="AH34" s="187"/>
      <c r="AI34" s="187"/>
      <c r="AJ34" s="187"/>
      <c r="AK34" s="187"/>
      <c r="AL34" s="188"/>
      <c r="AM34" s="188"/>
      <c r="AN34" s="187"/>
      <c r="AO34" s="187"/>
      <c r="AP34" s="187"/>
      <c r="AQ34" s="187"/>
      <c r="AR34" s="188"/>
      <c r="AS34" s="188"/>
      <c r="AT34" s="187"/>
      <c r="AU34" s="187"/>
      <c r="AV34" s="187"/>
      <c r="AW34" s="187"/>
      <c r="AX34" s="188"/>
      <c r="AY34" s="188"/>
      <c r="AZ34" s="187"/>
      <c r="BA34" s="187"/>
      <c r="BB34" s="187"/>
      <c r="BC34" s="187"/>
      <c r="BD34" s="188"/>
      <c r="BE34" s="188"/>
      <c r="BF34" s="188"/>
      <c r="BG34" s="187"/>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row>
    <row r="35" ht="63.75" customHeight="1">
      <c r="A35" s="189"/>
      <c r="B35" s="188"/>
      <c r="C35" s="188"/>
      <c r="D35" s="187"/>
      <c r="E35" s="187"/>
      <c r="F35" s="187"/>
      <c r="G35" s="189"/>
      <c r="H35" s="188"/>
      <c r="I35" s="258"/>
      <c r="J35" s="189"/>
      <c r="K35" s="189"/>
      <c r="L35" s="189"/>
      <c r="M35" s="187"/>
      <c r="N35" s="188"/>
      <c r="O35" s="188"/>
      <c r="P35" s="187"/>
      <c r="Q35" s="187"/>
      <c r="R35" s="187"/>
      <c r="S35" s="187"/>
      <c r="T35" s="188"/>
      <c r="U35" s="188"/>
      <c r="V35" s="187"/>
      <c r="W35" s="187"/>
      <c r="X35" s="187"/>
      <c r="Y35" s="187"/>
      <c r="Z35" s="188"/>
      <c r="AA35" s="188"/>
      <c r="AB35" s="187"/>
      <c r="AC35" s="256"/>
      <c r="AD35" s="187"/>
      <c r="AE35" s="187"/>
      <c r="AF35" s="188"/>
      <c r="AG35" s="188"/>
      <c r="AH35" s="187"/>
      <c r="AI35" s="187"/>
      <c r="AJ35" s="187"/>
      <c r="AK35" s="187"/>
      <c r="AL35" s="188"/>
      <c r="AM35" s="188"/>
      <c r="AN35" s="187"/>
      <c r="AO35" s="187"/>
      <c r="AP35" s="187"/>
      <c r="AQ35" s="187"/>
      <c r="AR35" s="188"/>
      <c r="AS35" s="188"/>
      <c r="AT35" s="187"/>
      <c r="AU35" s="187"/>
      <c r="AV35" s="187"/>
      <c r="AW35" s="187"/>
      <c r="AX35" s="188"/>
      <c r="AY35" s="188"/>
      <c r="AZ35" s="187"/>
      <c r="BA35" s="187"/>
      <c r="BB35" s="187"/>
      <c r="BC35" s="187"/>
      <c r="BD35" s="188"/>
      <c r="BE35" s="188"/>
      <c r="BF35" s="188"/>
      <c r="BG35" s="187"/>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row>
    <row r="36" ht="64.5" customHeight="1">
      <c r="A36" s="259"/>
      <c r="B36" s="260"/>
      <c r="C36" s="260"/>
      <c r="D36" s="260"/>
      <c r="E36" s="260"/>
      <c r="F36" s="260"/>
      <c r="G36" s="259"/>
      <c r="H36" s="261"/>
      <c r="I36" s="261"/>
      <c r="J36" s="262"/>
      <c r="K36" s="262"/>
      <c r="L36" s="189"/>
      <c r="M36" s="187"/>
      <c r="N36" s="188"/>
      <c r="O36" s="188"/>
      <c r="P36" s="187"/>
      <c r="Q36" s="187"/>
      <c r="R36" s="187"/>
      <c r="S36" s="187"/>
      <c r="T36" s="188"/>
      <c r="U36" s="188"/>
      <c r="V36" s="187"/>
      <c r="W36" s="187"/>
      <c r="X36" s="187"/>
      <c r="Y36" s="187"/>
      <c r="Z36" s="188"/>
      <c r="AA36" s="188"/>
      <c r="AB36" s="187"/>
      <c r="AC36" s="187"/>
      <c r="AD36" s="187"/>
      <c r="AE36" s="187"/>
      <c r="AF36" s="188"/>
      <c r="AG36" s="188"/>
      <c r="AH36" s="187"/>
      <c r="AI36" s="187"/>
      <c r="AJ36" s="187"/>
      <c r="AK36" s="187"/>
      <c r="AL36" s="188"/>
      <c r="AM36" s="188"/>
      <c r="AN36" s="187"/>
      <c r="AO36" s="187"/>
      <c r="AP36" s="187"/>
      <c r="AQ36" s="187"/>
      <c r="AR36" s="188"/>
      <c r="AS36" s="188"/>
      <c r="AT36" s="187"/>
      <c r="AU36" s="187"/>
      <c r="AV36" s="187"/>
      <c r="AW36" s="187"/>
      <c r="AX36" s="188"/>
      <c r="AY36" s="188"/>
      <c r="AZ36" s="187"/>
      <c r="BA36" s="187"/>
      <c r="BB36" s="187"/>
      <c r="BC36" s="187"/>
      <c r="BD36" s="188"/>
      <c r="BE36" s="188"/>
      <c r="BF36" s="188"/>
      <c r="BG36" s="187"/>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c r="EN36" s="189"/>
      <c r="EO36" s="189"/>
      <c r="EP36" s="189"/>
      <c r="EQ36" s="189"/>
      <c r="ER36" s="189"/>
      <c r="ES36" s="189"/>
      <c r="ET36" s="189"/>
      <c r="EU36" s="189"/>
      <c r="EV36" s="189"/>
      <c r="EW36" s="189"/>
      <c r="EX36" s="189"/>
      <c r="EY36" s="189"/>
      <c r="EZ36" s="189"/>
      <c r="FA36" s="189"/>
      <c r="FB36" s="189"/>
      <c r="FC36" s="189"/>
      <c r="FD36" s="189"/>
      <c r="FE36" s="189"/>
      <c r="FF36" s="189"/>
      <c r="FG36" s="189"/>
      <c r="FH36" s="189"/>
      <c r="FI36" s="189"/>
      <c r="FJ36" s="189"/>
    </row>
    <row r="37" ht="40.5" customHeight="1">
      <c r="A37" s="263" t="s">
        <v>292</v>
      </c>
      <c r="B37" s="13"/>
      <c r="C37" s="13"/>
      <c r="D37" s="13"/>
      <c r="E37" s="13"/>
      <c r="F37" s="13"/>
      <c r="G37" s="14"/>
      <c r="H37" s="261"/>
      <c r="I37" s="261"/>
      <c r="J37" s="264"/>
      <c r="K37" s="264"/>
      <c r="L37" s="264"/>
      <c r="M37" s="187"/>
      <c r="N37" s="188"/>
      <c r="O37" s="188"/>
      <c r="P37" s="187"/>
      <c r="Q37" s="187"/>
      <c r="R37" s="187"/>
      <c r="S37" s="187"/>
      <c r="T37" s="188"/>
      <c r="U37" s="188"/>
      <c r="V37" s="187"/>
      <c r="W37" s="187"/>
      <c r="X37" s="187"/>
      <c r="Y37" s="187"/>
      <c r="Z37" s="188"/>
      <c r="AA37" s="188"/>
      <c r="AB37" s="187"/>
      <c r="AC37" s="187"/>
      <c r="AD37" s="187"/>
      <c r="AE37" s="187"/>
      <c r="AF37" s="188"/>
      <c r="AG37" s="188"/>
      <c r="AH37" s="187"/>
      <c r="AI37" s="187"/>
      <c r="AJ37" s="187"/>
      <c r="AK37" s="187"/>
      <c r="AL37" s="188"/>
      <c r="AM37" s="188"/>
      <c r="AN37" s="187"/>
      <c r="AO37" s="187"/>
      <c r="AP37" s="187"/>
      <c r="AQ37" s="187"/>
      <c r="AR37" s="188"/>
      <c r="AS37" s="188"/>
      <c r="AT37" s="187"/>
      <c r="AU37" s="187"/>
      <c r="AV37" s="187"/>
      <c r="AW37" s="187"/>
      <c r="AX37" s="188"/>
      <c r="AY37" s="188"/>
      <c r="AZ37" s="187"/>
      <c r="BA37" s="187"/>
      <c r="BB37" s="187"/>
      <c r="BC37" s="187"/>
      <c r="BD37" s="188"/>
      <c r="BE37" s="188"/>
      <c r="BF37" s="188"/>
      <c r="BG37" s="187"/>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c r="EN37" s="189"/>
      <c r="EO37" s="189"/>
      <c r="EP37" s="189"/>
      <c r="EQ37" s="189"/>
      <c r="ER37" s="189"/>
      <c r="ES37" s="189"/>
      <c r="ET37" s="189"/>
      <c r="EU37" s="189"/>
      <c r="EV37" s="189"/>
      <c r="EW37" s="189"/>
      <c r="EX37" s="189"/>
      <c r="EY37" s="189"/>
      <c r="EZ37" s="189"/>
      <c r="FA37" s="189"/>
      <c r="FB37" s="189"/>
      <c r="FC37" s="189"/>
      <c r="FD37" s="189"/>
      <c r="FE37" s="189"/>
      <c r="FF37" s="189"/>
      <c r="FG37" s="189"/>
      <c r="FH37" s="189"/>
      <c r="FI37" s="189"/>
      <c r="FJ37" s="189"/>
    </row>
    <row r="38" ht="42.75" customHeight="1">
      <c r="A38" s="263" t="s">
        <v>293</v>
      </c>
      <c r="B38" s="13"/>
      <c r="C38" s="13"/>
      <c r="D38" s="13"/>
      <c r="E38" s="13"/>
      <c r="F38" s="13"/>
      <c r="G38" s="14"/>
      <c r="H38" s="188"/>
      <c r="I38" s="188"/>
      <c r="J38" s="187"/>
      <c r="K38" s="187"/>
      <c r="L38" s="187"/>
      <c r="M38" s="187"/>
      <c r="N38" s="188"/>
      <c r="O38" s="188"/>
      <c r="P38" s="187"/>
      <c r="Q38" s="187"/>
      <c r="R38" s="187"/>
      <c r="S38" s="187"/>
      <c r="T38" s="188"/>
      <c r="U38" s="188"/>
      <c r="V38" s="187"/>
      <c r="W38" s="187"/>
      <c r="X38" s="187"/>
      <c r="Y38" s="187"/>
      <c r="Z38" s="188"/>
      <c r="AA38" s="188"/>
      <c r="AB38" s="187"/>
      <c r="AC38" s="187"/>
      <c r="AD38" s="187"/>
      <c r="AE38" s="187"/>
      <c r="AF38" s="188"/>
      <c r="AG38" s="188"/>
      <c r="AH38" s="187"/>
      <c r="AI38" s="187"/>
      <c r="AJ38" s="187"/>
      <c r="AK38" s="187"/>
      <c r="AL38" s="188"/>
      <c r="AM38" s="188"/>
      <c r="AN38" s="187"/>
      <c r="AO38" s="187"/>
      <c r="AP38" s="187"/>
      <c r="AQ38" s="187"/>
      <c r="AR38" s="188"/>
      <c r="AS38" s="188"/>
      <c r="AT38" s="187"/>
      <c r="AU38" s="187"/>
      <c r="AV38" s="187"/>
      <c r="AW38" s="187"/>
      <c r="AX38" s="188"/>
      <c r="AY38" s="188"/>
      <c r="AZ38" s="187"/>
      <c r="BA38" s="187"/>
      <c r="BB38" s="187"/>
      <c r="BC38" s="187"/>
      <c r="BD38" s="188"/>
      <c r="BE38" s="188"/>
      <c r="BF38" s="188"/>
      <c r="BG38" s="187"/>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89"/>
      <c r="DY38" s="189"/>
      <c r="DZ38" s="189"/>
      <c r="EA38" s="189"/>
      <c r="EB38" s="189"/>
      <c r="EC38" s="189"/>
      <c r="ED38" s="189"/>
      <c r="EE38" s="189"/>
      <c r="EF38" s="189"/>
      <c r="EG38" s="189"/>
      <c r="EH38" s="189"/>
      <c r="EI38" s="189"/>
      <c r="EJ38" s="189"/>
      <c r="EK38" s="189"/>
      <c r="EL38" s="189"/>
      <c r="EM38" s="189"/>
      <c r="EN38" s="189"/>
      <c r="EO38" s="189"/>
      <c r="EP38" s="189"/>
      <c r="EQ38" s="189"/>
      <c r="ER38" s="189"/>
      <c r="ES38" s="189"/>
      <c r="ET38" s="189"/>
      <c r="EU38" s="189"/>
      <c r="EV38" s="189"/>
      <c r="EW38" s="189"/>
      <c r="EX38" s="189"/>
      <c r="EY38" s="189"/>
      <c r="EZ38" s="189"/>
      <c r="FA38" s="189"/>
      <c r="FB38" s="189"/>
      <c r="FC38" s="189"/>
      <c r="FD38" s="189"/>
      <c r="FE38" s="189"/>
      <c r="FF38" s="189"/>
      <c r="FG38" s="189"/>
      <c r="FH38" s="189"/>
      <c r="FI38" s="189"/>
      <c r="FJ38" s="189"/>
    </row>
    <row r="39" ht="50.25" customHeight="1">
      <c r="A39" s="263" t="s">
        <v>294</v>
      </c>
      <c r="B39" s="13"/>
      <c r="C39" s="13"/>
      <c r="D39" s="13"/>
      <c r="E39" s="13"/>
      <c r="F39" s="13"/>
      <c r="G39" s="14"/>
      <c r="H39" s="188"/>
      <c r="I39" s="188"/>
      <c r="J39" s="187"/>
      <c r="K39" s="187"/>
      <c r="L39" s="187"/>
      <c r="M39" s="187"/>
      <c r="N39" s="188"/>
      <c r="O39" s="188"/>
      <c r="P39" s="187"/>
      <c r="Q39" s="187"/>
      <c r="R39" s="187"/>
      <c r="S39" s="187"/>
      <c r="T39" s="188"/>
      <c r="U39" s="188"/>
      <c r="V39" s="187"/>
      <c r="W39" s="187"/>
      <c r="X39" s="187"/>
      <c r="Y39" s="187"/>
      <c r="Z39" s="188"/>
      <c r="AA39" s="188"/>
      <c r="AB39" s="187"/>
      <c r="AC39" s="187"/>
      <c r="AD39" s="187"/>
      <c r="AE39" s="187"/>
      <c r="AF39" s="188"/>
      <c r="AG39" s="188"/>
      <c r="AH39" s="187"/>
      <c r="AI39" s="187"/>
      <c r="AJ39" s="187"/>
      <c r="AK39" s="187"/>
      <c r="AL39" s="188"/>
      <c r="AM39" s="188"/>
      <c r="AN39" s="187"/>
      <c r="AO39" s="187"/>
      <c r="AP39" s="187"/>
      <c r="AQ39" s="187"/>
      <c r="AR39" s="188"/>
      <c r="AS39" s="188"/>
      <c r="AT39" s="187"/>
      <c r="AU39" s="187"/>
      <c r="AV39" s="187"/>
      <c r="AW39" s="187"/>
      <c r="AX39" s="188"/>
      <c r="AY39" s="188"/>
      <c r="AZ39" s="187"/>
      <c r="BA39" s="187"/>
      <c r="BB39" s="187"/>
      <c r="BC39" s="187"/>
      <c r="BD39" s="188"/>
      <c r="BE39" s="188"/>
      <c r="BF39" s="188"/>
      <c r="BG39" s="187"/>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c r="EN39" s="189"/>
      <c r="EO39" s="189"/>
      <c r="EP39" s="189"/>
      <c r="EQ39" s="189"/>
      <c r="ER39" s="189"/>
      <c r="ES39" s="189"/>
      <c r="ET39" s="189"/>
      <c r="EU39" s="189"/>
      <c r="EV39" s="189"/>
      <c r="EW39" s="189"/>
      <c r="EX39" s="189"/>
      <c r="EY39" s="189"/>
      <c r="EZ39" s="189"/>
      <c r="FA39" s="189"/>
      <c r="FB39" s="189"/>
      <c r="FC39" s="189"/>
      <c r="FD39" s="189"/>
      <c r="FE39" s="189"/>
      <c r="FF39" s="189"/>
      <c r="FG39" s="189"/>
      <c r="FH39" s="189"/>
      <c r="FI39" s="189"/>
      <c r="FJ39" s="189"/>
    </row>
    <row r="40" ht="33.75" customHeight="1">
      <c r="A40" s="265"/>
      <c r="B40" s="265"/>
      <c r="C40" s="265"/>
      <c r="D40" s="265"/>
      <c r="E40" s="265"/>
      <c r="F40" s="187"/>
      <c r="G40" s="187"/>
      <c r="H40" s="188"/>
      <c r="I40" s="188"/>
      <c r="J40" s="187"/>
      <c r="K40" s="187"/>
      <c r="L40" s="187"/>
      <c r="M40" s="187"/>
      <c r="N40" s="188"/>
      <c r="O40" s="188"/>
      <c r="P40" s="187"/>
      <c r="Q40" s="187"/>
      <c r="R40" s="187"/>
      <c r="S40" s="187"/>
      <c r="T40" s="188"/>
      <c r="U40" s="188"/>
      <c r="V40" s="187"/>
      <c r="W40" s="187"/>
      <c r="X40" s="187"/>
      <c r="Y40" s="187"/>
      <c r="Z40" s="188"/>
      <c r="AA40" s="188"/>
      <c r="AB40" s="187"/>
      <c r="AC40" s="187"/>
      <c r="AD40" s="187"/>
      <c r="AE40" s="187"/>
      <c r="AF40" s="188"/>
      <c r="AG40" s="188"/>
      <c r="AH40" s="187"/>
      <c r="AI40" s="187"/>
      <c r="AJ40" s="187"/>
      <c r="AK40" s="187"/>
      <c r="AL40" s="188"/>
      <c r="AM40" s="188"/>
      <c r="AN40" s="187"/>
      <c r="AO40" s="187"/>
      <c r="AP40" s="187"/>
      <c r="AQ40" s="187"/>
      <c r="AR40" s="188"/>
      <c r="AS40" s="188"/>
      <c r="AT40" s="187"/>
      <c r="AU40" s="187"/>
      <c r="AV40" s="187"/>
      <c r="AW40" s="187"/>
      <c r="AX40" s="188"/>
      <c r="AY40" s="188"/>
      <c r="AZ40" s="187"/>
      <c r="BA40" s="187"/>
      <c r="BB40" s="187"/>
      <c r="BC40" s="187"/>
      <c r="BD40" s="188"/>
      <c r="BE40" s="188"/>
      <c r="BF40" s="188"/>
      <c r="BG40" s="187"/>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row>
    <row r="41" ht="49.5" customHeight="1">
      <c r="A41" s="266" t="s">
        <v>295</v>
      </c>
      <c r="F41" s="187"/>
      <c r="G41" s="187"/>
      <c r="H41" s="188"/>
      <c r="I41" s="188"/>
      <c r="J41" s="187"/>
      <c r="K41" s="187"/>
      <c r="L41" s="187"/>
      <c r="M41" s="187"/>
      <c r="N41" s="188"/>
      <c r="O41" s="188"/>
      <c r="P41" s="187"/>
      <c r="Q41" s="187"/>
      <c r="R41" s="187"/>
      <c r="S41" s="187"/>
      <c r="T41" s="188"/>
      <c r="U41" s="188"/>
      <c r="V41" s="187"/>
      <c r="W41" s="187"/>
      <c r="X41" s="187"/>
      <c r="Y41" s="187"/>
      <c r="Z41" s="188"/>
      <c r="AA41" s="188"/>
      <c r="AB41" s="187"/>
      <c r="AC41" s="187"/>
      <c r="AD41" s="187"/>
      <c r="AE41" s="187"/>
      <c r="AF41" s="188"/>
      <c r="AG41" s="188"/>
      <c r="AH41" s="187"/>
      <c r="AI41" s="187"/>
      <c r="AJ41" s="187"/>
      <c r="AK41" s="187"/>
      <c r="AL41" s="188"/>
      <c r="AM41" s="188"/>
      <c r="AN41" s="187"/>
      <c r="AO41" s="187"/>
      <c r="AP41" s="187"/>
      <c r="AQ41" s="187"/>
      <c r="AR41" s="188"/>
      <c r="AS41" s="188"/>
      <c r="AT41" s="187"/>
      <c r="AU41" s="187"/>
      <c r="AV41" s="187"/>
      <c r="AW41" s="187"/>
      <c r="AX41" s="188"/>
      <c r="AY41" s="188"/>
      <c r="AZ41" s="187"/>
      <c r="BA41" s="187"/>
      <c r="BB41" s="187"/>
      <c r="BC41" s="187"/>
      <c r="BD41" s="188"/>
      <c r="BE41" s="188"/>
      <c r="BF41" s="188"/>
      <c r="BG41" s="187"/>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c r="EN41" s="189"/>
      <c r="EO41" s="189"/>
      <c r="EP41" s="189"/>
      <c r="EQ41" s="189"/>
      <c r="ER41" s="189"/>
      <c r="ES41" s="189"/>
      <c r="ET41" s="189"/>
      <c r="EU41" s="189"/>
      <c r="EV41" s="189"/>
      <c r="EW41" s="189"/>
      <c r="EX41" s="189"/>
      <c r="EY41" s="189"/>
      <c r="EZ41" s="189"/>
      <c r="FA41" s="189"/>
      <c r="FB41" s="189"/>
      <c r="FC41" s="189"/>
      <c r="FD41" s="189"/>
      <c r="FE41" s="189"/>
      <c r="FF41" s="189"/>
      <c r="FG41" s="189"/>
      <c r="FH41" s="189"/>
      <c r="FI41" s="189"/>
      <c r="FJ41" s="189"/>
    </row>
    <row r="42" ht="15.75" customHeight="1">
      <c r="A42" s="267" t="s">
        <v>36</v>
      </c>
      <c r="F42" s="187"/>
      <c r="G42" s="187"/>
      <c r="H42" s="188"/>
      <c r="I42" s="188"/>
      <c r="J42" s="187"/>
      <c r="K42" s="187"/>
      <c r="L42" s="187"/>
      <c r="M42" s="187"/>
      <c r="N42" s="188"/>
      <c r="O42" s="188"/>
      <c r="P42" s="187"/>
      <c r="Q42" s="187"/>
      <c r="R42" s="187"/>
      <c r="S42" s="187"/>
      <c r="T42" s="188"/>
      <c r="U42" s="188"/>
      <c r="V42" s="187"/>
      <c r="W42" s="187"/>
      <c r="X42" s="187"/>
      <c r="Y42" s="187"/>
      <c r="Z42" s="188"/>
      <c r="AA42" s="188"/>
      <c r="AB42" s="187"/>
      <c r="AC42" s="187"/>
      <c r="AD42" s="187"/>
      <c r="AE42" s="187"/>
      <c r="AF42" s="188"/>
      <c r="AG42" s="188"/>
      <c r="AH42" s="187"/>
      <c r="AI42" s="187"/>
      <c r="AJ42" s="187"/>
      <c r="AK42" s="187"/>
      <c r="AL42" s="188"/>
      <c r="AM42" s="188"/>
      <c r="AN42" s="187"/>
      <c r="AO42" s="187"/>
      <c r="AP42" s="187"/>
      <c r="AQ42" s="187"/>
      <c r="AR42" s="188"/>
      <c r="AS42" s="188"/>
      <c r="AT42" s="187"/>
      <c r="AU42" s="187"/>
      <c r="AV42" s="187"/>
      <c r="AW42" s="187"/>
      <c r="AX42" s="188"/>
      <c r="AY42" s="188"/>
      <c r="AZ42" s="187"/>
      <c r="BA42" s="187"/>
      <c r="BB42" s="187"/>
      <c r="BC42" s="187"/>
      <c r="BD42" s="188"/>
      <c r="BE42" s="188"/>
      <c r="BF42" s="188"/>
      <c r="BG42" s="187"/>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c r="EO42" s="189"/>
      <c r="EP42" s="189"/>
      <c r="EQ42" s="189"/>
      <c r="ER42" s="189"/>
      <c r="ES42" s="189"/>
      <c r="ET42" s="189"/>
      <c r="EU42" s="189"/>
      <c r="EV42" s="189"/>
      <c r="EW42" s="189"/>
      <c r="EX42" s="189"/>
      <c r="EY42" s="189"/>
      <c r="EZ42" s="189"/>
      <c r="FA42" s="189"/>
      <c r="FB42" s="189"/>
      <c r="FC42" s="189"/>
      <c r="FD42" s="189"/>
      <c r="FE42" s="189"/>
      <c r="FF42" s="189"/>
      <c r="FG42" s="189"/>
      <c r="FH42" s="189"/>
      <c r="FI42" s="189"/>
      <c r="FJ42" s="189"/>
    </row>
    <row r="43" ht="15.75" customHeight="1">
      <c r="A43" s="268"/>
      <c r="B43" s="268"/>
      <c r="C43" s="269"/>
      <c r="D43" s="268"/>
      <c r="E43" s="268"/>
      <c r="F43" s="187"/>
      <c r="G43" s="187"/>
      <c r="H43" s="188"/>
      <c r="I43" s="188"/>
      <c r="J43" s="187"/>
      <c r="K43" s="187"/>
      <c r="L43" s="187"/>
      <c r="M43" s="187"/>
      <c r="N43" s="188"/>
      <c r="O43" s="188"/>
      <c r="P43" s="187"/>
      <c r="Q43" s="187"/>
      <c r="R43" s="187"/>
      <c r="S43" s="187"/>
      <c r="T43" s="188"/>
      <c r="U43" s="188"/>
      <c r="V43" s="187"/>
      <c r="W43" s="187"/>
      <c r="X43" s="187"/>
      <c r="Y43" s="187"/>
      <c r="Z43" s="188"/>
      <c r="AA43" s="188"/>
      <c r="AB43" s="187"/>
      <c r="AC43" s="187"/>
      <c r="AD43" s="187"/>
      <c r="AE43" s="187"/>
      <c r="AF43" s="188"/>
      <c r="AG43" s="188"/>
      <c r="AH43" s="187"/>
      <c r="AI43" s="187"/>
      <c r="AJ43" s="187"/>
      <c r="AK43" s="187"/>
      <c r="AL43" s="188"/>
      <c r="AM43" s="188"/>
      <c r="AN43" s="187"/>
      <c r="AO43" s="187"/>
      <c r="AP43" s="187"/>
      <c r="AQ43" s="187"/>
      <c r="AR43" s="188"/>
      <c r="AS43" s="188"/>
      <c r="AT43" s="187"/>
      <c r="AU43" s="187"/>
      <c r="AV43" s="187"/>
      <c r="AW43" s="187"/>
      <c r="AX43" s="188"/>
      <c r="AY43" s="188"/>
      <c r="AZ43" s="187"/>
      <c r="BA43" s="187"/>
      <c r="BB43" s="187"/>
      <c r="BC43" s="187"/>
      <c r="BD43" s="188"/>
      <c r="BE43" s="188"/>
      <c r="BF43" s="188"/>
      <c r="BG43" s="187"/>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c r="EO43" s="189"/>
      <c r="EP43" s="189"/>
      <c r="EQ43" s="189"/>
      <c r="ER43" s="189"/>
      <c r="ES43" s="189"/>
      <c r="ET43" s="189"/>
      <c r="EU43" s="189"/>
      <c r="EV43" s="189"/>
      <c r="EW43" s="189"/>
      <c r="EX43" s="189"/>
      <c r="EY43" s="189"/>
      <c r="EZ43" s="189"/>
      <c r="FA43" s="189"/>
      <c r="FB43" s="189"/>
      <c r="FC43" s="189"/>
      <c r="FD43" s="189"/>
      <c r="FE43" s="189"/>
      <c r="FF43" s="189"/>
      <c r="FG43" s="189"/>
      <c r="FH43" s="189"/>
      <c r="FI43" s="189"/>
      <c r="FJ43" s="189"/>
    </row>
    <row r="44" ht="15.75" customHeight="1">
      <c r="A44" s="270" t="s">
        <v>296</v>
      </c>
      <c r="C44" s="271"/>
      <c r="D44" s="272"/>
      <c r="E44" s="272"/>
      <c r="F44" s="187"/>
      <c r="G44" s="187"/>
      <c r="H44" s="188"/>
      <c r="I44" s="188"/>
      <c r="J44" s="187"/>
      <c r="K44" s="187"/>
      <c r="L44" s="187"/>
      <c r="M44" s="187"/>
      <c r="N44" s="188"/>
      <c r="O44" s="188"/>
      <c r="P44" s="187"/>
      <c r="Q44" s="187"/>
      <c r="R44" s="187"/>
      <c r="S44" s="187"/>
      <c r="T44" s="188"/>
      <c r="U44" s="188"/>
      <c r="V44" s="187"/>
      <c r="W44" s="187"/>
      <c r="X44" s="187"/>
      <c r="Y44" s="187"/>
      <c r="Z44" s="188"/>
      <c r="AA44" s="188"/>
      <c r="AB44" s="187"/>
      <c r="AC44" s="187"/>
      <c r="AD44" s="187"/>
      <c r="AE44" s="187"/>
      <c r="AF44" s="188"/>
      <c r="AG44" s="188"/>
      <c r="AH44" s="187"/>
      <c r="AI44" s="187"/>
      <c r="AJ44" s="187"/>
      <c r="AK44" s="187"/>
      <c r="AL44" s="188"/>
      <c r="AM44" s="188"/>
      <c r="AN44" s="187"/>
      <c r="AO44" s="187"/>
      <c r="AP44" s="187"/>
      <c r="AQ44" s="187"/>
      <c r="AR44" s="188"/>
      <c r="AS44" s="188"/>
      <c r="AT44" s="187"/>
      <c r="AU44" s="187"/>
      <c r="AV44" s="187"/>
      <c r="AW44" s="187"/>
      <c r="AX44" s="188"/>
      <c r="AY44" s="188"/>
      <c r="AZ44" s="187"/>
      <c r="BA44" s="187"/>
      <c r="BB44" s="187"/>
      <c r="BC44" s="187"/>
      <c r="BD44" s="188"/>
      <c r="BE44" s="188"/>
      <c r="BF44" s="188"/>
      <c r="BG44" s="187"/>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89"/>
      <c r="FG44" s="189"/>
      <c r="FH44" s="189"/>
      <c r="FI44" s="189"/>
      <c r="FJ44" s="189"/>
    </row>
    <row r="45" ht="15.75" customHeight="1">
      <c r="A45" s="187"/>
      <c r="B45" s="188"/>
      <c r="C45" s="188"/>
      <c r="D45" s="187"/>
      <c r="E45" s="187"/>
      <c r="F45" s="187"/>
      <c r="G45" s="187"/>
      <c r="H45" s="188"/>
      <c r="I45" s="188"/>
      <c r="J45" s="187"/>
      <c r="K45" s="187"/>
      <c r="L45" s="187"/>
      <c r="M45" s="187"/>
      <c r="N45" s="188"/>
      <c r="O45" s="188"/>
      <c r="P45" s="187"/>
      <c r="Q45" s="187"/>
      <c r="R45" s="187"/>
      <c r="S45" s="187"/>
      <c r="T45" s="188"/>
      <c r="U45" s="188"/>
      <c r="V45" s="187"/>
      <c r="W45" s="187"/>
      <c r="X45" s="187"/>
      <c r="Y45" s="187"/>
      <c r="Z45" s="188"/>
      <c r="AA45" s="188"/>
      <c r="AB45" s="187"/>
      <c r="AC45" s="187"/>
      <c r="AD45" s="187"/>
      <c r="AE45" s="187"/>
      <c r="AF45" s="188"/>
      <c r="AG45" s="188"/>
      <c r="AH45" s="187"/>
      <c r="AI45" s="187"/>
      <c r="AJ45" s="187"/>
      <c r="AK45" s="187"/>
      <c r="AL45" s="188"/>
      <c r="AM45" s="188"/>
      <c r="AN45" s="187"/>
      <c r="AO45" s="187"/>
      <c r="AP45" s="187"/>
      <c r="AQ45" s="187"/>
      <c r="AR45" s="188"/>
      <c r="AS45" s="188"/>
      <c r="AT45" s="187"/>
      <c r="AU45" s="187"/>
      <c r="AV45" s="187"/>
      <c r="AW45" s="187"/>
      <c r="AX45" s="188"/>
      <c r="AY45" s="188"/>
      <c r="AZ45" s="187"/>
      <c r="BA45" s="187"/>
      <c r="BB45" s="187"/>
      <c r="BC45" s="187"/>
      <c r="BD45" s="188"/>
      <c r="BE45" s="188"/>
      <c r="BF45" s="188"/>
      <c r="BG45" s="187"/>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c r="EO45" s="189"/>
      <c r="EP45" s="189"/>
      <c r="EQ45" s="189"/>
      <c r="ER45" s="189"/>
      <c r="ES45" s="189"/>
      <c r="ET45" s="189"/>
      <c r="EU45" s="189"/>
      <c r="EV45" s="189"/>
      <c r="EW45" s="189"/>
      <c r="EX45" s="189"/>
      <c r="EY45" s="189"/>
      <c r="EZ45" s="189"/>
      <c r="FA45" s="189"/>
      <c r="FB45" s="189"/>
      <c r="FC45" s="189"/>
      <c r="FD45" s="189"/>
      <c r="FE45" s="189"/>
      <c r="FF45" s="189"/>
      <c r="FG45" s="189"/>
      <c r="FH45" s="189"/>
      <c r="FI45" s="189"/>
      <c r="FJ45" s="189"/>
    </row>
    <row r="46" ht="15.75" customHeight="1">
      <c r="A46" s="187"/>
      <c r="B46" s="188"/>
      <c r="C46" s="188"/>
      <c r="D46" s="187"/>
      <c r="E46" s="187"/>
      <c r="F46" s="187"/>
      <c r="G46" s="187"/>
      <c r="H46" s="188"/>
      <c r="I46" s="188"/>
      <c r="J46" s="187"/>
      <c r="K46" s="187"/>
      <c r="L46" s="187"/>
      <c r="M46" s="187"/>
      <c r="N46" s="188"/>
      <c r="O46" s="188"/>
      <c r="P46" s="187"/>
      <c r="Q46" s="187"/>
      <c r="R46" s="187"/>
      <c r="S46" s="187"/>
      <c r="T46" s="188"/>
      <c r="U46" s="188"/>
      <c r="V46" s="187"/>
      <c r="W46" s="187"/>
      <c r="X46" s="187"/>
      <c r="Y46" s="187"/>
      <c r="Z46" s="188"/>
      <c r="AA46" s="188"/>
      <c r="AB46" s="187"/>
      <c r="AC46" s="187"/>
      <c r="AD46" s="187"/>
      <c r="AE46" s="187"/>
      <c r="AF46" s="188"/>
      <c r="AG46" s="188"/>
      <c r="AH46" s="187"/>
      <c r="AI46" s="187"/>
      <c r="AJ46" s="187"/>
      <c r="AK46" s="187"/>
      <c r="AL46" s="188"/>
      <c r="AM46" s="188"/>
      <c r="AN46" s="187"/>
      <c r="AO46" s="187"/>
      <c r="AP46" s="187"/>
      <c r="AQ46" s="187"/>
      <c r="AR46" s="188"/>
      <c r="AS46" s="188"/>
      <c r="AT46" s="187"/>
      <c r="AU46" s="187"/>
      <c r="AV46" s="187"/>
      <c r="AW46" s="187"/>
      <c r="AX46" s="188"/>
      <c r="AY46" s="188"/>
      <c r="AZ46" s="187"/>
      <c r="BA46" s="187"/>
      <c r="BB46" s="187"/>
      <c r="BC46" s="187"/>
      <c r="BD46" s="188"/>
      <c r="BE46" s="188"/>
      <c r="BF46" s="188"/>
      <c r="BG46" s="187"/>
      <c r="BH46" s="189"/>
      <c r="BI46" s="189"/>
      <c r="BJ46" s="189"/>
      <c r="BK46" s="189"/>
      <c r="BL46" s="189"/>
      <c r="BM46" s="189"/>
      <c r="BN46" s="189"/>
      <c r="BO46" s="189"/>
      <c r="BP46" s="189"/>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c r="DJ46" s="189"/>
      <c r="DK46" s="189"/>
      <c r="DL46" s="189"/>
      <c r="DM46" s="189"/>
      <c r="DN46" s="189"/>
      <c r="DO46" s="189"/>
      <c r="DP46" s="189"/>
      <c r="DQ46" s="189"/>
      <c r="DR46" s="189"/>
      <c r="DS46" s="189"/>
      <c r="DT46" s="189"/>
      <c r="DU46" s="189"/>
      <c r="DV46" s="189"/>
      <c r="DW46" s="189"/>
      <c r="DX46" s="189"/>
      <c r="DY46" s="189"/>
      <c r="DZ46" s="189"/>
      <c r="EA46" s="189"/>
      <c r="EB46" s="189"/>
      <c r="EC46" s="189"/>
      <c r="ED46" s="189"/>
      <c r="EE46" s="189"/>
      <c r="EF46" s="189"/>
      <c r="EG46" s="189"/>
      <c r="EH46" s="189"/>
      <c r="EI46" s="189"/>
      <c r="EJ46" s="189"/>
      <c r="EK46" s="189"/>
      <c r="EL46" s="189"/>
      <c r="EM46" s="189"/>
      <c r="EN46" s="189"/>
      <c r="EO46" s="189"/>
      <c r="EP46" s="189"/>
      <c r="EQ46" s="189"/>
      <c r="ER46" s="189"/>
      <c r="ES46" s="189"/>
      <c r="ET46" s="189"/>
      <c r="EU46" s="189"/>
      <c r="EV46" s="189"/>
      <c r="EW46" s="189"/>
      <c r="EX46" s="189"/>
      <c r="EY46" s="189"/>
      <c r="EZ46" s="189"/>
      <c r="FA46" s="189"/>
      <c r="FB46" s="189"/>
      <c r="FC46" s="189"/>
      <c r="FD46" s="189"/>
      <c r="FE46" s="189"/>
      <c r="FF46" s="189"/>
      <c r="FG46" s="189"/>
      <c r="FH46" s="189"/>
      <c r="FI46" s="189"/>
      <c r="FJ46" s="189"/>
    </row>
    <row r="47" ht="15.75" customHeight="1">
      <c r="A47" s="187"/>
      <c r="B47" s="188"/>
      <c r="C47" s="188"/>
      <c r="D47" s="187"/>
      <c r="E47" s="187"/>
      <c r="F47" s="187"/>
      <c r="G47" s="187"/>
      <c r="H47" s="188"/>
      <c r="I47" s="188"/>
      <c r="J47" s="187"/>
      <c r="K47" s="187"/>
      <c r="L47" s="187"/>
      <c r="M47" s="187"/>
      <c r="N47" s="188"/>
      <c r="O47" s="188"/>
      <c r="P47" s="187"/>
      <c r="Q47" s="187"/>
      <c r="R47" s="187"/>
      <c r="S47" s="187"/>
      <c r="T47" s="188"/>
      <c r="U47" s="188"/>
      <c r="V47" s="187"/>
      <c r="W47" s="187"/>
      <c r="X47" s="187"/>
      <c r="Y47" s="187"/>
      <c r="Z47" s="188"/>
      <c r="AA47" s="188"/>
      <c r="AB47" s="187"/>
      <c r="AC47" s="187"/>
      <c r="AD47" s="187"/>
      <c r="AE47" s="187"/>
      <c r="AF47" s="188"/>
      <c r="AG47" s="188"/>
      <c r="AH47" s="187"/>
      <c r="AI47" s="187"/>
      <c r="AJ47" s="187"/>
      <c r="AK47" s="187"/>
      <c r="AL47" s="188"/>
      <c r="AM47" s="188"/>
      <c r="AN47" s="187"/>
      <c r="AO47" s="187"/>
      <c r="AP47" s="187"/>
      <c r="AQ47" s="187"/>
      <c r="AR47" s="188"/>
      <c r="AS47" s="188"/>
      <c r="AT47" s="187"/>
      <c r="AU47" s="187"/>
      <c r="AV47" s="187"/>
      <c r="AW47" s="187"/>
      <c r="AX47" s="188"/>
      <c r="AY47" s="188"/>
      <c r="AZ47" s="187"/>
      <c r="BA47" s="187"/>
      <c r="BB47" s="187"/>
      <c r="BC47" s="187"/>
      <c r="BD47" s="188"/>
      <c r="BE47" s="188"/>
      <c r="BF47" s="188"/>
      <c r="BG47" s="187"/>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c r="DJ47" s="189"/>
      <c r="DK47" s="189"/>
      <c r="DL47" s="189"/>
      <c r="DM47" s="189"/>
      <c r="DN47" s="189"/>
      <c r="DO47" s="189"/>
      <c r="DP47" s="189"/>
      <c r="DQ47" s="189"/>
      <c r="DR47" s="189"/>
      <c r="DS47" s="189"/>
      <c r="DT47" s="189"/>
      <c r="DU47" s="189"/>
      <c r="DV47" s="189"/>
      <c r="DW47" s="189"/>
      <c r="DX47" s="189"/>
      <c r="DY47" s="189"/>
      <c r="DZ47" s="189"/>
      <c r="EA47" s="189"/>
      <c r="EB47" s="189"/>
      <c r="EC47" s="189"/>
      <c r="ED47" s="189"/>
      <c r="EE47" s="189"/>
      <c r="EF47" s="189"/>
      <c r="EG47" s="189"/>
      <c r="EH47" s="189"/>
      <c r="EI47" s="189"/>
      <c r="EJ47" s="189"/>
      <c r="EK47" s="189"/>
      <c r="EL47" s="189"/>
      <c r="EM47" s="189"/>
      <c r="EN47" s="189"/>
      <c r="EO47" s="189"/>
      <c r="EP47" s="189"/>
      <c r="EQ47" s="189"/>
      <c r="ER47" s="189"/>
      <c r="ES47" s="189"/>
      <c r="ET47" s="189"/>
      <c r="EU47" s="189"/>
      <c r="EV47" s="189"/>
      <c r="EW47" s="189"/>
      <c r="EX47" s="189"/>
      <c r="EY47" s="189"/>
      <c r="EZ47" s="189"/>
      <c r="FA47" s="189"/>
      <c r="FB47" s="189"/>
      <c r="FC47" s="189"/>
      <c r="FD47" s="189"/>
      <c r="FE47" s="189"/>
      <c r="FF47" s="189"/>
      <c r="FG47" s="189"/>
      <c r="FH47" s="189"/>
      <c r="FI47" s="189"/>
      <c r="FJ47" s="189"/>
    </row>
    <row r="48" ht="15.75" customHeight="1">
      <c r="A48" s="187"/>
      <c r="B48" s="188"/>
      <c r="C48" s="188"/>
      <c r="D48" s="187"/>
      <c r="E48" s="187"/>
      <c r="F48" s="187"/>
      <c r="G48" s="187"/>
      <c r="H48" s="188"/>
      <c r="I48" s="188"/>
      <c r="J48" s="187"/>
      <c r="K48" s="187"/>
      <c r="L48" s="187"/>
      <c r="M48" s="187"/>
      <c r="N48" s="188"/>
      <c r="O48" s="188"/>
      <c r="P48" s="187"/>
      <c r="Q48" s="187"/>
      <c r="R48" s="187"/>
      <c r="S48" s="187"/>
      <c r="T48" s="188"/>
      <c r="U48" s="188"/>
      <c r="V48" s="187"/>
      <c r="W48" s="187"/>
      <c r="X48" s="187"/>
      <c r="Y48" s="187"/>
      <c r="Z48" s="188"/>
      <c r="AA48" s="188"/>
      <c r="AB48" s="187"/>
      <c r="AC48" s="187"/>
      <c r="AD48" s="187"/>
      <c r="AE48" s="187"/>
      <c r="AF48" s="188"/>
      <c r="AG48" s="188"/>
      <c r="AH48" s="187"/>
      <c r="AI48" s="187"/>
      <c r="AJ48" s="187"/>
      <c r="AK48" s="187"/>
      <c r="AL48" s="188"/>
      <c r="AM48" s="188"/>
      <c r="AN48" s="187"/>
      <c r="AO48" s="187"/>
      <c r="AP48" s="187"/>
      <c r="AQ48" s="187"/>
      <c r="AR48" s="188"/>
      <c r="AS48" s="188"/>
      <c r="AT48" s="187"/>
      <c r="AU48" s="187"/>
      <c r="AV48" s="187"/>
      <c r="AW48" s="187"/>
      <c r="AX48" s="188"/>
      <c r="AY48" s="188"/>
      <c r="AZ48" s="187"/>
      <c r="BA48" s="187"/>
      <c r="BB48" s="187"/>
      <c r="BC48" s="187"/>
      <c r="BD48" s="188"/>
      <c r="BE48" s="188"/>
      <c r="BF48" s="188"/>
      <c r="BG48" s="187"/>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c r="EO48" s="189"/>
      <c r="EP48" s="189"/>
      <c r="EQ48" s="189"/>
      <c r="ER48" s="189"/>
      <c r="ES48" s="189"/>
      <c r="ET48" s="189"/>
      <c r="EU48" s="189"/>
      <c r="EV48" s="189"/>
      <c r="EW48" s="189"/>
      <c r="EX48" s="189"/>
      <c r="EY48" s="189"/>
      <c r="EZ48" s="189"/>
      <c r="FA48" s="189"/>
      <c r="FB48" s="189"/>
      <c r="FC48" s="189"/>
      <c r="FD48" s="189"/>
      <c r="FE48" s="189"/>
      <c r="FF48" s="189"/>
      <c r="FG48" s="189"/>
      <c r="FH48" s="189"/>
      <c r="FI48" s="189"/>
      <c r="FJ48" s="189"/>
    </row>
    <row r="49" ht="15.75" customHeight="1">
      <c r="A49" s="187"/>
      <c r="B49" s="188"/>
      <c r="C49" s="188"/>
      <c r="D49" s="187"/>
      <c r="E49" s="187"/>
      <c r="F49" s="187"/>
      <c r="G49" s="187"/>
      <c r="H49" s="188"/>
      <c r="I49" s="188"/>
      <c r="J49" s="187"/>
      <c r="K49" s="187"/>
      <c r="L49" s="187"/>
      <c r="M49" s="187"/>
      <c r="N49" s="188"/>
      <c r="O49" s="188"/>
      <c r="P49" s="187"/>
      <c r="Q49" s="187"/>
      <c r="R49" s="187"/>
      <c r="S49" s="187"/>
      <c r="T49" s="188"/>
      <c r="U49" s="188"/>
      <c r="V49" s="187"/>
      <c r="W49" s="187"/>
      <c r="X49" s="187"/>
      <c r="Y49" s="187"/>
      <c r="Z49" s="188"/>
      <c r="AA49" s="188"/>
      <c r="AB49" s="187"/>
      <c r="AC49" s="187"/>
      <c r="AD49" s="187"/>
      <c r="AE49" s="187"/>
      <c r="AF49" s="188"/>
      <c r="AG49" s="188"/>
      <c r="AH49" s="187"/>
      <c r="AI49" s="187"/>
      <c r="AJ49" s="187"/>
      <c r="AK49" s="187"/>
      <c r="AL49" s="188"/>
      <c r="AM49" s="188"/>
      <c r="AN49" s="187"/>
      <c r="AO49" s="187"/>
      <c r="AP49" s="187"/>
      <c r="AQ49" s="187"/>
      <c r="AR49" s="188"/>
      <c r="AS49" s="188"/>
      <c r="AT49" s="187"/>
      <c r="AU49" s="187"/>
      <c r="AV49" s="187"/>
      <c r="AW49" s="187"/>
      <c r="AX49" s="188"/>
      <c r="AY49" s="188"/>
      <c r="AZ49" s="187"/>
      <c r="BA49" s="187"/>
      <c r="BB49" s="187"/>
      <c r="BC49" s="187"/>
      <c r="BD49" s="188"/>
      <c r="BE49" s="188"/>
      <c r="BF49" s="188"/>
      <c r="BG49" s="187"/>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89"/>
      <c r="FB49" s="189"/>
      <c r="FC49" s="189"/>
      <c r="FD49" s="189"/>
      <c r="FE49" s="189"/>
      <c r="FF49" s="189"/>
      <c r="FG49" s="189"/>
      <c r="FH49" s="189"/>
      <c r="FI49" s="189"/>
      <c r="FJ49" s="189"/>
    </row>
    <row r="50" ht="15.75" customHeight="1">
      <c r="A50" s="187"/>
      <c r="B50" s="188"/>
      <c r="C50" s="188"/>
      <c r="D50" s="187"/>
      <c r="E50" s="187"/>
      <c r="F50" s="187"/>
      <c r="G50" s="187"/>
      <c r="H50" s="188"/>
      <c r="I50" s="188"/>
      <c r="J50" s="187"/>
      <c r="K50" s="187"/>
      <c r="L50" s="187"/>
      <c r="M50" s="187"/>
      <c r="N50" s="188"/>
      <c r="O50" s="188"/>
      <c r="P50" s="187"/>
      <c r="Q50" s="187"/>
      <c r="R50" s="187"/>
      <c r="S50" s="187"/>
      <c r="T50" s="188"/>
      <c r="U50" s="188"/>
      <c r="V50" s="187"/>
      <c r="W50" s="187"/>
      <c r="X50" s="187"/>
      <c r="Y50" s="187"/>
      <c r="Z50" s="188"/>
      <c r="AA50" s="188"/>
      <c r="AB50" s="187"/>
      <c r="AC50" s="187"/>
      <c r="AD50" s="187"/>
      <c r="AE50" s="187"/>
      <c r="AF50" s="188"/>
      <c r="AG50" s="188"/>
      <c r="AH50" s="187"/>
      <c r="AI50" s="187"/>
      <c r="AJ50" s="187"/>
      <c r="AK50" s="187"/>
      <c r="AL50" s="188"/>
      <c r="AM50" s="188"/>
      <c r="AN50" s="187"/>
      <c r="AO50" s="187"/>
      <c r="AP50" s="187"/>
      <c r="AQ50" s="187"/>
      <c r="AR50" s="188"/>
      <c r="AS50" s="188"/>
      <c r="AT50" s="187"/>
      <c r="AU50" s="187"/>
      <c r="AV50" s="187"/>
      <c r="AW50" s="187"/>
      <c r="AX50" s="188"/>
      <c r="AY50" s="188"/>
      <c r="AZ50" s="187"/>
      <c r="BA50" s="187"/>
      <c r="BB50" s="187"/>
      <c r="BC50" s="187"/>
      <c r="BD50" s="188"/>
      <c r="BE50" s="188"/>
      <c r="BF50" s="188"/>
      <c r="BG50" s="187"/>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row>
    <row r="51" ht="15.75" customHeight="1">
      <c r="A51" s="187"/>
      <c r="B51" s="188"/>
      <c r="C51" s="188"/>
      <c r="D51" s="187"/>
      <c r="E51" s="187"/>
      <c r="F51" s="187"/>
      <c r="G51" s="187"/>
      <c r="H51" s="188"/>
      <c r="I51" s="188"/>
      <c r="J51" s="187"/>
      <c r="K51" s="187"/>
      <c r="L51" s="187"/>
      <c r="M51" s="187"/>
      <c r="N51" s="188"/>
      <c r="O51" s="188"/>
      <c r="P51" s="187"/>
      <c r="Q51" s="187"/>
      <c r="R51" s="187"/>
      <c r="S51" s="187"/>
      <c r="T51" s="188"/>
      <c r="U51" s="188"/>
      <c r="V51" s="187"/>
      <c r="W51" s="187"/>
      <c r="X51" s="187"/>
      <c r="Y51" s="187"/>
      <c r="Z51" s="188"/>
      <c r="AA51" s="188"/>
      <c r="AB51" s="187"/>
      <c r="AC51" s="187"/>
      <c r="AD51" s="187"/>
      <c r="AE51" s="187"/>
      <c r="AF51" s="188"/>
      <c r="AG51" s="188"/>
      <c r="AH51" s="187"/>
      <c r="AI51" s="187"/>
      <c r="AJ51" s="187"/>
      <c r="AK51" s="187"/>
      <c r="AL51" s="188"/>
      <c r="AM51" s="188"/>
      <c r="AN51" s="187"/>
      <c r="AO51" s="187"/>
      <c r="AP51" s="187"/>
      <c r="AQ51" s="187"/>
      <c r="AR51" s="188"/>
      <c r="AS51" s="188"/>
      <c r="AT51" s="187"/>
      <c r="AU51" s="187"/>
      <c r="AV51" s="187"/>
      <c r="AW51" s="187"/>
      <c r="AX51" s="188"/>
      <c r="AY51" s="188"/>
      <c r="AZ51" s="187"/>
      <c r="BA51" s="187"/>
      <c r="BB51" s="187"/>
      <c r="BC51" s="187"/>
      <c r="BD51" s="188"/>
      <c r="BE51" s="188"/>
      <c r="BF51" s="188"/>
      <c r="BG51" s="187"/>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row>
    <row r="52" ht="15.75" customHeight="1">
      <c r="A52" s="187"/>
      <c r="B52" s="188"/>
      <c r="C52" s="188"/>
      <c r="D52" s="187"/>
      <c r="E52" s="187"/>
      <c r="F52" s="187"/>
      <c r="G52" s="187"/>
      <c r="H52" s="188"/>
      <c r="I52" s="188"/>
      <c r="J52" s="187"/>
      <c r="K52" s="187"/>
      <c r="L52" s="187"/>
      <c r="M52" s="187"/>
      <c r="N52" s="188"/>
      <c r="O52" s="188"/>
      <c r="P52" s="187"/>
      <c r="Q52" s="187"/>
      <c r="R52" s="187"/>
      <c r="S52" s="187"/>
      <c r="T52" s="188"/>
      <c r="U52" s="188"/>
      <c r="V52" s="187"/>
      <c r="W52" s="187"/>
      <c r="X52" s="187"/>
      <c r="Y52" s="187"/>
      <c r="Z52" s="188"/>
      <c r="AA52" s="188"/>
      <c r="AB52" s="187"/>
      <c r="AC52" s="187"/>
      <c r="AD52" s="187"/>
      <c r="AE52" s="187"/>
      <c r="AF52" s="188"/>
      <c r="AG52" s="188"/>
      <c r="AH52" s="187"/>
      <c r="AI52" s="187"/>
      <c r="AJ52" s="187"/>
      <c r="AK52" s="187"/>
      <c r="AL52" s="188"/>
      <c r="AM52" s="188"/>
      <c r="AN52" s="187"/>
      <c r="AO52" s="187"/>
      <c r="AP52" s="187"/>
      <c r="AQ52" s="187"/>
      <c r="AR52" s="188"/>
      <c r="AS52" s="188"/>
      <c r="AT52" s="187"/>
      <c r="AU52" s="187"/>
      <c r="AV52" s="187"/>
      <c r="AW52" s="187"/>
      <c r="AX52" s="188"/>
      <c r="AY52" s="188"/>
      <c r="AZ52" s="187"/>
      <c r="BA52" s="187"/>
      <c r="BB52" s="187"/>
      <c r="BC52" s="187"/>
      <c r="BD52" s="188"/>
      <c r="BE52" s="188"/>
      <c r="BF52" s="188"/>
      <c r="BG52" s="187"/>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row>
    <row r="53" ht="15.75" customHeight="1">
      <c r="A53" s="187"/>
      <c r="B53" s="188"/>
      <c r="C53" s="188"/>
      <c r="D53" s="187"/>
      <c r="E53" s="187"/>
      <c r="F53" s="187"/>
      <c r="G53" s="187"/>
      <c r="H53" s="188"/>
      <c r="I53" s="188"/>
      <c r="J53" s="187"/>
      <c r="K53" s="187"/>
      <c r="L53" s="187"/>
      <c r="M53" s="187"/>
      <c r="N53" s="188"/>
      <c r="O53" s="188"/>
      <c r="P53" s="187"/>
      <c r="Q53" s="187"/>
      <c r="R53" s="187"/>
      <c r="S53" s="187"/>
      <c r="T53" s="188"/>
      <c r="U53" s="188"/>
      <c r="V53" s="187"/>
      <c r="W53" s="187"/>
      <c r="X53" s="187"/>
      <c r="Y53" s="187"/>
      <c r="Z53" s="188"/>
      <c r="AA53" s="188"/>
      <c r="AB53" s="187"/>
      <c r="AC53" s="187"/>
      <c r="AD53" s="187"/>
      <c r="AE53" s="187"/>
      <c r="AF53" s="188"/>
      <c r="AG53" s="188"/>
      <c r="AH53" s="187"/>
      <c r="AI53" s="187"/>
      <c r="AJ53" s="187"/>
      <c r="AK53" s="187"/>
      <c r="AL53" s="188"/>
      <c r="AM53" s="188"/>
      <c r="AN53" s="187"/>
      <c r="AO53" s="187"/>
      <c r="AP53" s="187"/>
      <c r="AQ53" s="187"/>
      <c r="AR53" s="188"/>
      <c r="AS53" s="188"/>
      <c r="AT53" s="187"/>
      <c r="AU53" s="187"/>
      <c r="AV53" s="187"/>
      <c r="AW53" s="187"/>
      <c r="AX53" s="188"/>
      <c r="AY53" s="188"/>
      <c r="AZ53" s="187"/>
      <c r="BA53" s="187"/>
      <c r="BB53" s="187"/>
      <c r="BC53" s="187"/>
      <c r="BD53" s="188"/>
      <c r="BE53" s="188"/>
      <c r="BF53" s="188"/>
      <c r="BG53" s="187"/>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row>
    <row r="54" ht="15.75" customHeight="1">
      <c r="A54" s="187"/>
      <c r="B54" s="188"/>
      <c r="C54" s="188"/>
      <c r="D54" s="187"/>
      <c r="E54" s="187"/>
      <c r="F54" s="187"/>
      <c r="G54" s="187"/>
      <c r="H54" s="188"/>
      <c r="I54" s="188"/>
      <c r="J54" s="187"/>
      <c r="K54" s="187"/>
      <c r="L54" s="187"/>
      <c r="M54" s="187"/>
      <c r="N54" s="188"/>
      <c r="O54" s="188"/>
      <c r="P54" s="187"/>
      <c r="Q54" s="187"/>
      <c r="R54" s="187"/>
      <c r="S54" s="187"/>
      <c r="T54" s="188"/>
      <c r="U54" s="188"/>
      <c r="V54" s="187"/>
      <c r="W54" s="187"/>
      <c r="X54" s="187"/>
      <c r="Y54" s="187"/>
      <c r="Z54" s="188"/>
      <c r="AA54" s="188"/>
      <c r="AB54" s="187"/>
      <c r="AC54" s="187"/>
      <c r="AD54" s="187"/>
      <c r="AE54" s="187"/>
      <c r="AF54" s="188"/>
      <c r="AG54" s="188"/>
      <c r="AH54" s="187"/>
      <c r="AI54" s="187"/>
      <c r="AJ54" s="187"/>
      <c r="AK54" s="187"/>
      <c r="AL54" s="188"/>
      <c r="AM54" s="188"/>
      <c r="AN54" s="187"/>
      <c r="AO54" s="187"/>
      <c r="AP54" s="187"/>
      <c r="AQ54" s="187"/>
      <c r="AR54" s="188"/>
      <c r="AS54" s="188"/>
      <c r="AT54" s="187"/>
      <c r="AU54" s="187"/>
      <c r="AV54" s="187"/>
      <c r="AW54" s="187"/>
      <c r="AX54" s="188"/>
      <c r="AY54" s="188"/>
      <c r="AZ54" s="187"/>
      <c r="BA54" s="187"/>
      <c r="BB54" s="187"/>
      <c r="BC54" s="187"/>
      <c r="BD54" s="188"/>
      <c r="BE54" s="188"/>
      <c r="BF54" s="188"/>
      <c r="BG54" s="187"/>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c r="FF54" s="189"/>
      <c r="FG54" s="189"/>
      <c r="FH54" s="189"/>
      <c r="FI54" s="189"/>
      <c r="FJ54" s="189"/>
    </row>
    <row r="55" ht="15.75" customHeight="1">
      <c r="A55" s="187"/>
      <c r="B55" s="188"/>
      <c r="C55" s="188"/>
      <c r="D55" s="187"/>
      <c r="E55" s="187"/>
      <c r="F55" s="187"/>
      <c r="G55" s="187"/>
      <c r="H55" s="188"/>
      <c r="I55" s="188"/>
      <c r="J55" s="187"/>
      <c r="K55" s="187"/>
      <c r="L55" s="187"/>
      <c r="M55" s="187"/>
      <c r="N55" s="188"/>
      <c r="O55" s="188"/>
      <c r="P55" s="187"/>
      <c r="Q55" s="187"/>
      <c r="R55" s="187"/>
      <c r="S55" s="187"/>
      <c r="T55" s="188"/>
      <c r="U55" s="188"/>
      <c r="V55" s="187"/>
      <c r="W55" s="187"/>
      <c r="X55" s="187"/>
      <c r="Y55" s="187"/>
      <c r="Z55" s="188"/>
      <c r="AA55" s="188"/>
      <c r="AB55" s="187"/>
      <c r="AC55" s="187"/>
      <c r="AD55" s="187"/>
      <c r="AE55" s="187"/>
      <c r="AF55" s="188"/>
      <c r="AG55" s="188"/>
      <c r="AH55" s="187"/>
      <c r="AI55" s="187"/>
      <c r="AJ55" s="187"/>
      <c r="AK55" s="187"/>
      <c r="AL55" s="188"/>
      <c r="AM55" s="188"/>
      <c r="AN55" s="187"/>
      <c r="AO55" s="187"/>
      <c r="AP55" s="187"/>
      <c r="AQ55" s="187"/>
      <c r="AR55" s="188"/>
      <c r="AS55" s="188"/>
      <c r="AT55" s="187"/>
      <c r="AU55" s="187"/>
      <c r="AV55" s="187"/>
      <c r="AW55" s="187"/>
      <c r="AX55" s="188"/>
      <c r="AY55" s="188"/>
      <c r="AZ55" s="187"/>
      <c r="BA55" s="187"/>
      <c r="BB55" s="187"/>
      <c r="BC55" s="187"/>
      <c r="BD55" s="188"/>
      <c r="BE55" s="188"/>
      <c r="BF55" s="188"/>
      <c r="BG55" s="187"/>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c r="EV55" s="189"/>
      <c r="EW55" s="189"/>
      <c r="EX55" s="189"/>
      <c r="EY55" s="189"/>
      <c r="EZ55" s="189"/>
      <c r="FA55" s="189"/>
      <c r="FB55" s="189"/>
      <c r="FC55" s="189"/>
      <c r="FD55" s="189"/>
      <c r="FE55" s="189"/>
      <c r="FF55" s="189"/>
      <c r="FG55" s="189"/>
      <c r="FH55" s="189"/>
      <c r="FI55" s="189"/>
      <c r="FJ55" s="189"/>
    </row>
    <row r="56" ht="15.75" customHeight="1">
      <c r="A56" s="187"/>
      <c r="B56" s="188"/>
      <c r="C56" s="188"/>
      <c r="D56" s="187"/>
      <c r="E56" s="187"/>
      <c r="F56" s="187"/>
      <c r="G56" s="187"/>
      <c r="H56" s="188"/>
      <c r="I56" s="188"/>
      <c r="J56" s="187"/>
      <c r="K56" s="187"/>
      <c r="L56" s="187"/>
      <c r="M56" s="187"/>
      <c r="N56" s="188"/>
      <c r="O56" s="188"/>
      <c r="P56" s="187"/>
      <c r="Q56" s="187"/>
      <c r="R56" s="187"/>
      <c r="S56" s="187"/>
      <c r="T56" s="188"/>
      <c r="U56" s="188"/>
      <c r="V56" s="187"/>
      <c r="W56" s="187"/>
      <c r="X56" s="187"/>
      <c r="Y56" s="187"/>
      <c r="Z56" s="188"/>
      <c r="AA56" s="188"/>
      <c r="AB56" s="187"/>
      <c r="AC56" s="187"/>
      <c r="AD56" s="187"/>
      <c r="AE56" s="187"/>
      <c r="AF56" s="188"/>
      <c r="AG56" s="188"/>
      <c r="AH56" s="187"/>
      <c r="AI56" s="187"/>
      <c r="AJ56" s="187"/>
      <c r="AK56" s="187"/>
      <c r="AL56" s="188"/>
      <c r="AM56" s="188"/>
      <c r="AN56" s="187"/>
      <c r="AO56" s="187"/>
      <c r="AP56" s="187"/>
      <c r="AQ56" s="187"/>
      <c r="AR56" s="188"/>
      <c r="AS56" s="188"/>
      <c r="AT56" s="187"/>
      <c r="AU56" s="187"/>
      <c r="AV56" s="187"/>
      <c r="AW56" s="187"/>
      <c r="AX56" s="188"/>
      <c r="AY56" s="188"/>
      <c r="AZ56" s="187"/>
      <c r="BA56" s="187"/>
      <c r="BB56" s="187"/>
      <c r="BC56" s="187"/>
      <c r="BD56" s="188"/>
      <c r="BE56" s="188"/>
      <c r="BF56" s="188"/>
      <c r="BG56" s="187"/>
      <c r="BH56" s="189"/>
      <c r="BI56" s="189"/>
      <c r="BJ56" s="189"/>
      <c r="BK56" s="189"/>
      <c r="BL56" s="189"/>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189"/>
      <c r="FF56" s="189"/>
      <c r="FG56" s="189"/>
      <c r="FH56" s="189"/>
      <c r="FI56" s="189"/>
      <c r="FJ56" s="189"/>
    </row>
    <row r="57" ht="15.75" customHeight="1">
      <c r="A57" s="187"/>
      <c r="B57" s="188"/>
      <c r="C57" s="188"/>
      <c r="D57" s="187"/>
      <c r="E57" s="187"/>
      <c r="F57" s="187"/>
      <c r="G57" s="187"/>
      <c r="H57" s="188"/>
      <c r="I57" s="188"/>
      <c r="J57" s="187"/>
      <c r="K57" s="187"/>
      <c r="L57" s="187"/>
      <c r="M57" s="187"/>
      <c r="N57" s="188"/>
      <c r="O57" s="188"/>
      <c r="P57" s="187"/>
      <c r="Q57" s="187"/>
      <c r="R57" s="187"/>
      <c r="S57" s="187"/>
      <c r="T57" s="188"/>
      <c r="U57" s="188"/>
      <c r="V57" s="187"/>
      <c r="W57" s="187"/>
      <c r="X57" s="187"/>
      <c r="Y57" s="187"/>
      <c r="Z57" s="188"/>
      <c r="AA57" s="188"/>
      <c r="AB57" s="187"/>
      <c r="AC57" s="187"/>
      <c r="AD57" s="187"/>
      <c r="AE57" s="187"/>
      <c r="AF57" s="188"/>
      <c r="AG57" s="188"/>
      <c r="AH57" s="187"/>
      <c r="AI57" s="187"/>
      <c r="AJ57" s="187"/>
      <c r="AK57" s="187"/>
      <c r="AL57" s="188"/>
      <c r="AM57" s="188"/>
      <c r="AN57" s="187"/>
      <c r="AO57" s="187"/>
      <c r="AP57" s="187"/>
      <c r="AQ57" s="187"/>
      <c r="AR57" s="188"/>
      <c r="AS57" s="188"/>
      <c r="AT57" s="187"/>
      <c r="AU57" s="187"/>
      <c r="AV57" s="187"/>
      <c r="AW57" s="187"/>
      <c r="AX57" s="188"/>
      <c r="AY57" s="188"/>
      <c r="AZ57" s="187"/>
      <c r="BA57" s="187"/>
      <c r="BB57" s="187"/>
      <c r="BC57" s="187"/>
      <c r="BD57" s="188"/>
      <c r="BE57" s="188"/>
      <c r="BF57" s="188"/>
      <c r="BG57" s="187"/>
      <c r="BH57" s="189"/>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c r="EO57" s="189"/>
      <c r="EP57" s="189"/>
      <c r="EQ57" s="189"/>
      <c r="ER57" s="189"/>
      <c r="ES57" s="189"/>
      <c r="ET57" s="189"/>
      <c r="EU57" s="189"/>
      <c r="EV57" s="189"/>
      <c r="EW57" s="189"/>
      <c r="EX57" s="189"/>
      <c r="EY57" s="189"/>
      <c r="EZ57" s="189"/>
      <c r="FA57" s="189"/>
      <c r="FB57" s="189"/>
      <c r="FC57" s="189"/>
      <c r="FD57" s="189"/>
      <c r="FE57" s="189"/>
      <c r="FF57" s="189"/>
      <c r="FG57" s="189"/>
      <c r="FH57" s="189"/>
      <c r="FI57" s="189"/>
      <c r="FJ57" s="189"/>
    </row>
    <row r="58" ht="15.75" customHeight="1">
      <c r="A58" s="187"/>
      <c r="B58" s="188"/>
      <c r="C58" s="188"/>
      <c r="D58" s="187"/>
      <c r="E58" s="187"/>
      <c r="F58" s="187"/>
      <c r="G58" s="187"/>
      <c r="H58" s="188"/>
      <c r="I58" s="188"/>
      <c r="J58" s="187"/>
      <c r="K58" s="187"/>
      <c r="L58" s="187"/>
      <c r="M58" s="187"/>
      <c r="N58" s="188"/>
      <c r="O58" s="188"/>
      <c r="P58" s="187"/>
      <c r="Q58" s="187"/>
      <c r="R58" s="187"/>
      <c r="S58" s="187"/>
      <c r="T58" s="188"/>
      <c r="U58" s="188"/>
      <c r="V58" s="187"/>
      <c r="W58" s="187"/>
      <c r="X58" s="187"/>
      <c r="Y58" s="187"/>
      <c r="Z58" s="188"/>
      <c r="AA58" s="188"/>
      <c r="AB58" s="187"/>
      <c r="AC58" s="187"/>
      <c r="AD58" s="187"/>
      <c r="AE58" s="187"/>
      <c r="AF58" s="188"/>
      <c r="AG58" s="188"/>
      <c r="AH58" s="187"/>
      <c r="AI58" s="187"/>
      <c r="AJ58" s="187"/>
      <c r="AK58" s="187"/>
      <c r="AL58" s="188"/>
      <c r="AM58" s="188"/>
      <c r="AN58" s="187"/>
      <c r="AO58" s="187"/>
      <c r="AP58" s="187"/>
      <c r="AQ58" s="187"/>
      <c r="AR58" s="188"/>
      <c r="AS58" s="188"/>
      <c r="AT58" s="187"/>
      <c r="AU58" s="187"/>
      <c r="AV58" s="187"/>
      <c r="AW58" s="187"/>
      <c r="AX58" s="188"/>
      <c r="AY58" s="188"/>
      <c r="AZ58" s="187"/>
      <c r="BA58" s="187"/>
      <c r="BB58" s="187"/>
      <c r="BC58" s="187"/>
      <c r="BD58" s="188"/>
      <c r="BE58" s="188"/>
      <c r="BF58" s="188"/>
      <c r="BG58" s="187"/>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c r="FF58" s="189"/>
      <c r="FG58" s="189"/>
      <c r="FH58" s="189"/>
      <c r="FI58" s="189"/>
      <c r="FJ58" s="189"/>
    </row>
    <row r="59" ht="15.75" customHeight="1">
      <c r="A59" s="187"/>
      <c r="B59" s="188"/>
      <c r="C59" s="188"/>
      <c r="D59" s="187"/>
      <c r="E59" s="187"/>
      <c r="F59" s="187"/>
      <c r="G59" s="187"/>
      <c r="H59" s="188"/>
      <c r="I59" s="188"/>
      <c r="J59" s="187"/>
      <c r="K59" s="187"/>
      <c r="L59" s="187"/>
      <c r="M59" s="187"/>
      <c r="N59" s="188"/>
      <c r="O59" s="188"/>
      <c r="P59" s="187"/>
      <c r="Q59" s="187"/>
      <c r="R59" s="187"/>
      <c r="S59" s="187"/>
      <c r="T59" s="188"/>
      <c r="U59" s="188"/>
      <c r="V59" s="187"/>
      <c r="W59" s="187"/>
      <c r="X59" s="187"/>
      <c r="Y59" s="187"/>
      <c r="Z59" s="188"/>
      <c r="AA59" s="188"/>
      <c r="AB59" s="187"/>
      <c r="AC59" s="187"/>
      <c r="AD59" s="187"/>
      <c r="AE59" s="187"/>
      <c r="AF59" s="188"/>
      <c r="AG59" s="188"/>
      <c r="AH59" s="187"/>
      <c r="AI59" s="187"/>
      <c r="AJ59" s="187"/>
      <c r="AK59" s="187"/>
      <c r="AL59" s="188"/>
      <c r="AM59" s="188"/>
      <c r="AN59" s="187"/>
      <c r="AO59" s="187"/>
      <c r="AP59" s="187"/>
      <c r="AQ59" s="187"/>
      <c r="AR59" s="188"/>
      <c r="AS59" s="188"/>
      <c r="AT59" s="187"/>
      <c r="AU59" s="187"/>
      <c r="AV59" s="187"/>
      <c r="AW59" s="187"/>
      <c r="AX59" s="188"/>
      <c r="AY59" s="188"/>
      <c r="AZ59" s="187"/>
      <c r="BA59" s="187"/>
      <c r="BB59" s="187"/>
      <c r="BC59" s="187"/>
      <c r="BD59" s="188"/>
      <c r="BE59" s="188"/>
      <c r="BF59" s="188"/>
      <c r="BG59" s="187"/>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c r="EO59" s="189"/>
      <c r="EP59" s="189"/>
      <c r="EQ59" s="189"/>
      <c r="ER59" s="189"/>
      <c r="ES59" s="189"/>
      <c r="ET59" s="189"/>
      <c r="EU59" s="189"/>
      <c r="EV59" s="189"/>
      <c r="EW59" s="189"/>
      <c r="EX59" s="189"/>
      <c r="EY59" s="189"/>
      <c r="EZ59" s="189"/>
      <c r="FA59" s="189"/>
      <c r="FB59" s="189"/>
      <c r="FC59" s="189"/>
      <c r="FD59" s="189"/>
      <c r="FE59" s="189"/>
      <c r="FF59" s="189"/>
      <c r="FG59" s="189"/>
      <c r="FH59" s="189"/>
      <c r="FI59" s="189"/>
      <c r="FJ59" s="189"/>
    </row>
    <row r="60" ht="15.75" customHeight="1">
      <c r="A60" s="187"/>
      <c r="B60" s="188"/>
      <c r="C60" s="188"/>
      <c r="D60" s="187"/>
      <c r="E60" s="187"/>
      <c r="F60" s="187"/>
      <c r="G60" s="187"/>
      <c r="H60" s="188"/>
      <c r="I60" s="188"/>
      <c r="J60" s="187"/>
      <c r="K60" s="187"/>
      <c r="L60" s="187"/>
      <c r="M60" s="187"/>
      <c r="N60" s="188"/>
      <c r="O60" s="188"/>
      <c r="P60" s="187"/>
      <c r="Q60" s="187"/>
      <c r="R60" s="187"/>
      <c r="S60" s="187"/>
      <c r="T60" s="188"/>
      <c r="U60" s="188"/>
      <c r="V60" s="187"/>
      <c r="W60" s="187"/>
      <c r="X60" s="187"/>
      <c r="Y60" s="187"/>
      <c r="Z60" s="188"/>
      <c r="AA60" s="188"/>
      <c r="AB60" s="187"/>
      <c r="AC60" s="187"/>
      <c r="AD60" s="187"/>
      <c r="AE60" s="187"/>
      <c r="AF60" s="188"/>
      <c r="AG60" s="188"/>
      <c r="AH60" s="187"/>
      <c r="AI60" s="187"/>
      <c r="AJ60" s="187"/>
      <c r="AK60" s="187"/>
      <c r="AL60" s="188"/>
      <c r="AM60" s="188"/>
      <c r="AN60" s="187"/>
      <c r="AO60" s="187"/>
      <c r="AP60" s="187"/>
      <c r="AQ60" s="187"/>
      <c r="AR60" s="188"/>
      <c r="AS60" s="188"/>
      <c r="AT60" s="187"/>
      <c r="AU60" s="187"/>
      <c r="AV60" s="187"/>
      <c r="AW60" s="187"/>
      <c r="AX60" s="188"/>
      <c r="AY60" s="188"/>
      <c r="AZ60" s="187"/>
      <c r="BA60" s="187"/>
      <c r="BB60" s="187"/>
      <c r="BC60" s="187"/>
      <c r="BD60" s="188"/>
      <c r="BE60" s="188"/>
      <c r="BF60" s="188"/>
      <c r="BG60" s="187"/>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row>
    <row r="61" ht="15.75" customHeight="1">
      <c r="A61" s="187"/>
      <c r="B61" s="188"/>
      <c r="C61" s="188"/>
      <c r="D61" s="187"/>
      <c r="E61" s="187"/>
      <c r="F61" s="187"/>
      <c r="G61" s="187"/>
      <c r="H61" s="188"/>
      <c r="I61" s="188"/>
      <c r="J61" s="187"/>
      <c r="K61" s="187"/>
      <c r="L61" s="187"/>
      <c r="M61" s="187"/>
      <c r="N61" s="188"/>
      <c r="O61" s="188"/>
      <c r="P61" s="187"/>
      <c r="Q61" s="187"/>
      <c r="R61" s="187"/>
      <c r="S61" s="187"/>
      <c r="T61" s="188"/>
      <c r="U61" s="188"/>
      <c r="V61" s="187"/>
      <c r="W61" s="187"/>
      <c r="X61" s="187"/>
      <c r="Y61" s="187"/>
      <c r="Z61" s="188"/>
      <c r="AA61" s="188"/>
      <c r="AB61" s="187"/>
      <c r="AC61" s="187"/>
      <c r="AD61" s="187"/>
      <c r="AE61" s="187"/>
      <c r="AF61" s="188"/>
      <c r="AG61" s="188"/>
      <c r="AH61" s="187"/>
      <c r="AI61" s="187"/>
      <c r="AJ61" s="187"/>
      <c r="AK61" s="187"/>
      <c r="AL61" s="188"/>
      <c r="AM61" s="188"/>
      <c r="AN61" s="187"/>
      <c r="AO61" s="187"/>
      <c r="AP61" s="187"/>
      <c r="AQ61" s="187"/>
      <c r="AR61" s="188"/>
      <c r="AS61" s="188"/>
      <c r="AT61" s="187"/>
      <c r="AU61" s="187"/>
      <c r="AV61" s="187"/>
      <c r="AW61" s="187"/>
      <c r="AX61" s="188"/>
      <c r="AY61" s="188"/>
      <c r="AZ61" s="187"/>
      <c r="BA61" s="187"/>
      <c r="BB61" s="187"/>
      <c r="BC61" s="187"/>
      <c r="BD61" s="188"/>
      <c r="BE61" s="188"/>
      <c r="BF61" s="188"/>
      <c r="BG61" s="187"/>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c r="EO61" s="189"/>
      <c r="EP61" s="189"/>
      <c r="EQ61" s="189"/>
      <c r="ER61" s="189"/>
      <c r="ES61" s="189"/>
      <c r="ET61" s="189"/>
      <c r="EU61" s="189"/>
      <c r="EV61" s="189"/>
      <c r="EW61" s="189"/>
      <c r="EX61" s="189"/>
      <c r="EY61" s="189"/>
      <c r="EZ61" s="189"/>
      <c r="FA61" s="189"/>
      <c r="FB61" s="189"/>
      <c r="FC61" s="189"/>
      <c r="FD61" s="189"/>
      <c r="FE61" s="189"/>
      <c r="FF61" s="189"/>
      <c r="FG61" s="189"/>
      <c r="FH61" s="189"/>
      <c r="FI61" s="189"/>
      <c r="FJ61" s="189"/>
    </row>
    <row r="62" ht="15.75" customHeight="1">
      <c r="A62" s="187"/>
      <c r="B62" s="188"/>
      <c r="C62" s="188"/>
      <c r="D62" s="187"/>
      <c r="E62" s="187"/>
      <c r="F62" s="187"/>
      <c r="G62" s="187"/>
      <c r="H62" s="188"/>
      <c r="I62" s="188"/>
      <c r="J62" s="187"/>
      <c r="K62" s="187"/>
      <c r="L62" s="187"/>
      <c r="M62" s="187"/>
      <c r="N62" s="188"/>
      <c r="O62" s="188"/>
      <c r="P62" s="187"/>
      <c r="Q62" s="187"/>
      <c r="R62" s="187"/>
      <c r="S62" s="187"/>
      <c r="T62" s="188"/>
      <c r="U62" s="188"/>
      <c r="V62" s="187"/>
      <c r="W62" s="187"/>
      <c r="X62" s="187"/>
      <c r="Y62" s="187"/>
      <c r="Z62" s="188"/>
      <c r="AA62" s="188"/>
      <c r="AB62" s="187"/>
      <c r="AC62" s="187"/>
      <c r="AD62" s="187"/>
      <c r="AE62" s="187"/>
      <c r="AF62" s="188"/>
      <c r="AG62" s="188"/>
      <c r="AH62" s="187"/>
      <c r="AI62" s="187"/>
      <c r="AJ62" s="187"/>
      <c r="AK62" s="187"/>
      <c r="AL62" s="188"/>
      <c r="AM62" s="188"/>
      <c r="AN62" s="187"/>
      <c r="AO62" s="187"/>
      <c r="AP62" s="187"/>
      <c r="AQ62" s="187"/>
      <c r="AR62" s="188"/>
      <c r="AS62" s="188"/>
      <c r="AT62" s="187"/>
      <c r="AU62" s="187"/>
      <c r="AV62" s="187"/>
      <c r="AW62" s="187"/>
      <c r="AX62" s="188"/>
      <c r="AY62" s="188"/>
      <c r="AZ62" s="187"/>
      <c r="BA62" s="187"/>
      <c r="BB62" s="187"/>
      <c r="BC62" s="187"/>
      <c r="BD62" s="188"/>
      <c r="BE62" s="188"/>
      <c r="BF62" s="188"/>
      <c r="BG62" s="187"/>
      <c r="BH62" s="189"/>
      <c r="BI62" s="189"/>
      <c r="BJ62" s="189"/>
      <c r="BK62" s="189"/>
      <c r="BL62" s="189"/>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c r="EO62" s="189"/>
      <c r="EP62" s="189"/>
      <c r="EQ62" s="189"/>
      <c r="ER62" s="189"/>
      <c r="ES62" s="189"/>
      <c r="ET62" s="189"/>
      <c r="EU62" s="189"/>
      <c r="EV62" s="189"/>
      <c r="EW62" s="189"/>
      <c r="EX62" s="189"/>
      <c r="EY62" s="189"/>
      <c r="EZ62" s="189"/>
      <c r="FA62" s="189"/>
      <c r="FB62" s="189"/>
      <c r="FC62" s="189"/>
      <c r="FD62" s="189"/>
      <c r="FE62" s="189"/>
      <c r="FF62" s="189"/>
      <c r="FG62" s="189"/>
      <c r="FH62" s="189"/>
      <c r="FI62" s="189"/>
      <c r="FJ62" s="189"/>
    </row>
    <row r="63" ht="15.75" customHeight="1">
      <c r="A63" s="187"/>
      <c r="B63" s="188"/>
      <c r="C63" s="188"/>
      <c r="D63" s="187"/>
      <c r="E63" s="187"/>
      <c r="F63" s="187"/>
      <c r="G63" s="187"/>
      <c r="H63" s="188"/>
      <c r="I63" s="188"/>
      <c r="J63" s="187"/>
      <c r="K63" s="187"/>
      <c r="L63" s="187"/>
      <c r="M63" s="187"/>
      <c r="N63" s="188"/>
      <c r="O63" s="188"/>
      <c r="P63" s="187"/>
      <c r="Q63" s="187"/>
      <c r="R63" s="187"/>
      <c r="S63" s="187"/>
      <c r="T63" s="188"/>
      <c r="U63" s="188"/>
      <c r="V63" s="187"/>
      <c r="W63" s="187"/>
      <c r="X63" s="187"/>
      <c r="Y63" s="187"/>
      <c r="Z63" s="188"/>
      <c r="AA63" s="188"/>
      <c r="AB63" s="187"/>
      <c r="AC63" s="187"/>
      <c r="AD63" s="187"/>
      <c r="AE63" s="187"/>
      <c r="AF63" s="188"/>
      <c r="AG63" s="188"/>
      <c r="AH63" s="187"/>
      <c r="AI63" s="187"/>
      <c r="AJ63" s="187"/>
      <c r="AK63" s="187"/>
      <c r="AL63" s="188"/>
      <c r="AM63" s="188"/>
      <c r="AN63" s="187"/>
      <c r="AO63" s="187"/>
      <c r="AP63" s="187"/>
      <c r="AQ63" s="187"/>
      <c r="AR63" s="188"/>
      <c r="AS63" s="188"/>
      <c r="AT63" s="187"/>
      <c r="AU63" s="187"/>
      <c r="AV63" s="187"/>
      <c r="AW63" s="187"/>
      <c r="AX63" s="188"/>
      <c r="AY63" s="188"/>
      <c r="AZ63" s="187"/>
      <c r="BA63" s="187"/>
      <c r="BB63" s="187"/>
      <c r="BC63" s="187"/>
      <c r="BD63" s="188"/>
      <c r="BE63" s="188"/>
      <c r="BF63" s="188"/>
      <c r="BG63" s="187"/>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c r="EO63" s="189"/>
      <c r="EP63" s="189"/>
      <c r="EQ63" s="189"/>
      <c r="ER63" s="189"/>
      <c r="ES63" s="189"/>
      <c r="ET63" s="189"/>
      <c r="EU63" s="189"/>
      <c r="EV63" s="189"/>
      <c r="EW63" s="189"/>
      <c r="EX63" s="189"/>
      <c r="EY63" s="189"/>
      <c r="EZ63" s="189"/>
      <c r="FA63" s="189"/>
      <c r="FB63" s="189"/>
      <c r="FC63" s="189"/>
      <c r="FD63" s="189"/>
      <c r="FE63" s="189"/>
      <c r="FF63" s="189"/>
      <c r="FG63" s="189"/>
      <c r="FH63" s="189"/>
      <c r="FI63" s="189"/>
      <c r="FJ63" s="189"/>
    </row>
    <row r="64" ht="15.75" customHeight="1">
      <c r="A64" s="187"/>
      <c r="B64" s="188"/>
      <c r="C64" s="188"/>
      <c r="D64" s="187"/>
      <c r="E64" s="187"/>
      <c r="F64" s="187"/>
      <c r="G64" s="187"/>
      <c r="H64" s="188"/>
      <c r="I64" s="188"/>
      <c r="J64" s="187"/>
      <c r="K64" s="187"/>
      <c r="L64" s="187"/>
      <c r="M64" s="187"/>
      <c r="N64" s="188"/>
      <c r="O64" s="188"/>
      <c r="P64" s="187"/>
      <c r="Q64" s="187"/>
      <c r="R64" s="187"/>
      <c r="S64" s="187"/>
      <c r="T64" s="188"/>
      <c r="U64" s="188"/>
      <c r="V64" s="187"/>
      <c r="W64" s="187"/>
      <c r="X64" s="187"/>
      <c r="Y64" s="187"/>
      <c r="Z64" s="188"/>
      <c r="AA64" s="188"/>
      <c r="AB64" s="187"/>
      <c r="AC64" s="187"/>
      <c r="AD64" s="187"/>
      <c r="AE64" s="187"/>
      <c r="AF64" s="188"/>
      <c r="AG64" s="188"/>
      <c r="AH64" s="187"/>
      <c r="AI64" s="187"/>
      <c r="AJ64" s="187"/>
      <c r="AK64" s="187"/>
      <c r="AL64" s="188"/>
      <c r="AM64" s="188"/>
      <c r="AN64" s="187"/>
      <c r="AO64" s="187"/>
      <c r="AP64" s="187"/>
      <c r="AQ64" s="187"/>
      <c r="AR64" s="188"/>
      <c r="AS64" s="188"/>
      <c r="AT64" s="187"/>
      <c r="AU64" s="187"/>
      <c r="AV64" s="187"/>
      <c r="AW64" s="187"/>
      <c r="AX64" s="188"/>
      <c r="AY64" s="188"/>
      <c r="AZ64" s="187"/>
      <c r="BA64" s="187"/>
      <c r="BB64" s="187"/>
      <c r="BC64" s="187"/>
      <c r="BD64" s="188"/>
      <c r="BE64" s="188"/>
      <c r="BF64" s="188"/>
      <c r="BG64" s="187"/>
      <c r="BH64" s="189"/>
      <c r="BI64" s="189"/>
      <c r="BJ64" s="189"/>
      <c r="BK64" s="189"/>
      <c r="BL64" s="189"/>
      <c r="BM64" s="189"/>
      <c r="BN64" s="189"/>
      <c r="BO64" s="189"/>
      <c r="BP64" s="189"/>
      <c r="BQ64" s="189"/>
      <c r="BR64" s="189"/>
      <c r="BS64" s="189"/>
      <c r="BT64" s="189"/>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c r="EO64" s="189"/>
      <c r="EP64" s="189"/>
      <c r="EQ64" s="189"/>
      <c r="ER64" s="189"/>
      <c r="ES64" s="189"/>
      <c r="ET64" s="189"/>
      <c r="EU64" s="189"/>
      <c r="EV64" s="189"/>
      <c r="EW64" s="189"/>
      <c r="EX64" s="189"/>
      <c r="EY64" s="189"/>
      <c r="EZ64" s="189"/>
      <c r="FA64" s="189"/>
      <c r="FB64" s="189"/>
      <c r="FC64" s="189"/>
      <c r="FD64" s="189"/>
      <c r="FE64" s="189"/>
      <c r="FF64" s="189"/>
      <c r="FG64" s="189"/>
      <c r="FH64" s="189"/>
      <c r="FI64" s="189"/>
      <c r="FJ64" s="189"/>
    </row>
    <row r="65" ht="15.75" customHeight="1">
      <c r="A65" s="187"/>
      <c r="B65" s="188"/>
      <c r="C65" s="188"/>
      <c r="D65" s="187"/>
      <c r="E65" s="187"/>
      <c r="F65" s="187"/>
      <c r="G65" s="187"/>
      <c r="H65" s="188"/>
      <c r="I65" s="188"/>
      <c r="J65" s="187"/>
      <c r="K65" s="187"/>
      <c r="L65" s="187"/>
      <c r="M65" s="187"/>
      <c r="N65" s="188"/>
      <c r="O65" s="188"/>
      <c r="P65" s="187"/>
      <c r="Q65" s="187"/>
      <c r="R65" s="187"/>
      <c r="S65" s="187"/>
      <c r="T65" s="188"/>
      <c r="U65" s="188"/>
      <c r="V65" s="187"/>
      <c r="W65" s="187"/>
      <c r="X65" s="187"/>
      <c r="Y65" s="187"/>
      <c r="Z65" s="188"/>
      <c r="AA65" s="188"/>
      <c r="AB65" s="187"/>
      <c r="AC65" s="187"/>
      <c r="AD65" s="187"/>
      <c r="AE65" s="187"/>
      <c r="AF65" s="188"/>
      <c r="AG65" s="188"/>
      <c r="AH65" s="187"/>
      <c r="AI65" s="187"/>
      <c r="AJ65" s="187"/>
      <c r="AK65" s="187"/>
      <c r="AL65" s="188"/>
      <c r="AM65" s="188"/>
      <c r="AN65" s="187"/>
      <c r="AO65" s="187"/>
      <c r="AP65" s="187"/>
      <c r="AQ65" s="187"/>
      <c r="AR65" s="188"/>
      <c r="AS65" s="188"/>
      <c r="AT65" s="187"/>
      <c r="AU65" s="187"/>
      <c r="AV65" s="187"/>
      <c r="AW65" s="187"/>
      <c r="AX65" s="188"/>
      <c r="AY65" s="188"/>
      <c r="AZ65" s="187"/>
      <c r="BA65" s="187"/>
      <c r="BB65" s="187"/>
      <c r="BC65" s="187"/>
      <c r="BD65" s="188"/>
      <c r="BE65" s="188"/>
      <c r="BF65" s="188"/>
      <c r="BG65" s="187"/>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c r="EO65" s="189"/>
      <c r="EP65" s="189"/>
      <c r="EQ65" s="189"/>
      <c r="ER65" s="189"/>
      <c r="ES65" s="189"/>
      <c r="ET65" s="189"/>
      <c r="EU65" s="189"/>
      <c r="EV65" s="189"/>
      <c r="EW65" s="189"/>
      <c r="EX65" s="189"/>
      <c r="EY65" s="189"/>
      <c r="EZ65" s="189"/>
      <c r="FA65" s="189"/>
      <c r="FB65" s="189"/>
      <c r="FC65" s="189"/>
      <c r="FD65" s="189"/>
      <c r="FE65" s="189"/>
      <c r="FF65" s="189"/>
      <c r="FG65" s="189"/>
      <c r="FH65" s="189"/>
      <c r="FI65" s="189"/>
      <c r="FJ65" s="189"/>
    </row>
    <row r="66" ht="15.75" customHeight="1">
      <c r="B66" s="153"/>
      <c r="C66" s="153"/>
      <c r="H66" s="153"/>
      <c r="I66" s="153"/>
      <c r="N66" s="153"/>
      <c r="O66" s="153"/>
      <c r="T66" s="153"/>
      <c r="U66" s="153"/>
      <c r="Z66" s="153"/>
      <c r="AA66" s="153"/>
      <c r="AF66" s="153"/>
      <c r="AG66" s="153"/>
      <c r="AL66" s="153"/>
      <c r="AM66" s="153"/>
      <c r="AR66" s="153"/>
      <c r="AS66" s="153"/>
      <c r="AX66" s="153"/>
      <c r="AY66" s="153"/>
      <c r="BD66" s="153"/>
      <c r="BE66" s="153"/>
      <c r="BF66" s="153"/>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row>
    <row r="67" ht="15.75" customHeight="1">
      <c r="B67" s="153"/>
      <c r="C67" s="153"/>
      <c r="H67" s="153"/>
      <c r="I67" s="153"/>
      <c r="N67" s="153"/>
      <c r="O67" s="153"/>
      <c r="T67" s="153"/>
      <c r="U67" s="153"/>
      <c r="Z67" s="153"/>
      <c r="AA67" s="153"/>
      <c r="AF67" s="153"/>
      <c r="AG67" s="153"/>
      <c r="AL67" s="153"/>
      <c r="AM67" s="153"/>
      <c r="AR67" s="153"/>
      <c r="AS67" s="153"/>
      <c r="AX67" s="153"/>
      <c r="AY67" s="153"/>
      <c r="BD67" s="153"/>
      <c r="BE67" s="153"/>
      <c r="BF67" s="153"/>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row>
    <row r="68" ht="15.75" customHeight="1">
      <c r="B68" s="153"/>
      <c r="C68" s="153"/>
      <c r="H68" s="153"/>
      <c r="I68" s="153"/>
      <c r="N68" s="153"/>
      <c r="O68" s="153"/>
      <c r="T68" s="153"/>
      <c r="U68" s="153"/>
      <c r="Z68" s="153"/>
      <c r="AA68" s="153"/>
      <c r="AF68" s="153"/>
      <c r="AG68" s="153"/>
      <c r="AL68" s="153"/>
      <c r="AM68" s="153"/>
      <c r="AR68" s="153"/>
      <c r="AS68" s="153"/>
      <c r="AX68" s="153"/>
      <c r="AY68" s="153"/>
      <c r="BD68" s="153"/>
      <c r="BE68" s="153"/>
      <c r="BF68" s="153"/>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row>
    <row r="69" ht="15.75" customHeight="1">
      <c r="B69" s="153"/>
      <c r="C69" s="153"/>
      <c r="H69" s="153"/>
      <c r="I69" s="153"/>
      <c r="N69" s="153"/>
      <c r="O69" s="153"/>
      <c r="T69" s="153"/>
      <c r="U69" s="153"/>
      <c r="Z69" s="153"/>
      <c r="AA69" s="153"/>
      <c r="AF69" s="153"/>
      <c r="AG69" s="153"/>
      <c r="AL69" s="153"/>
      <c r="AM69" s="153"/>
      <c r="AR69" s="153"/>
      <c r="AS69" s="153"/>
      <c r="AX69" s="153"/>
      <c r="AY69" s="153"/>
      <c r="BD69" s="153"/>
      <c r="BE69" s="153"/>
      <c r="BF69" s="153"/>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row>
    <row r="70" ht="15.75" customHeight="1">
      <c r="B70" s="153"/>
      <c r="C70" s="153"/>
      <c r="H70" s="153"/>
      <c r="I70" s="153"/>
      <c r="N70" s="153"/>
      <c r="O70" s="153"/>
      <c r="T70" s="153"/>
      <c r="U70" s="153"/>
      <c r="Z70" s="153"/>
      <c r="AA70" s="153"/>
      <c r="AF70" s="153"/>
      <c r="AG70" s="153"/>
      <c r="AL70" s="153"/>
      <c r="AM70" s="153"/>
      <c r="AR70" s="153"/>
      <c r="AS70" s="153"/>
      <c r="AX70" s="153"/>
      <c r="AY70" s="153"/>
      <c r="BD70" s="153"/>
      <c r="BE70" s="153"/>
      <c r="BF70" s="153"/>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row>
    <row r="71" ht="15.75" customHeight="1">
      <c r="B71" s="153"/>
      <c r="C71" s="153"/>
      <c r="H71" s="153"/>
      <c r="I71" s="153"/>
      <c r="N71" s="153"/>
      <c r="O71" s="153"/>
      <c r="T71" s="153"/>
      <c r="U71" s="153"/>
      <c r="Z71" s="153"/>
      <c r="AA71" s="153"/>
      <c r="AF71" s="153"/>
      <c r="AG71" s="153"/>
      <c r="AL71" s="153"/>
      <c r="AM71" s="153"/>
      <c r="AR71" s="153"/>
      <c r="AS71" s="153"/>
      <c r="AX71" s="153"/>
      <c r="AY71" s="153"/>
      <c r="BD71" s="153"/>
      <c r="BE71" s="153"/>
      <c r="BF71" s="153"/>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row>
    <row r="72" ht="15.75" customHeight="1">
      <c r="B72" s="153"/>
      <c r="C72" s="153"/>
      <c r="H72" s="153"/>
      <c r="I72" s="153"/>
      <c r="N72" s="153"/>
      <c r="O72" s="153"/>
      <c r="T72" s="153"/>
      <c r="U72" s="153"/>
      <c r="Z72" s="153"/>
      <c r="AA72" s="153"/>
      <c r="AF72" s="153"/>
      <c r="AG72" s="153"/>
      <c r="AL72" s="153"/>
      <c r="AM72" s="153"/>
      <c r="AR72" s="153"/>
      <c r="AS72" s="153"/>
      <c r="AX72" s="153"/>
      <c r="AY72" s="153"/>
      <c r="BD72" s="153"/>
      <c r="BE72" s="153"/>
      <c r="BF72" s="153"/>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row>
    <row r="73" ht="15.75" customHeight="1">
      <c r="B73" s="153"/>
      <c r="C73" s="153"/>
      <c r="H73" s="153"/>
      <c r="I73" s="153"/>
      <c r="N73" s="153"/>
      <c r="O73" s="153"/>
      <c r="T73" s="153"/>
      <c r="U73" s="153"/>
      <c r="Z73" s="153"/>
      <c r="AA73" s="153"/>
      <c r="AF73" s="153"/>
      <c r="AG73" s="153"/>
      <c r="AL73" s="153"/>
      <c r="AM73" s="153"/>
      <c r="AR73" s="153"/>
      <c r="AS73" s="153"/>
      <c r="AX73" s="153"/>
      <c r="AY73" s="153"/>
      <c r="BD73" s="153"/>
      <c r="BE73" s="153"/>
      <c r="BF73" s="153"/>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row>
    <row r="74" ht="15.75" customHeight="1">
      <c r="B74" s="153"/>
      <c r="C74" s="153"/>
      <c r="H74" s="153"/>
      <c r="I74" s="153"/>
      <c r="N74" s="153"/>
      <c r="O74" s="153"/>
      <c r="T74" s="153"/>
      <c r="U74" s="153"/>
      <c r="Z74" s="153"/>
      <c r="AA74" s="153"/>
      <c r="AF74" s="153"/>
      <c r="AG74" s="153"/>
      <c r="AL74" s="153"/>
      <c r="AM74" s="153"/>
      <c r="AR74" s="153"/>
      <c r="AS74" s="153"/>
      <c r="AX74" s="153"/>
      <c r="AY74" s="153"/>
      <c r="BD74" s="153"/>
      <c r="BE74" s="153"/>
      <c r="BF74" s="153"/>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row>
    <row r="75" ht="15.75" customHeight="1">
      <c r="B75" s="153"/>
      <c r="C75" s="153"/>
      <c r="H75" s="153"/>
      <c r="I75" s="153"/>
      <c r="N75" s="153"/>
      <c r="O75" s="153"/>
      <c r="T75" s="153"/>
      <c r="U75" s="153"/>
      <c r="Z75" s="153"/>
      <c r="AA75" s="153"/>
      <c r="AF75" s="153"/>
      <c r="AG75" s="153"/>
      <c r="AL75" s="153"/>
      <c r="AM75" s="153"/>
      <c r="AR75" s="153"/>
      <c r="AS75" s="153"/>
      <c r="AX75" s="153"/>
      <c r="AY75" s="153"/>
      <c r="BD75" s="153"/>
      <c r="BE75" s="153"/>
      <c r="BF75" s="153"/>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row>
    <row r="76" ht="15.75" customHeight="1">
      <c r="B76" s="153"/>
      <c r="C76" s="153"/>
      <c r="H76" s="153"/>
      <c r="I76" s="153"/>
      <c r="N76" s="153"/>
      <c r="O76" s="153"/>
      <c r="T76" s="153"/>
      <c r="U76" s="153"/>
      <c r="Z76" s="153"/>
      <c r="AA76" s="153"/>
      <c r="AF76" s="153"/>
      <c r="AG76" s="153"/>
      <c r="AL76" s="153"/>
      <c r="AM76" s="153"/>
      <c r="AR76" s="153"/>
      <c r="AS76" s="153"/>
      <c r="AX76" s="153"/>
      <c r="AY76" s="153"/>
      <c r="BD76" s="153"/>
      <c r="BE76" s="153"/>
      <c r="BF76" s="153"/>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row>
    <row r="77" ht="15.75" customHeight="1">
      <c r="B77" s="153"/>
      <c r="C77" s="153"/>
      <c r="H77" s="153"/>
      <c r="I77" s="153"/>
      <c r="N77" s="153"/>
      <c r="O77" s="153"/>
      <c r="T77" s="153"/>
      <c r="U77" s="153"/>
      <c r="Z77" s="153"/>
      <c r="AA77" s="153"/>
      <c r="AF77" s="153"/>
      <c r="AG77" s="153"/>
      <c r="AL77" s="153"/>
      <c r="AM77" s="153"/>
      <c r="AR77" s="153"/>
      <c r="AS77" s="153"/>
      <c r="AX77" s="153"/>
      <c r="AY77" s="153"/>
      <c r="BD77" s="153"/>
      <c r="BE77" s="153"/>
      <c r="BF77" s="153"/>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row>
    <row r="78" ht="15.75" customHeight="1">
      <c r="B78" s="153"/>
      <c r="C78" s="153"/>
      <c r="H78" s="153"/>
      <c r="I78" s="153"/>
      <c r="N78" s="153"/>
      <c r="O78" s="153"/>
      <c r="T78" s="153"/>
      <c r="U78" s="153"/>
      <c r="Z78" s="153"/>
      <c r="AA78" s="153"/>
      <c r="AF78" s="153"/>
      <c r="AG78" s="153"/>
      <c r="AL78" s="153"/>
      <c r="AM78" s="153"/>
      <c r="AR78" s="153"/>
      <c r="AS78" s="153"/>
      <c r="AX78" s="153"/>
      <c r="AY78" s="153"/>
      <c r="BD78" s="153"/>
      <c r="BE78" s="153"/>
      <c r="BF78" s="153"/>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row>
    <row r="79" ht="15.75" customHeight="1">
      <c r="B79" s="153"/>
      <c r="C79" s="153"/>
      <c r="H79" s="153"/>
      <c r="I79" s="153"/>
      <c r="N79" s="153"/>
      <c r="O79" s="153"/>
      <c r="T79" s="153"/>
      <c r="U79" s="153"/>
      <c r="Z79" s="153"/>
      <c r="AA79" s="153"/>
      <c r="AF79" s="153"/>
      <c r="AG79" s="153"/>
      <c r="AL79" s="153"/>
      <c r="AM79" s="153"/>
      <c r="AR79" s="153"/>
      <c r="AS79" s="153"/>
      <c r="AX79" s="153"/>
      <c r="AY79" s="153"/>
      <c r="BD79" s="153"/>
      <c r="BE79" s="153"/>
      <c r="BF79" s="153"/>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row>
    <row r="80" ht="15.75" customHeight="1">
      <c r="B80" s="153"/>
      <c r="C80" s="153"/>
      <c r="H80" s="153"/>
      <c r="I80" s="153"/>
      <c r="N80" s="153"/>
      <c r="O80" s="153"/>
      <c r="T80" s="153"/>
      <c r="U80" s="153"/>
      <c r="Z80" s="153"/>
      <c r="AA80" s="153"/>
      <c r="AF80" s="153"/>
      <c r="AG80" s="153"/>
      <c r="AL80" s="153"/>
      <c r="AM80" s="153"/>
      <c r="AR80" s="153"/>
      <c r="AS80" s="153"/>
      <c r="AX80" s="153"/>
      <c r="AY80" s="153"/>
      <c r="BD80" s="153"/>
      <c r="BE80" s="153"/>
      <c r="BF80" s="153"/>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row>
    <row r="81" ht="15.75" customHeight="1">
      <c r="B81" s="153"/>
      <c r="C81" s="153"/>
      <c r="H81" s="153"/>
      <c r="I81" s="153"/>
      <c r="N81" s="153"/>
      <c r="O81" s="153"/>
      <c r="T81" s="153"/>
      <c r="U81" s="153"/>
      <c r="Z81" s="153"/>
      <c r="AA81" s="153"/>
      <c r="AF81" s="153"/>
      <c r="AG81" s="153"/>
      <c r="AL81" s="153"/>
      <c r="AM81" s="153"/>
      <c r="AR81" s="153"/>
      <c r="AS81" s="153"/>
      <c r="AX81" s="153"/>
      <c r="AY81" s="153"/>
      <c r="BD81" s="153"/>
      <c r="BE81" s="153"/>
      <c r="BF81" s="153"/>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row>
    <row r="82" ht="15.75" customHeight="1">
      <c r="B82" s="153"/>
      <c r="C82" s="153"/>
      <c r="H82" s="153"/>
      <c r="I82" s="153"/>
      <c r="N82" s="153"/>
      <c r="O82" s="153"/>
      <c r="T82" s="153"/>
      <c r="U82" s="153"/>
      <c r="Z82" s="153"/>
      <c r="AA82" s="153"/>
      <c r="AF82" s="153"/>
      <c r="AG82" s="153"/>
      <c r="AL82" s="153"/>
      <c r="AM82" s="153"/>
      <c r="AR82" s="153"/>
      <c r="AS82" s="153"/>
      <c r="AX82" s="153"/>
      <c r="AY82" s="153"/>
      <c r="BD82" s="153"/>
      <c r="BE82" s="153"/>
      <c r="BF82" s="153"/>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row>
    <row r="83" ht="15.75" customHeight="1">
      <c r="B83" s="153"/>
      <c r="C83" s="153"/>
      <c r="H83" s="153"/>
      <c r="I83" s="153"/>
      <c r="N83" s="153"/>
      <c r="O83" s="153"/>
      <c r="T83" s="153"/>
      <c r="U83" s="153"/>
      <c r="Z83" s="153"/>
      <c r="AA83" s="153"/>
      <c r="AF83" s="153"/>
      <c r="AG83" s="153"/>
      <c r="AL83" s="153"/>
      <c r="AM83" s="153"/>
      <c r="AR83" s="153"/>
      <c r="AS83" s="153"/>
      <c r="AX83" s="153"/>
      <c r="AY83" s="153"/>
      <c r="BD83" s="153"/>
      <c r="BE83" s="153"/>
      <c r="BF83" s="153"/>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row>
    <row r="84" ht="15.75" customHeight="1">
      <c r="B84" s="153"/>
      <c r="C84" s="153"/>
      <c r="H84" s="153"/>
      <c r="I84" s="153"/>
      <c r="N84" s="153"/>
      <c r="O84" s="153"/>
      <c r="T84" s="153"/>
      <c r="U84" s="153"/>
      <c r="Z84" s="153"/>
      <c r="AA84" s="153"/>
      <c r="AF84" s="153"/>
      <c r="AG84" s="153"/>
      <c r="AL84" s="153"/>
      <c r="AM84" s="153"/>
      <c r="AR84" s="153"/>
      <c r="AS84" s="153"/>
      <c r="AX84" s="153"/>
      <c r="AY84" s="153"/>
      <c r="BD84" s="153"/>
      <c r="BE84" s="153"/>
      <c r="BF84" s="153"/>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row>
    <row r="85" ht="15.75" customHeight="1">
      <c r="B85" s="153"/>
      <c r="C85" s="153"/>
      <c r="H85" s="153"/>
      <c r="I85" s="153"/>
      <c r="N85" s="153"/>
      <c r="O85" s="153"/>
      <c r="T85" s="153"/>
      <c r="U85" s="153"/>
      <c r="Z85" s="153"/>
      <c r="AA85" s="153"/>
      <c r="AF85" s="153"/>
      <c r="AG85" s="153"/>
      <c r="AL85" s="153"/>
      <c r="AM85" s="153"/>
      <c r="AR85" s="153"/>
      <c r="AS85" s="153"/>
      <c r="AX85" s="153"/>
      <c r="AY85" s="153"/>
      <c r="BD85" s="153"/>
      <c r="BE85" s="153"/>
      <c r="BF85" s="153"/>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row>
    <row r="86" ht="15.75" customHeight="1">
      <c r="B86" s="153"/>
      <c r="C86" s="153"/>
      <c r="H86" s="153"/>
      <c r="I86" s="153"/>
      <c r="N86" s="153"/>
      <c r="O86" s="153"/>
      <c r="T86" s="153"/>
      <c r="U86" s="153"/>
      <c r="Z86" s="153"/>
      <c r="AA86" s="153"/>
      <c r="AF86" s="153"/>
      <c r="AG86" s="153"/>
      <c r="AL86" s="153"/>
      <c r="AM86" s="153"/>
      <c r="AR86" s="153"/>
      <c r="AS86" s="153"/>
      <c r="AX86" s="153"/>
      <c r="AY86" s="153"/>
      <c r="BD86" s="153"/>
      <c r="BE86" s="153"/>
      <c r="BF86" s="153"/>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row>
    <row r="87" ht="15.75" customHeight="1">
      <c r="B87" s="153"/>
      <c r="C87" s="153"/>
      <c r="H87" s="153"/>
      <c r="I87" s="153"/>
      <c r="N87" s="153"/>
      <c r="O87" s="153"/>
      <c r="T87" s="153"/>
      <c r="U87" s="153"/>
      <c r="Z87" s="153"/>
      <c r="AA87" s="153"/>
      <c r="AF87" s="153"/>
      <c r="AG87" s="153"/>
      <c r="AL87" s="153"/>
      <c r="AM87" s="153"/>
      <c r="AR87" s="153"/>
      <c r="AS87" s="153"/>
      <c r="AX87" s="153"/>
      <c r="AY87" s="153"/>
      <c r="BD87" s="153"/>
      <c r="BE87" s="153"/>
      <c r="BF87" s="153"/>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row>
    <row r="88" ht="15.75" customHeight="1">
      <c r="B88" s="153"/>
      <c r="C88" s="153"/>
      <c r="H88" s="153"/>
      <c r="I88" s="153"/>
      <c r="N88" s="153"/>
      <c r="O88" s="153"/>
      <c r="T88" s="153"/>
      <c r="U88" s="153"/>
      <c r="Z88" s="153"/>
      <c r="AA88" s="153"/>
      <c r="AF88" s="153"/>
      <c r="AG88" s="153"/>
      <c r="AL88" s="153"/>
      <c r="AM88" s="153"/>
      <c r="AR88" s="153"/>
      <c r="AS88" s="153"/>
      <c r="AX88" s="153"/>
      <c r="AY88" s="153"/>
      <c r="BD88" s="153"/>
      <c r="BE88" s="153"/>
      <c r="BF88" s="153"/>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row>
    <row r="89" ht="15.75" customHeight="1">
      <c r="B89" s="153"/>
      <c r="C89" s="153"/>
      <c r="H89" s="153"/>
      <c r="I89" s="153"/>
      <c r="N89" s="153"/>
      <c r="O89" s="153"/>
      <c r="T89" s="153"/>
      <c r="U89" s="153"/>
      <c r="Z89" s="153"/>
      <c r="AA89" s="153"/>
      <c r="AF89" s="153"/>
      <c r="AG89" s="153"/>
      <c r="AL89" s="153"/>
      <c r="AM89" s="153"/>
      <c r="AR89" s="153"/>
      <c r="AS89" s="153"/>
      <c r="AX89" s="153"/>
      <c r="AY89" s="153"/>
      <c r="BD89" s="153"/>
      <c r="BE89" s="153"/>
      <c r="BF89" s="153"/>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row>
    <row r="90" ht="15.75" customHeight="1">
      <c r="B90" s="153"/>
      <c r="C90" s="153"/>
      <c r="H90" s="153"/>
      <c r="I90" s="153"/>
      <c r="N90" s="153"/>
      <c r="O90" s="153"/>
      <c r="T90" s="153"/>
      <c r="U90" s="153"/>
      <c r="Z90" s="153"/>
      <c r="AA90" s="153"/>
      <c r="AF90" s="153"/>
      <c r="AG90" s="153"/>
      <c r="AL90" s="153"/>
      <c r="AM90" s="153"/>
      <c r="AR90" s="153"/>
      <c r="AS90" s="153"/>
      <c r="AX90" s="153"/>
      <c r="AY90" s="153"/>
      <c r="BD90" s="153"/>
      <c r="BE90" s="153"/>
      <c r="BF90" s="153"/>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row>
    <row r="91" ht="15.75" customHeight="1">
      <c r="B91" s="153"/>
      <c r="C91" s="153"/>
      <c r="H91" s="153"/>
      <c r="I91" s="153"/>
      <c r="N91" s="153"/>
      <c r="O91" s="153"/>
      <c r="T91" s="153"/>
      <c r="U91" s="153"/>
      <c r="Z91" s="153"/>
      <c r="AA91" s="153"/>
      <c r="AF91" s="153"/>
      <c r="AG91" s="153"/>
      <c r="AL91" s="153"/>
      <c r="AM91" s="153"/>
      <c r="AR91" s="153"/>
      <c r="AS91" s="153"/>
      <c r="AX91" s="153"/>
      <c r="AY91" s="153"/>
      <c r="BD91" s="153"/>
      <c r="BE91" s="153"/>
      <c r="BF91" s="153"/>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row>
    <row r="92" ht="15.75" customHeight="1">
      <c r="B92" s="153"/>
      <c r="C92" s="153"/>
      <c r="H92" s="153"/>
      <c r="I92" s="153"/>
      <c r="N92" s="153"/>
      <c r="O92" s="153"/>
      <c r="T92" s="153"/>
      <c r="U92" s="153"/>
      <c r="Z92" s="153"/>
      <c r="AA92" s="153"/>
      <c r="AF92" s="153"/>
      <c r="AG92" s="153"/>
      <c r="AL92" s="153"/>
      <c r="AM92" s="153"/>
      <c r="AR92" s="153"/>
      <c r="AS92" s="153"/>
      <c r="AX92" s="153"/>
      <c r="AY92" s="153"/>
      <c r="BD92" s="153"/>
      <c r="BE92" s="153"/>
      <c r="BF92" s="153"/>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row>
    <row r="93" ht="15.75" customHeight="1">
      <c r="B93" s="153"/>
      <c r="C93" s="153"/>
      <c r="H93" s="153"/>
      <c r="I93" s="153"/>
      <c r="N93" s="153"/>
      <c r="O93" s="153"/>
      <c r="T93" s="153"/>
      <c r="U93" s="153"/>
      <c r="Z93" s="153"/>
      <c r="AA93" s="153"/>
      <c r="AF93" s="153"/>
      <c r="AG93" s="153"/>
      <c r="AL93" s="153"/>
      <c r="AM93" s="153"/>
      <c r="AR93" s="153"/>
      <c r="AS93" s="153"/>
      <c r="AX93" s="153"/>
      <c r="AY93" s="153"/>
      <c r="BD93" s="153"/>
      <c r="BE93" s="153"/>
      <c r="BF93" s="153"/>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row>
    <row r="94" ht="15.75" customHeight="1">
      <c r="B94" s="153"/>
      <c r="C94" s="153"/>
      <c r="H94" s="153"/>
      <c r="I94" s="153"/>
      <c r="N94" s="153"/>
      <c r="O94" s="153"/>
      <c r="T94" s="153"/>
      <c r="U94" s="153"/>
      <c r="Z94" s="153"/>
      <c r="AA94" s="153"/>
      <c r="AF94" s="153"/>
      <c r="AG94" s="153"/>
      <c r="AL94" s="153"/>
      <c r="AM94" s="153"/>
      <c r="AR94" s="153"/>
      <c r="AS94" s="153"/>
      <c r="AX94" s="153"/>
      <c r="AY94" s="153"/>
      <c r="BD94" s="153"/>
      <c r="BE94" s="153"/>
      <c r="BF94" s="153"/>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row>
    <row r="95" ht="15.75" customHeight="1">
      <c r="B95" s="153"/>
      <c r="C95" s="153"/>
      <c r="H95" s="153"/>
      <c r="I95" s="153"/>
      <c r="N95" s="153"/>
      <c r="O95" s="153"/>
      <c r="T95" s="153"/>
      <c r="U95" s="153"/>
      <c r="Z95" s="153"/>
      <c r="AA95" s="153"/>
      <c r="AF95" s="153"/>
      <c r="AG95" s="153"/>
      <c r="AL95" s="153"/>
      <c r="AM95" s="153"/>
      <c r="AR95" s="153"/>
      <c r="AS95" s="153"/>
      <c r="AX95" s="153"/>
      <c r="AY95" s="153"/>
      <c r="BD95" s="153"/>
      <c r="BE95" s="153"/>
      <c r="BF95" s="153"/>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row>
    <row r="96" ht="15.75" customHeight="1">
      <c r="B96" s="153"/>
      <c r="C96" s="153"/>
      <c r="H96" s="153"/>
      <c r="I96" s="153"/>
      <c r="N96" s="153"/>
      <c r="O96" s="153"/>
      <c r="T96" s="153"/>
      <c r="U96" s="153"/>
      <c r="Z96" s="153"/>
      <c r="AA96" s="153"/>
      <c r="AF96" s="153"/>
      <c r="AG96" s="153"/>
      <c r="AL96" s="153"/>
      <c r="AM96" s="153"/>
      <c r="AR96" s="153"/>
      <c r="AS96" s="153"/>
      <c r="AX96" s="153"/>
      <c r="AY96" s="153"/>
      <c r="BD96" s="153"/>
      <c r="BE96" s="153"/>
      <c r="BF96" s="153"/>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row>
    <row r="97" ht="15.75" customHeight="1">
      <c r="B97" s="153"/>
      <c r="C97" s="153"/>
      <c r="H97" s="153"/>
      <c r="I97" s="153"/>
      <c r="N97" s="153"/>
      <c r="O97" s="153"/>
      <c r="T97" s="153"/>
      <c r="U97" s="153"/>
      <c r="Z97" s="153"/>
      <c r="AA97" s="153"/>
      <c r="AF97" s="153"/>
      <c r="AG97" s="153"/>
      <c r="AL97" s="153"/>
      <c r="AM97" s="153"/>
      <c r="AR97" s="153"/>
      <c r="AS97" s="153"/>
      <c r="AX97" s="153"/>
      <c r="AY97" s="153"/>
      <c r="BD97" s="153"/>
      <c r="BE97" s="153"/>
      <c r="BF97" s="153"/>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row>
    <row r="98" ht="15.75" customHeight="1">
      <c r="B98" s="153"/>
      <c r="C98" s="153"/>
      <c r="H98" s="153"/>
      <c r="I98" s="153"/>
      <c r="N98" s="153"/>
      <c r="O98" s="153"/>
      <c r="T98" s="153"/>
      <c r="U98" s="153"/>
      <c r="Z98" s="153"/>
      <c r="AA98" s="153"/>
      <c r="AF98" s="153"/>
      <c r="AG98" s="153"/>
      <c r="AL98" s="153"/>
      <c r="AM98" s="153"/>
      <c r="AR98" s="153"/>
      <c r="AS98" s="153"/>
      <c r="AX98" s="153"/>
      <c r="AY98" s="153"/>
      <c r="BD98" s="153"/>
      <c r="BE98" s="153"/>
      <c r="BF98" s="153"/>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row>
    <row r="99" ht="15.75" customHeight="1">
      <c r="B99" s="153"/>
      <c r="C99" s="153"/>
      <c r="H99" s="153"/>
      <c r="I99" s="153"/>
      <c r="N99" s="153"/>
      <c r="O99" s="153"/>
      <c r="T99" s="153"/>
      <c r="U99" s="153"/>
      <c r="Z99" s="153"/>
      <c r="AA99" s="153"/>
      <c r="AF99" s="153"/>
      <c r="AG99" s="153"/>
      <c r="AL99" s="153"/>
      <c r="AM99" s="153"/>
      <c r="AR99" s="153"/>
      <c r="AS99" s="153"/>
      <c r="AX99" s="153"/>
      <c r="AY99" s="153"/>
      <c r="BD99" s="153"/>
      <c r="BE99" s="153"/>
      <c r="BF99" s="153"/>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row>
    <row r="100" ht="15.75" customHeight="1">
      <c r="B100" s="153"/>
      <c r="C100" s="153"/>
      <c r="H100" s="153"/>
      <c r="I100" s="153"/>
      <c r="N100" s="153"/>
      <c r="O100" s="153"/>
      <c r="T100" s="153"/>
      <c r="U100" s="153"/>
      <c r="Z100" s="153"/>
      <c r="AA100" s="153"/>
      <c r="AF100" s="153"/>
      <c r="AG100" s="153"/>
      <c r="AL100" s="153"/>
      <c r="AM100" s="153"/>
      <c r="AR100" s="153"/>
      <c r="AS100" s="153"/>
      <c r="AX100" s="153"/>
      <c r="AY100" s="153"/>
      <c r="BD100" s="153"/>
      <c r="BE100" s="153"/>
      <c r="BF100" s="153"/>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row>
    <row r="101" ht="15.75" customHeight="1">
      <c r="B101" s="153"/>
      <c r="C101" s="153"/>
      <c r="H101" s="153"/>
      <c r="I101" s="153"/>
      <c r="N101" s="153"/>
      <c r="O101" s="153"/>
      <c r="T101" s="153"/>
      <c r="U101" s="153"/>
      <c r="Z101" s="153"/>
      <c r="AA101" s="153"/>
      <c r="AF101" s="153"/>
      <c r="AG101" s="153"/>
      <c r="AL101" s="153"/>
      <c r="AM101" s="153"/>
      <c r="AR101" s="153"/>
      <c r="AS101" s="153"/>
      <c r="AX101" s="153"/>
      <c r="AY101" s="153"/>
      <c r="BD101" s="153"/>
      <c r="BE101" s="153"/>
      <c r="BF101" s="153"/>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row>
    <row r="102" ht="15.75" customHeight="1">
      <c r="B102" s="153"/>
      <c r="C102" s="153"/>
      <c r="H102" s="153"/>
      <c r="I102" s="153"/>
      <c r="N102" s="153"/>
      <c r="O102" s="153"/>
      <c r="T102" s="153"/>
      <c r="U102" s="153"/>
      <c r="Z102" s="153"/>
      <c r="AA102" s="153"/>
      <c r="AF102" s="153"/>
      <c r="AG102" s="153"/>
      <c r="AL102" s="153"/>
      <c r="AM102" s="153"/>
      <c r="AR102" s="153"/>
      <c r="AS102" s="153"/>
      <c r="AX102" s="153"/>
      <c r="AY102" s="153"/>
      <c r="BD102" s="153"/>
      <c r="BE102" s="153"/>
      <c r="BF102" s="153"/>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row>
    <row r="103" ht="15.75" customHeight="1">
      <c r="B103" s="153"/>
      <c r="C103" s="153"/>
      <c r="H103" s="153"/>
      <c r="I103" s="153"/>
      <c r="N103" s="153"/>
      <c r="O103" s="153"/>
      <c r="T103" s="153"/>
      <c r="U103" s="153"/>
      <c r="Z103" s="153"/>
      <c r="AA103" s="153"/>
      <c r="AF103" s="153"/>
      <c r="AG103" s="153"/>
      <c r="AL103" s="153"/>
      <c r="AM103" s="153"/>
      <c r="AR103" s="153"/>
      <c r="AS103" s="153"/>
      <c r="AX103" s="153"/>
      <c r="AY103" s="153"/>
      <c r="BD103" s="153"/>
      <c r="BE103" s="153"/>
      <c r="BF103" s="153"/>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row>
    <row r="104" ht="15.75" customHeight="1">
      <c r="B104" s="153"/>
      <c r="C104" s="153"/>
      <c r="H104" s="153"/>
      <c r="I104" s="153"/>
      <c r="N104" s="153"/>
      <c r="O104" s="153"/>
      <c r="T104" s="153"/>
      <c r="U104" s="153"/>
      <c r="Z104" s="153"/>
      <c r="AA104" s="153"/>
      <c r="AF104" s="153"/>
      <c r="AG104" s="153"/>
      <c r="AL104" s="153"/>
      <c r="AM104" s="153"/>
      <c r="AR104" s="153"/>
      <c r="AS104" s="153"/>
      <c r="AX104" s="153"/>
      <c r="AY104" s="153"/>
      <c r="BD104" s="153"/>
      <c r="BE104" s="153"/>
      <c r="BF104" s="153"/>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row>
    <row r="105" ht="15.75" customHeight="1">
      <c r="B105" s="153"/>
      <c r="C105" s="153"/>
      <c r="H105" s="153"/>
      <c r="I105" s="153"/>
      <c r="N105" s="153"/>
      <c r="O105" s="153"/>
      <c r="T105" s="153"/>
      <c r="U105" s="153"/>
      <c r="Z105" s="153"/>
      <c r="AA105" s="153"/>
      <c r="AF105" s="153"/>
      <c r="AG105" s="153"/>
      <c r="AL105" s="153"/>
      <c r="AM105" s="153"/>
      <c r="AR105" s="153"/>
      <c r="AS105" s="153"/>
      <c r="AX105" s="153"/>
      <c r="AY105" s="153"/>
      <c r="BD105" s="153"/>
      <c r="BE105" s="153"/>
      <c r="BF105" s="153"/>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row>
    <row r="106" ht="15.75" customHeight="1">
      <c r="B106" s="153"/>
      <c r="C106" s="153"/>
      <c r="H106" s="153"/>
      <c r="I106" s="153"/>
      <c r="N106" s="153"/>
      <c r="O106" s="153"/>
      <c r="T106" s="153"/>
      <c r="U106" s="153"/>
      <c r="Z106" s="153"/>
      <c r="AA106" s="153"/>
      <c r="AF106" s="153"/>
      <c r="AG106" s="153"/>
      <c r="AL106" s="153"/>
      <c r="AM106" s="153"/>
      <c r="AR106" s="153"/>
      <c r="AS106" s="153"/>
      <c r="AX106" s="153"/>
      <c r="AY106" s="153"/>
      <c r="BD106" s="153"/>
      <c r="BE106" s="153"/>
      <c r="BF106" s="153"/>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row>
    <row r="107" ht="15.75" customHeight="1">
      <c r="B107" s="153"/>
      <c r="C107" s="153"/>
      <c r="H107" s="153"/>
      <c r="I107" s="153"/>
      <c r="N107" s="153"/>
      <c r="O107" s="153"/>
      <c r="T107" s="153"/>
      <c r="U107" s="153"/>
      <c r="Z107" s="153"/>
      <c r="AA107" s="153"/>
      <c r="AF107" s="153"/>
      <c r="AG107" s="153"/>
      <c r="AL107" s="153"/>
      <c r="AM107" s="153"/>
      <c r="AR107" s="153"/>
      <c r="AS107" s="153"/>
      <c r="AX107" s="153"/>
      <c r="AY107" s="153"/>
      <c r="BD107" s="153"/>
      <c r="BE107" s="153"/>
      <c r="BF107" s="153"/>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row>
    <row r="108" ht="15.75" customHeight="1">
      <c r="B108" s="153"/>
      <c r="C108" s="153"/>
      <c r="H108" s="153"/>
      <c r="I108" s="153"/>
      <c r="N108" s="153"/>
      <c r="O108" s="153"/>
      <c r="T108" s="153"/>
      <c r="U108" s="153"/>
      <c r="Z108" s="153"/>
      <c r="AA108" s="153"/>
      <c r="AF108" s="153"/>
      <c r="AG108" s="153"/>
      <c r="AL108" s="153"/>
      <c r="AM108" s="153"/>
      <c r="AR108" s="153"/>
      <c r="AS108" s="153"/>
      <c r="AX108" s="153"/>
      <c r="AY108" s="153"/>
      <c r="BD108" s="153"/>
      <c r="BE108" s="153"/>
      <c r="BF108" s="153"/>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row>
    <row r="109" ht="15.75" customHeight="1">
      <c r="B109" s="153"/>
      <c r="C109" s="153"/>
      <c r="H109" s="153"/>
      <c r="I109" s="153"/>
      <c r="N109" s="153"/>
      <c r="O109" s="153"/>
      <c r="T109" s="153"/>
      <c r="U109" s="153"/>
      <c r="Z109" s="153"/>
      <c r="AA109" s="153"/>
      <c r="AF109" s="153"/>
      <c r="AG109" s="153"/>
      <c r="AL109" s="153"/>
      <c r="AM109" s="153"/>
      <c r="AR109" s="153"/>
      <c r="AS109" s="153"/>
      <c r="AX109" s="153"/>
      <c r="AY109" s="153"/>
      <c r="BD109" s="153"/>
      <c r="BE109" s="153"/>
      <c r="BF109" s="153"/>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row>
    <row r="110" ht="15.75" customHeight="1">
      <c r="B110" s="153"/>
      <c r="C110" s="153"/>
      <c r="H110" s="153"/>
      <c r="I110" s="153"/>
      <c r="N110" s="153"/>
      <c r="O110" s="153"/>
      <c r="T110" s="153"/>
      <c r="U110" s="153"/>
      <c r="Z110" s="153"/>
      <c r="AA110" s="153"/>
      <c r="AF110" s="153"/>
      <c r="AG110" s="153"/>
      <c r="AL110" s="153"/>
      <c r="AM110" s="153"/>
      <c r="AR110" s="153"/>
      <c r="AS110" s="153"/>
      <c r="AX110" s="153"/>
      <c r="AY110" s="153"/>
      <c r="BD110" s="153"/>
      <c r="BE110" s="153"/>
      <c r="BF110" s="153"/>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row>
    <row r="111" ht="15.75" customHeight="1">
      <c r="B111" s="153"/>
      <c r="C111" s="153"/>
      <c r="H111" s="153"/>
      <c r="I111" s="153"/>
      <c r="N111" s="153"/>
      <c r="O111" s="153"/>
      <c r="T111" s="153"/>
      <c r="U111" s="153"/>
      <c r="Z111" s="153"/>
      <c r="AA111" s="153"/>
      <c r="AF111" s="153"/>
      <c r="AG111" s="153"/>
      <c r="AL111" s="153"/>
      <c r="AM111" s="153"/>
      <c r="AR111" s="153"/>
      <c r="AS111" s="153"/>
      <c r="AX111" s="153"/>
      <c r="AY111" s="153"/>
      <c r="BD111" s="153"/>
      <c r="BE111" s="153"/>
      <c r="BF111" s="153"/>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row>
    <row r="112" ht="15.75" customHeight="1">
      <c r="B112" s="153"/>
      <c r="C112" s="153"/>
      <c r="H112" s="153"/>
      <c r="I112" s="153"/>
      <c r="N112" s="153"/>
      <c r="O112" s="153"/>
      <c r="T112" s="153"/>
      <c r="U112" s="153"/>
      <c r="Z112" s="153"/>
      <c r="AA112" s="153"/>
      <c r="AF112" s="153"/>
      <c r="AG112" s="153"/>
      <c r="AL112" s="153"/>
      <c r="AM112" s="153"/>
      <c r="AR112" s="153"/>
      <c r="AS112" s="153"/>
      <c r="AX112" s="153"/>
      <c r="AY112" s="153"/>
      <c r="BD112" s="153"/>
      <c r="BE112" s="153"/>
      <c r="BF112" s="153"/>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row>
    <row r="113" ht="15.75" customHeight="1">
      <c r="B113" s="153"/>
      <c r="C113" s="153"/>
      <c r="H113" s="153"/>
      <c r="I113" s="153"/>
      <c r="N113" s="153"/>
      <c r="O113" s="153"/>
      <c r="T113" s="153"/>
      <c r="U113" s="153"/>
      <c r="Z113" s="153"/>
      <c r="AA113" s="153"/>
      <c r="AF113" s="153"/>
      <c r="AG113" s="153"/>
      <c r="AL113" s="153"/>
      <c r="AM113" s="153"/>
      <c r="AR113" s="153"/>
      <c r="AS113" s="153"/>
      <c r="AX113" s="153"/>
      <c r="AY113" s="153"/>
      <c r="BD113" s="153"/>
      <c r="BE113" s="153"/>
      <c r="BF113" s="153"/>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row>
    <row r="114" ht="15.75" customHeight="1">
      <c r="B114" s="153"/>
      <c r="C114" s="153"/>
      <c r="H114" s="153"/>
      <c r="I114" s="153"/>
      <c r="N114" s="153"/>
      <c r="O114" s="153"/>
      <c r="T114" s="153"/>
      <c r="U114" s="153"/>
      <c r="Z114" s="153"/>
      <c r="AA114" s="153"/>
      <c r="AF114" s="153"/>
      <c r="AG114" s="153"/>
      <c r="AL114" s="153"/>
      <c r="AM114" s="153"/>
      <c r="AR114" s="153"/>
      <c r="AS114" s="153"/>
      <c r="AX114" s="153"/>
      <c r="AY114" s="153"/>
      <c r="BD114" s="153"/>
      <c r="BE114" s="153"/>
      <c r="BF114" s="153"/>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row>
    <row r="115" ht="15.75" customHeight="1">
      <c r="B115" s="153"/>
      <c r="C115" s="153"/>
      <c r="H115" s="153"/>
      <c r="I115" s="153"/>
      <c r="N115" s="153"/>
      <c r="O115" s="153"/>
      <c r="T115" s="153"/>
      <c r="U115" s="153"/>
      <c r="Z115" s="153"/>
      <c r="AA115" s="153"/>
      <c r="AF115" s="153"/>
      <c r="AG115" s="153"/>
      <c r="AL115" s="153"/>
      <c r="AM115" s="153"/>
      <c r="AR115" s="153"/>
      <c r="AS115" s="153"/>
      <c r="AX115" s="153"/>
      <c r="AY115" s="153"/>
      <c r="BD115" s="153"/>
      <c r="BE115" s="153"/>
      <c r="BF115" s="153"/>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row>
    <row r="116" ht="15.75" customHeight="1">
      <c r="B116" s="153"/>
      <c r="C116" s="153"/>
      <c r="H116" s="153"/>
      <c r="I116" s="153"/>
      <c r="N116" s="153"/>
      <c r="O116" s="153"/>
      <c r="T116" s="153"/>
      <c r="U116" s="153"/>
      <c r="Z116" s="153"/>
      <c r="AA116" s="153"/>
      <c r="AF116" s="153"/>
      <c r="AG116" s="153"/>
      <c r="AL116" s="153"/>
      <c r="AM116" s="153"/>
      <c r="AR116" s="153"/>
      <c r="AS116" s="153"/>
      <c r="AX116" s="153"/>
      <c r="AY116" s="153"/>
      <c r="BD116" s="153"/>
      <c r="BE116" s="153"/>
      <c r="BF116" s="153"/>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row>
    <row r="117" ht="15.75" customHeight="1">
      <c r="B117" s="153"/>
      <c r="C117" s="153"/>
      <c r="H117" s="153"/>
      <c r="I117" s="153"/>
      <c r="N117" s="153"/>
      <c r="O117" s="153"/>
      <c r="T117" s="153"/>
      <c r="U117" s="153"/>
      <c r="Z117" s="153"/>
      <c r="AA117" s="153"/>
      <c r="AF117" s="153"/>
      <c r="AG117" s="153"/>
      <c r="AL117" s="153"/>
      <c r="AM117" s="153"/>
      <c r="AR117" s="153"/>
      <c r="AS117" s="153"/>
      <c r="AX117" s="153"/>
      <c r="AY117" s="153"/>
      <c r="BD117" s="153"/>
      <c r="BE117" s="153"/>
      <c r="BF117" s="153"/>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row>
    <row r="118" ht="15.75" customHeight="1">
      <c r="B118" s="153"/>
      <c r="C118" s="153"/>
      <c r="H118" s="153"/>
      <c r="I118" s="153"/>
      <c r="N118" s="153"/>
      <c r="O118" s="153"/>
      <c r="T118" s="153"/>
      <c r="U118" s="153"/>
      <c r="Z118" s="153"/>
      <c r="AA118" s="153"/>
      <c r="AF118" s="153"/>
      <c r="AG118" s="153"/>
      <c r="AL118" s="153"/>
      <c r="AM118" s="153"/>
      <c r="AR118" s="153"/>
      <c r="AS118" s="153"/>
      <c r="AX118" s="153"/>
      <c r="AY118" s="153"/>
      <c r="BD118" s="153"/>
      <c r="BE118" s="153"/>
      <c r="BF118" s="153"/>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row>
    <row r="119" ht="15.75" customHeight="1">
      <c r="B119" s="153"/>
      <c r="C119" s="153"/>
      <c r="H119" s="153"/>
      <c r="I119" s="153"/>
      <c r="N119" s="153"/>
      <c r="O119" s="153"/>
      <c r="T119" s="153"/>
      <c r="U119" s="153"/>
      <c r="Z119" s="153"/>
      <c r="AA119" s="153"/>
      <c r="AF119" s="153"/>
      <c r="AG119" s="153"/>
      <c r="AL119" s="153"/>
      <c r="AM119" s="153"/>
      <c r="AR119" s="153"/>
      <c r="AS119" s="153"/>
      <c r="AX119" s="153"/>
      <c r="AY119" s="153"/>
      <c r="BD119" s="153"/>
      <c r="BE119" s="153"/>
      <c r="BF119" s="153"/>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row>
    <row r="120" ht="15.75" customHeight="1">
      <c r="B120" s="153"/>
      <c r="C120" s="153"/>
      <c r="H120" s="153"/>
      <c r="I120" s="153"/>
      <c r="N120" s="153"/>
      <c r="O120" s="153"/>
      <c r="T120" s="153"/>
      <c r="U120" s="153"/>
      <c r="Z120" s="153"/>
      <c r="AA120" s="153"/>
      <c r="AF120" s="153"/>
      <c r="AG120" s="153"/>
      <c r="AL120" s="153"/>
      <c r="AM120" s="153"/>
      <c r="AR120" s="153"/>
      <c r="AS120" s="153"/>
      <c r="AX120" s="153"/>
      <c r="AY120" s="153"/>
      <c r="BD120" s="153"/>
      <c r="BE120" s="153"/>
      <c r="BF120" s="153"/>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row>
    <row r="121" ht="15.75" customHeight="1">
      <c r="B121" s="153"/>
      <c r="C121" s="153"/>
      <c r="H121" s="153"/>
      <c r="I121" s="153"/>
      <c r="N121" s="153"/>
      <c r="O121" s="153"/>
      <c r="T121" s="153"/>
      <c r="U121" s="153"/>
      <c r="Z121" s="153"/>
      <c r="AA121" s="153"/>
      <c r="AF121" s="153"/>
      <c r="AG121" s="153"/>
      <c r="AL121" s="153"/>
      <c r="AM121" s="153"/>
      <c r="AR121" s="153"/>
      <c r="AS121" s="153"/>
      <c r="AX121" s="153"/>
      <c r="AY121" s="153"/>
      <c r="BD121" s="153"/>
      <c r="BE121" s="153"/>
      <c r="BF121" s="153"/>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row>
    <row r="122" ht="15.75" customHeight="1">
      <c r="B122" s="153"/>
      <c r="C122" s="153"/>
      <c r="H122" s="153"/>
      <c r="I122" s="153"/>
      <c r="N122" s="153"/>
      <c r="O122" s="153"/>
      <c r="T122" s="153"/>
      <c r="U122" s="153"/>
      <c r="Z122" s="153"/>
      <c r="AA122" s="153"/>
      <c r="AF122" s="153"/>
      <c r="AG122" s="153"/>
      <c r="AL122" s="153"/>
      <c r="AM122" s="153"/>
      <c r="AR122" s="153"/>
      <c r="AS122" s="153"/>
      <c r="AX122" s="153"/>
      <c r="AY122" s="153"/>
      <c r="BD122" s="153"/>
      <c r="BE122" s="153"/>
      <c r="BF122" s="153"/>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row>
    <row r="123" ht="15.75" customHeight="1">
      <c r="B123" s="153"/>
      <c r="C123" s="153"/>
      <c r="H123" s="153"/>
      <c r="I123" s="153"/>
      <c r="N123" s="153"/>
      <c r="O123" s="153"/>
      <c r="T123" s="153"/>
      <c r="U123" s="153"/>
      <c r="Z123" s="153"/>
      <c r="AA123" s="153"/>
      <c r="AF123" s="153"/>
      <c r="AG123" s="153"/>
      <c r="AL123" s="153"/>
      <c r="AM123" s="153"/>
      <c r="AR123" s="153"/>
      <c r="AS123" s="153"/>
      <c r="AX123" s="153"/>
      <c r="AY123" s="153"/>
      <c r="BD123" s="153"/>
      <c r="BE123" s="153"/>
      <c r="BF123" s="153"/>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row>
    <row r="124" ht="15.75" customHeight="1">
      <c r="B124" s="153"/>
      <c r="C124" s="153"/>
      <c r="H124" s="153"/>
      <c r="I124" s="153"/>
      <c r="N124" s="153"/>
      <c r="O124" s="153"/>
      <c r="T124" s="153"/>
      <c r="U124" s="153"/>
      <c r="Z124" s="153"/>
      <c r="AA124" s="153"/>
      <c r="AF124" s="153"/>
      <c r="AG124" s="153"/>
      <c r="AL124" s="153"/>
      <c r="AM124" s="153"/>
      <c r="AR124" s="153"/>
      <c r="AS124" s="153"/>
      <c r="AX124" s="153"/>
      <c r="AY124" s="153"/>
      <c r="BD124" s="153"/>
      <c r="BE124" s="153"/>
      <c r="BF124" s="153"/>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row>
    <row r="125" ht="15.75" customHeight="1">
      <c r="B125" s="153"/>
      <c r="C125" s="153"/>
      <c r="H125" s="153"/>
      <c r="I125" s="153"/>
      <c r="N125" s="153"/>
      <c r="O125" s="153"/>
      <c r="T125" s="153"/>
      <c r="U125" s="153"/>
      <c r="Z125" s="153"/>
      <c r="AA125" s="153"/>
      <c r="AF125" s="153"/>
      <c r="AG125" s="153"/>
      <c r="AL125" s="153"/>
      <c r="AM125" s="153"/>
      <c r="AR125" s="153"/>
      <c r="AS125" s="153"/>
      <c r="AX125" s="153"/>
      <c r="AY125" s="153"/>
      <c r="BD125" s="153"/>
      <c r="BE125" s="153"/>
      <c r="BF125" s="153"/>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row>
    <row r="126" ht="15.75" customHeight="1">
      <c r="B126" s="153"/>
      <c r="C126" s="153"/>
      <c r="H126" s="153"/>
      <c r="I126" s="153"/>
      <c r="N126" s="153"/>
      <c r="O126" s="153"/>
      <c r="T126" s="153"/>
      <c r="U126" s="153"/>
      <c r="Z126" s="153"/>
      <c r="AA126" s="153"/>
      <c r="AF126" s="153"/>
      <c r="AG126" s="153"/>
      <c r="AL126" s="153"/>
      <c r="AM126" s="153"/>
      <c r="AR126" s="153"/>
      <c r="AS126" s="153"/>
      <c r="AX126" s="153"/>
      <c r="AY126" s="153"/>
      <c r="BD126" s="153"/>
      <c r="BE126" s="153"/>
      <c r="BF126" s="153"/>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row>
    <row r="127" ht="15.75" customHeight="1">
      <c r="B127" s="153"/>
      <c r="C127" s="153"/>
      <c r="H127" s="153"/>
      <c r="I127" s="153"/>
      <c r="N127" s="153"/>
      <c r="O127" s="153"/>
      <c r="T127" s="153"/>
      <c r="U127" s="153"/>
      <c r="Z127" s="153"/>
      <c r="AA127" s="153"/>
      <c r="AF127" s="153"/>
      <c r="AG127" s="153"/>
      <c r="AL127" s="153"/>
      <c r="AM127" s="153"/>
      <c r="AR127" s="153"/>
      <c r="AS127" s="153"/>
      <c r="AX127" s="153"/>
      <c r="AY127" s="153"/>
      <c r="BD127" s="153"/>
      <c r="BE127" s="153"/>
      <c r="BF127" s="153"/>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row>
    <row r="128" ht="15.75" customHeight="1">
      <c r="B128" s="153"/>
      <c r="C128" s="153"/>
      <c r="H128" s="153"/>
      <c r="I128" s="153"/>
      <c r="N128" s="153"/>
      <c r="O128" s="153"/>
      <c r="T128" s="153"/>
      <c r="U128" s="153"/>
      <c r="Z128" s="153"/>
      <c r="AA128" s="153"/>
      <c r="AF128" s="153"/>
      <c r="AG128" s="153"/>
      <c r="AL128" s="153"/>
      <c r="AM128" s="153"/>
      <c r="AR128" s="153"/>
      <c r="AS128" s="153"/>
      <c r="AX128" s="153"/>
      <c r="AY128" s="153"/>
      <c r="BD128" s="153"/>
      <c r="BE128" s="153"/>
      <c r="BF128" s="153"/>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row>
    <row r="129" ht="15.75" customHeight="1">
      <c r="B129" s="153"/>
      <c r="C129" s="153"/>
      <c r="H129" s="153"/>
      <c r="I129" s="153"/>
      <c r="N129" s="153"/>
      <c r="O129" s="153"/>
      <c r="T129" s="153"/>
      <c r="U129" s="153"/>
      <c r="Z129" s="153"/>
      <c r="AA129" s="153"/>
      <c r="AF129" s="153"/>
      <c r="AG129" s="153"/>
      <c r="AL129" s="153"/>
      <c r="AM129" s="153"/>
      <c r="AR129" s="153"/>
      <c r="AS129" s="153"/>
      <c r="AX129" s="153"/>
      <c r="AY129" s="153"/>
      <c r="BD129" s="153"/>
      <c r="BE129" s="153"/>
      <c r="BF129" s="153"/>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row>
    <row r="130" ht="15.75" customHeight="1">
      <c r="B130" s="153"/>
      <c r="C130" s="153"/>
      <c r="H130" s="153"/>
      <c r="I130" s="153"/>
      <c r="N130" s="153"/>
      <c r="O130" s="153"/>
      <c r="T130" s="153"/>
      <c r="U130" s="153"/>
      <c r="Z130" s="153"/>
      <c r="AA130" s="153"/>
      <c r="AF130" s="153"/>
      <c r="AG130" s="153"/>
      <c r="AL130" s="153"/>
      <c r="AM130" s="153"/>
      <c r="AR130" s="153"/>
      <c r="AS130" s="153"/>
      <c r="AX130" s="153"/>
      <c r="AY130" s="153"/>
      <c r="BD130" s="153"/>
      <c r="BE130" s="153"/>
      <c r="BF130" s="153"/>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row>
    <row r="131" ht="15.75" customHeight="1">
      <c r="B131" s="153"/>
      <c r="C131" s="153"/>
      <c r="H131" s="153"/>
      <c r="I131" s="153"/>
      <c r="N131" s="153"/>
      <c r="O131" s="153"/>
      <c r="T131" s="153"/>
      <c r="U131" s="153"/>
      <c r="Z131" s="153"/>
      <c r="AA131" s="153"/>
      <c r="AF131" s="153"/>
      <c r="AG131" s="153"/>
      <c r="AL131" s="153"/>
      <c r="AM131" s="153"/>
      <c r="AR131" s="153"/>
      <c r="AS131" s="153"/>
      <c r="AX131" s="153"/>
      <c r="AY131" s="153"/>
      <c r="BD131" s="153"/>
      <c r="BE131" s="153"/>
      <c r="BF131" s="153"/>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row>
    <row r="132" ht="15.75" customHeight="1">
      <c r="B132" s="153"/>
      <c r="C132" s="153"/>
      <c r="H132" s="153"/>
      <c r="I132" s="153"/>
      <c r="N132" s="153"/>
      <c r="O132" s="153"/>
      <c r="T132" s="153"/>
      <c r="U132" s="153"/>
      <c r="Z132" s="153"/>
      <c r="AA132" s="153"/>
      <c r="AF132" s="153"/>
      <c r="AG132" s="153"/>
      <c r="AL132" s="153"/>
      <c r="AM132" s="153"/>
      <c r="AR132" s="153"/>
      <c r="AS132" s="153"/>
      <c r="AX132" s="153"/>
      <c r="AY132" s="153"/>
      <c r="BD132" s="153"/>
      <c r="BE132" s="153"/>
      <c r="BF132" s="153"/>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row>
    <row r="133" ht="15.75" customHeight="1">
      <c r="B133" s="153"/>
      <c r="C133" s="153"/>
      <c r="H133" s="153"/>
      <c r="I133" s="153"/>
      <c r="N133" s="153"/>
      <c r="O133" s="153"/>
      <c r="T133" s="153"/>
      <c r="U133" s="153"/>
      <c r="Z133" s="153"/>
      <c r="AA133" s="153"/>
      <c r="AF133" s="153"/>
      <c r="AG133" s="153"/>
      <c r="AL133" s="153"/>
      <c r="AM133" s="153"/>
      <c r="AR133" s="153"/>
      <c r="AS133" s="153"/>
      <c r="AX133" s="153"/>
      <c r="AY133" s="153"/>
      <c r="BD133" s="153"/>
      <c r="BE133" s="153"/>
      <c r="BF133" s="153"/>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row>
    <row r="134" ht="15.75" customHeight="1">
      <c r="B134" s="153"/>
      <c r="C134" s="153"/>
      <c r="H134" s="153"/>
      <c r="I134" s="153"/>
      <c r="N134" s="153"/>
      <c r="O134" s="153"/>
      <c r="T134" s="153"/>
      <c r="U134" s="153"/>
      <c r="Z134" s="153"/>
      <c r="AA134" s="153"/>
      <c r="AF134" s="153"/>
      <c r="AG134" s="153"/>
      <c r="AL134" s="153"/>
      <c r="AM134" s="153"/>
      <c r="AR134" s="153"/>
      <c r="AS134" s="153"/>
      <c r="AX134" s="153"/>
      <c r="AY134" s="153"/>
      <c r="BD134" s="153"/>
      <c r="BE134" s="153"/>
      <c r="BF134" s="153"/>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row>
    <row r="135" ht="15.75" customHeight="1">
      <c r="B135" s="153"/>
      <c r="C135" s="153"/>
      <c r="H135" s="153"/>
      <c r="I135" s="153"/>
      <c r="N135" s="153"/>
      <c r="O135" s="153"/>
      <c r="T135" s="153"/>
      <c r="U135" s="153"/>
      <c r="Z135" s="153"/>
      <c r="AA135" s="153"/>
      <c r="AF135" s="153"/>
      <c r="AG135" s="153"/>
      <c r="AL135" s="153"/>
      <c r="AM135" s="153"/>
      <c r="AR135" s="153"/>
      <c r="AS135" s="153"/>
      <c r="AX135" s="153"/>
      <c r="AY135" s="153"/>
      <c r="BD135" s="153"/>
      <c r="BE135" s="153"/>
      <c r="BF135" s="153"/>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row>
    <row r="136" ht="15.75" customHeight="1">
      <c r="B136" s="153"/>
      <c r="C136" s="153"/>
      <c r="H136" s="153"/>
      <c r="I136" s="153"/>
      <c r="N136" s="153"/>
      <c r="O136" s="153"/>
      <c r="T136" s="153"/>
      <c r="U136" s="153"/>
      <c r="Z136" s="153"/>
      <c r="AA136" s="153"/>
      <c r="AF136" s="153"/>
      <c r="AG136" s="153"/>
      <c r="AL136" s="153"/>
      <c r="AM136" s="153"/>
      <c r="AR136" s="153"/>
      <c r="AS136" s="153"/>
      <c r="AX136" s="153"/>
      <c r="AY136" s="153"/>
      <c r="BD136" s="153"/>
      <c r="BE136" s="153"/>
      <c r="BF136" s="153"/>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row>
    <row r="137" ht="15.75" customHeight="1">
      <c r="B137" s="153"/>
      <c r="C137" s="153"/>
      <c r="H137" s="153"/>
      <c r="I137" s="153"/>
      <c r="N137" s="153"/>
      <c r="O137" s="153"/>
      <c r="T137" s="153"/>
      <c r="U137" s="153"/>
      <c r="Z137" s="153"/>
      <c r="AA137" s="153"/>
      <c r="AF137" s="153"/>
      <c r="AG137" s="153"/>
      <c r="AL137" s="153"/>
      <c r="AM137" s="153"/>
      <c r="AR137" s="153"/>
      <c r="AS137" s="153"/>
      <c r="AX137" s="153"/>
      <c r="AY137" s="153"/>
      <c r="BD137" s="153"/>
      <c r="BE137" s="153"/>
      <c r="BF137" s="153"/>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row>
    <row r="138" ht="15.75" customHeight="1">
      <c r="B138" s="153"/>
      <c r="C138" s="153"/>
      <c r="H138" s="153"/>
      <c r="I138" s="153"/>
      <c r="N138" s="153"/>
      <c r="O138" s="153"/>
      <c r="T138" s="153"/>
      <c r="U138" s="153"/>
      <c r="Z138" s="153"/>
      <c r="AA138" s="153"/>
      <c r="AF138" s="153"/>
      <c r="AG138" s="153"/>
      <c r="AL138" s="153"/>
      <c r="AM138" s="153"/>
      <c r="AR138" s="153"/>
      <c r="AS138" s="153"/>
      <c r="AX138" s="153"/>
      <c r="AY138" s="153"/>
      <c r="BD138" s="153"/>
      <c r="BE138" s="153"/>
      <c r="BF138" s="153"/>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row>
    <row r="139" ht="15.75" customHeight="1">
      <c r="B139" s="153"/>
      <c r="C139" s="153"/>
      <c r="H139" s="153"/>
      <c r="I139" s="153"/>
      <c r="N139" s="153"/>
      <c r="O139" s="153"/>
      <c r="T139" s="153"/>
      <c r="U139" s="153"/>
      <c r="Z139" s="153"/>
      <c r="AA139" s="153"/>
      <c r="AF139" s="153"/>
      <c r="AG139" s="153"/>
      <c r="AL139" s="153"/>
      <c r="AM139" s="153"/>
      <c r="AR139" s="153"/>
      <c r="AS139" s="153"/>
      <c r="AX139" s="153"/>
      <c r="AY139" s="153"/>
      <c r="BD139" s="153"/>
      <c r="BE139" s="153"/>
      <c r="BF139" s="153"/>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row>
    <row r="140" ht="15.75" customHeight="1">
      <c r="B140" s="153"/>
      <c r="C140" s="153"/>
      <c r="H140" s="153"/>
      <c r="I140" s="153"/>
      <c r="N140" s="153"/>
      <c r="O140" s="153"/>
      <c r="T140" s="153"/>
      <c r="U140" s="153"/>
      <c r="Z140" s="153"/>
      <c r="AA140" s="153"/>
      <c r="AF140" s="153"/>
      <c r="AG140" s="153"/>
      <c r="AL140" s="153"/>
      <c r="AM140" s="153"/>
      <c r="AR140" s="153"/>
      <c r="AS140" s="153"/>
      <c r="AX140" s="153"/>
      <c r="AY140" s="153"/>
      <c r="BD140" s="153"/>
      <c r="BE140" s="153"/>
      <c r="BF140" s="153"/>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row>
    <row r="141" ht="15.75" customHeight="1">
      <c r="B141" s="153"/>
      <c r="C141" s="153"/>
      <c r="H141" s="153"/>
      <c r="I141" s="153"/>
      <c r="N141" s="153"/>
      <c r="O141" s="153"/>
      <c r="T141" s="153"/>
      <c r="U141" s="153"/>
      <c r="Z141" s="153"/>
      <c r="AA141" s="153"/>
      <c r="AF141" s="153"/>
      <c r="AG141" s="153"/>
      <c r="AL141" s="153"/>
      <c r="AM141" s="153"/>
      <c r="AR141" s="153"/>
      <c r="AS141" s="153"/>
      <c r="AX141" s="153"/>
      <c r="AY141" s="153"/>
      <c r="BD141" s="153"/>
      <c r="BE141" s="153"/>
      <c r="BF141" s="153"/>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row>
    <row r="142" ht="15.75" customHeight="1">
      <c r="B142" s="153"/>
      <c r="C142" s="153"/>
      <c r="H142" s="153"/>
      <c r="I142" s="153"/>
      <c r="N142" s="153"/>
      <c r="O142" s="153"/>
      <c r="T142" s="153"/>
      <c r="U142" s="153"/>
      <c r="Z142" s="153"/>
      <c r="AA142" s="153"/>
      <c r="AF142" s="153"/>
      <c r="AG142" s="153"/>
      <c r="AL142" s="153"/>
      <c r="AM142" s="153"/>
      <c r="AR142" s="153"/>
      <c r="AS142" s="153"/>
      <c r="AX142" s="153"/>
      <c r="AY142" s="153"/>
      <c r="BD142" s="153"/>
      <c r="BE142" s="153"/>
      <c r="BF142" s="153"/>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row>
    <row r="143" ht="15.75" customHeight="1">
      <c r="B143" s="153"/>
      <c r="C143" s="153"/>
      <c r="H143" s="153"/>
      <c r="I143" s="153"/>
      <c r="N143" s="153"/>
      <c r="O143" s="153"/>
      <c r="T143" s="153"/>
      <c r="U143" s="153"/>
      <c r="Z143" s="153"/>
      <c r="AA143" s="153"/>
      <c r="AF143" s="153"/>
      <c r="AG143" s="153"/>
      <c r="AL143" s="153"/>
      <c r="AM143" s="153"/>
      <c r="AR143" s="153"/>
      <c r="AS143" s="153"/>
      <c r="AX143" s="153"/>
      <c r="AY143" s="153"/>
      <c r="BD143" s="153"/>
      <c r="BE143" s="153"/>
      <c r="BF143" s="153"/>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row>
    <row r="144" ht="15.75" customHeight="1">
      <c r="B144" s="153"/>
      <c r="C144" s="153"/>
      <c r="H144" s="153"/>
      <c r="I144" s="153"/>
      <c r="N144" s="153"/>
      <c r="O144" s="153"/>
      <c r="T144" s="153"/>
      <c r="U144" s="153"/>
      <c r="Z144" s="153"/>
      <c r="AA144" s="153"/>
      <c r="AF144" s="153"/>
      <c r="AG144" s="153"/>
      <c r="AL144" s="153"/>
      <c r="AM144" s="153"/>
      <c r="AR144" s="153"/>
      <c r="AS144" s="153"/>
      <c r="AX144" s="153"/>
      <c r="AY144" s="153"/>
      <c r="BD144" s="153"/>
      <c r="BE144" s="153"/>
      <c r="BF144" s="153"/>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row>
    <row r="145" ht="15.75" customHeight="1">
      <c r="B145" s="153"/>
      <c r="C145" s="153"/>
      <c r="H145" s="153"/>
      <c r="I145" s="153"/>
      <c r="N145" s="153"/>
      <c r="O145" s="153"/>
      <c r="T145" s="153"/>
      <c r="U145" s="153"/>
      <c r="Z145" s="153"/>
      <c r="AA145" s="153"/>
      <c r="AF145" s="153"/>
      <c r="AG145" s="153"/>
      <c r="AL145" s="153"/>
      <c r="AM145" s="153"/>
      <c r="AR145" s="153"/>
      <c r="AS145" s="153"/>
      <c r="AX145" s="153"/>
      <c r="AY145" s="153"/>
      <c r="BD145" s="153"/>
      <c r="BE145" s="153"/>
      <c r="BF145" s="153"/>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row>
    <row r="146" ht="15.75" customHeight="1">
      <c r="B146" s="153"/>
      <c r="C146" s="153"/>
      <c r="H146" s="153"/>
      <c r="I146" s="153"/>
      <c r="N146" s="153"/>
      <c r="O146" s="153"/>
      <c r="T146" s="153"/>
      <c r="U146" s="153"/>
      <c r="Z146" s="153"/>
      <c r="AA146" s="153"/>
      <c r="AF146" s="153"/>
      <c r="AG146" s="153"/>
      <c r="AL146" s="153"/>
      <c r="AM146" s="153"/>
      <c r="AR146" s="153"/>
      <c r="AS146" s="153"/>
      <c r="AX146" s="153"/>
      <c r="AY146" s="153"/>
      <c r="BD146" s="153"/>
      <c r="BE146" s="153"/>
      <c r="BF146" s="153"/>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row>
    <row r="147" ht="15.75" customHeight="1">
      <c r="B147" s="153"/>
      <c r="C147" s="153"/>
      <c r="H147" s="153"/>
      <c r="I147" s="153"/>
      <c r="N147" s="153"/>
      <c r="O147" s="153"/>
      <c r="T147" s="153"/>
      <c r="U147" s="153"/>
      <c r="Z147" s="153"/>
      <c r="AA147" s="153"/>
      <c r="AF147" s="153"/>
      <c r="AG147" s="153"/>
      <c r="AL147" s="153"/>
      <c r="AM147" s="153"/>
      <c r="AR147" s="153"/>
      <c r="AS147" s="153"/>
      <c r="AX147" s="153"/>
      <c r="AY147" s="153"/>
      <c r="BD147" s="153"/>
      <c r="BE147" s="153"/>
      <c r="BF147" s="153"/>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row>
    <row r="148" ht="15.75" customHeight="1">
      <c r="B148" s="153"/>
      <c r="C148" s="153"/>
      <c r="H148" s="153"/>
      <c r="I148" s="153"/>
      <c r="N148" s="153"/>
      <c r="O148" s="153"/>
      <c r="T148" s="153"/>
      <c r="U148" s="153"/>
      <c r="Z148" s="153"/>
      <c r="AA148" s="153"/>
      <c r="AF148" s="153"/>
      <c r="AG148" s="153"/>
      <c r="AL148" s="153"/>
      <c r="AM148" s="153"/>
      <c r="AR148" s="153"/>
      <c r="AS148" s="153"/>
      <c r="AX148" s="153"/>
      <c r="AY148" s="153"/>
      <c r="BD148" s="153"/>
      <c r="BE148" s="153"/>
      <c r="BF148" s="153"/>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row>
    <row r="149" ht="15.75" customHeight="1">
      <c r="B149" s="153"/>
      <c r="C149" s="153"/>
      <c r="H149" s="153"/>
      <c r="I149" s="153"/>
      <c r="N149" s="153"/>
      <c r="O149" s="153"/>
      <c r="T149" s="153"/>
      <c r="U149" s="153"/>
      <c r="Z149" s="153"/>
      <c r="AA149" s="153"/>
      <c r="AF149" s="153"/>
      <c r="AG149" s="153"/>
      <c r="AL149" s="153"/>
      <c r="AM149" s="153"/>
      <c r="AR149" s="153"/>
      <c r="AS149" s="153"/>
      <c r="AX149" s="153"/>
      <c r="AY149" s="153"/>
      <c r="BD149" s="153"/>
      <c r="BE149" s="153"/>
      <c r="BF149" s="153"/>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row>
    <row r="150" ht="15.75" customHeight="1">
      <c r="B150" s="153"/>
      <c r="C150" s="153"/>
      <c r="H150" s="153"/>
      <c r="I150" s="153"/>
      <c r="N150" s="153"/>
      <c r="O150" s="153"/>
      <c r="T150" s="153"/>
      <c r="U150" s="153"/>
      <c r="Z150" s="153"/>
      <c r="AA150" s="153"/>
      <c r="AF150" s="153"/>
      <c r="AG150" s="153"/>
      <c r="AL150" s="153"/>
      <c r="AM150" s="153"/>
      <c r="AR150" s="153"/>
      <c r="AS150" s="153"/>
      <c r="AX150" s="153"/>
      <c r="AY150" s="153"/>
      <c r="BD150" s="153"/>
      <c r="BE150" s="153"/>
      <c r="BF150" s="153"/>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row>
    <row r="151" ht="15.75" customHeight="1">
      <c r="B151" s="153"/>
      <c r="C151" s="153"/>
      <c r="H151" s="153"/>
      <c r="I151" s="153"/>
      <c r="N151" s="153"/>
      <c r="O151" s="153"/>
      <c r="T151" s="153"/>
      <c r="U151" s="153"/>
      <c r="Z151" s="153"/>
      <c r="AA151" s="153"/>
      <c r="AF151" s="153"/>
      <c r="AG151" s="153"/>
      <c r="AL151" s="153"/>
      <c r="AM151" s="153"/>
      <c r="AR151" s="153"/>
      <c r="AS151" s="153"/>
      <c r="AX151" s="153"/>
      <c r="AY151" s="153"/>
      <c r="BD151" s="153"/>
      <c r="BE151" s="153"/>
      <c r="BF151" s="153"/>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row>
    <row r="152" ht="15.75" customHeight="1">
      <c r="B152" s="153"/>
      <c r="C152" s="153"/>
      <c r="H152" s="153"/>
      <c r="I152" s="153"/>
      <c r="N152" s="153"/>
      <c r="O152" s="153"/>
      <c r="T152" s="153"/>
      <c r="U152" s="153"/>
      <c r="Z152" s="153"/>
      <c r="AA152" s="153"/>
      <c r="AF152" s="153"/>
      <c r="AG152" s="153"/>
      <c r="AL152" s="153"/>
      <c r="AM152" s="153"/>
      <c r="AR152" s="153"/>
      <c r="AS152" s="153"/>
      <c r="AX152" s="153"/>
      <c r="AY152" s="153"/>
      <c r="BD152" s="153"/>
      <c r="BE152" s="153"/>
      <c r="BF152" s="153"/>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row>
    <row r="153" ht="15.75" customHeight="1">
      <c r="B153" s="153"/>
      <c r="C153" s="153"/>
      <c r="H153" s="153"/>
      <c r="I153" s="153"/>
      <c r="N153" s="153"/>
      <c r="O153" s="153"/>
      <c r="T153" s="153"/>
      <c r="U153" s="153"/>
      <c r="Z153" s="153"/>
      <c r="AA153" s="153"/>
      <c r="AF153" s="153"/>
      <c r="AG153" s="153"/>
      <c r="AL153" s="153"/>
      <c r="AM153" s="153"/>
      <c r="AR153" s="153"/>
      <c r="AS153" s="153"/>
      <c r="AX153" s="153"/>
      <c r="AY153" s="153"/>
      <c r="BD153" s="153"/>
      <c r="BE153" s="153"/>
      <c r="BF153" s="153"/>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row>
    <row r="154" ht="15.75" customHeight="1">
      <c r="B154" s="153"/>
      <c r="C154" s="153"/>
      <c r="H154" s="153"/>
      <c r="I154" s="153"/>
      <c r="N154" s="153"/>
      <c r="O154" s="153"/>
      <c r="T154" s="153"/>
      <c r="U154" s="153"/>
      <c r="Z154" s="153"/>
      <c r="AA154" s="153"/>
      <c r="AF154" s="153"/>
      <c r="AG154" s="153"/>
      <c r="AL154" s="153"/>
      <c r="AM154" s="153"/>
      <c r="AR154" s="153"/>
      <c r="AS154" s="153"/>
      <c r="AX154" s="153"/>
      <c r="AY154" s="153"/>
      <c r="BD154" s="153"/>
      <c r="BE154" s="153"/>
      <c r="BF154" s="153"/>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row>
    <row r="155" ht="15.75" customHeight="1">
      <c r="B155" s="153"/>
      <c r="C155" s="153"/>
      <c r="H155" s="153"/>
      <c r="I155" s="153"/>
      <c r="N155" s="153"/>
      <c r="O155" s="153"/>
      <c r="T155" s="153"/>
      <c r="U155" s="153"/>
      <c r="Z155" s="153"/>
      <c r="AA155" s="153"/>
      <c r="AF155" s="153"/>
      <c r="AG155" s="153"/>
      <c r="AL155" s="153"/>
      <c r="AM155" s="153"/>
      <c r="AR155" s="153"/>
      <c r="AS155" s="153"/>
      <c r="AX155" s="153"/>
      <c r="AY155" s="153"/>
      <c r="BD155" s="153"/>
      <c r="BE155" s="153"/>
      <c r="BF155" s="153"/>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row>
    <row r="156" ht="15.75" customHeight="1">
      <c r="B156" s="153"/>
      <c r="C156" s="153"/>
      <c r="H156" s="153"/>
      <c r="I156" s="153"/>
      <c r="N156" s="153"/>
      <c r="O156" s="153"/>
      <c r="T156" s="153"/>
      <c r="U156" s="153"/>
      <c r="Z156" s="153"/>
      <c r="AA156" s="153"/>
      <c r="AF156" s="153"/>
      <c r="AG156" s="153"/>
      <c r="AL156" s="153"/>
      <c r="AM156" s="153"/>
      <c r="AR156" s="153"/>
      <c r="AS156" s="153"/>
      <c r="AX156" s="153"/>
      <c r="AY156" s="153"/>
      <c r="BD156" s="153"/>
      <c r="BE156" s="153"/>
      <c r="BF156" s="153"/>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row>
    <row r="157" ht="15.75" customHeight="1">
      <c r="B157" s="153"/>
      <c r="C157" s="153"/>
      <c r="H157" s="153"/>
      <c r="I157" s="153"/>
      <c r="N157" s="153"/>
      <c r="O157" s="153"/>
      <c r="T157" s="153"/>
      <c r="U157" s="153"/>
      <c r="Z157" s="153"/>
      <c r="AA157" s="153"/>
      <c r="AF157" s="153"/>
      <c r="AG157" s="153"/>
      <c r="AL157" s="153"/>
      <c r="AM157" s="153"/>
      <c r="AR157" s="153"/>
      <c r="AS157" s="153"/>
      <c r="AX157" s="153"/>
      <c r="AY157" s="153"/>
      <c r="BD157" s="153"/>
      <c r="BE157" s="153"/>
      <c r="BF157" s="153"/>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row>
    <row r="158" ht="15.75" customHeight="1">
      <c r="B158" s="153"/>
      <c r="C158" s="153"/>
      <c r="H158" s="153"/>
      <c r="I158" s="153"/>
      <c r="N158" s="153"/>
      <c r="O158" s="153"/>
      <c r="T158" s="153"/>
      <c r="U158" s="153"/>
      <c r="Z158" s="153"/>
      <c r="AA158" s="153"/>
      <c r="AF158" s="153"/>
      <c r="AG158" s="153"/>
      <c r="AL158" s="153"/>
      <c r="AM158" s="153"/>
      <c r="AR158" s="153"/>
      <c r="AS158" s="153"/>
      <c r="AX158" s="153"/>
      <c r="AY158" s="153"/>
      <c r="BD158" s="153"/>
      <c r="BE158" s="153"/>
      <c r="BF158" s="153"/>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row>
    <row r="159" ht="15.75" customHeight="1">
      <c r="B159" s="153"/>
      <c r="C159" s="153"/>
      <c r="H159" s="153"/>
      <c r="I159" s="153"/>
      <c r="N159" s="153"/>
      <c r="O159" s="153"/>
      <c r="T159" s="153"/>
      <c r="U159" s="153"/>
      <c r="Z159" s="153"/>
      <c r="AA159" s="153"/>
      <c r="AF159" s="153"/>
      <c r="AG159" s="153"/>
      <c r="AL159" s="153"/>
      <c r="AM159" s="153"/>
      <c r="AR159" s="153"/>
      <c r="AS159" s="153"/>
      <c r="AX159" s="153"/>
      <c r="AY159" s="153"/>
      <c r="BD159" s="153"/>
      <c r="BE159" s="153"/>
      <c r="BF159" s="153"/>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row>
    <row r="160" ht="15.75" customHeight="1">
      <c r="B160" s="153"/>
      <c r="C160" s="153"/>
      <c r="H160" s="153"/>
      <c r="I160" s="153"/>
      <c r="N160" s="153"/>
      <c r="O160" s="153"/>
      <c r="T160" s="153"/>
      <c r="U160" s="153"/>
      <c r="Z160" s="153"/>
      <c r="AA160" s="153"/>
      <c r="AF160" s="153"/>
      <c r="AG160" s="153"/>
      <c r="AL160" s="153"/>
      <c r="AM160" s="153"/>
      <c r="AR160" s="153"/>
      <c r="AS160" s="153"/>
      <c r="AX160" s="153"/>
      <c r="AY160" s="153"/>
      <c r="BD160" s="153"/>
      <c r="BE160" s="153"/>
      <c r="BF160" s="153"/>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row>
    <row r="161" ht="15.75" customHeight="1">
      <c r="B161" s="153"/>
      <c r="C161" s="153"/>
      <c r="H161" s="153"/>
      <c r="I161" s="153"/>
      <c r="N161" s="153"/>
      <c r="O161" s="153"/>
      <c r="T161" s="153"/>
      <c r="U161" s="153"/>
      <c r="Z161" s="153"/>
      <c r="AA161" s="153"/>
      <c r="AF161" s="153"/>
      <c r="AG161" s="153"/>
      <c r="AL161" s="153"/>
      <c r="AM161" s="153"/>
      <c r="AR161" s="153"/>
      <c r="AS161" s="153"/>
      <c r="AX161" s="153"/>
      <c r="AY161" s="153"/>
      <c r="BD161" s="153"/>
      <c r="BE161" s="153"/>
      <c r="BF161" s="153"/>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row>
    <row r="162" ht="15.75" customHeight="1">
      <c r="B162" s="153"/>
      <c r="C162" s="153"/>
      <c r="H162" s="153"/>
      <c r="I162" s="153"/>
      <c r="N162" s="153"/>
      <c r="O162" s="153"/>
      <c r="T162" s="153"/>
      <c r="U162" s="153"/>
      <c r="Z162" s="153"/>
      <c r="AA162" s="153"/>
      <c r="AF162" s="153"/>
      <c r="AG162" s="153"/>
      <c r="AL162" s="153"/>
      <c r="AM162" s="153"/>
      <c r="AR162" s="153"/>
      <c r="AS162" s="153"/>
      <c r="AX162" s="153"/>
      <c r="AY162" s="153"/>
      <c r="BD162" s="153"/>
      <c r="BE162" s="153"/>
      <c r="BF162" s="153"/>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row>
    <row r="163" ht="15.75" customHeight="1">
      <c r="B163" s="153"/>
      <c r="C163" s="153"/>
      <c r="H163" s="153"/>
      <c r="I163" s="153"/>
      <c r="N163" s="153"/>
      <c r="O163" s="153"/>
      <c r="T163" s="153"/>
      <c r="U163" s="153"/>
      <c r="Z163" s="153"/>
      <c r="AA163" s="153"/>
      <c r="AF163" s="153"/>
      <c r="AG163" s="153"/>
      <c r="AL163" s="153"/>
      <c r="AM163" s="153"/>
      <c r="AR163" s="153"/>
      <c r="AS163" s="153"/>
      <c r="AX163" s="153"/>
      <c r="AY163" s="153"/>
      <c r="BD163" s="153"/>
      <c r="BE163" s="153"/>
      <c r="BF163" s="153"/>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row>
    <row r="164" ht="15.75" customHeight="1">
      <c r="B164" s="153"/>
      <c r="C164" s="153"/>
      <c r="H164" s="153"/>
      <c r="I164" s="153"/>
      <c r="N164" s="153"/>
      <c r="O164" s="153"/>
      <c r="T164" s="153"/>
      <c r="U164" s="153"/>
      <c r="Z164" s="153"/>
      <c r="AA164" s="153"/>
      <c r="AF164" s="153"/>
      <c r="AG164" s="153"/>
      <c r="AL164" s="153"/>
      <c r="AM164" s="153"/>
      <c r="AR164" s="153"/>
      <c r="AS164" s="153"/>
      <c r="AX164" s="153"/>
      <c r="AY164" s="153"/>
      <c r="BD164" s="153"/>
      <c r="BE164" s="153"/>
      <c r="BF164" s="153"/>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row>
    <row r="165" ht="15.75" customHeight="1">
      <c r="B165" s="153"/>
      <c r="C165" s="153"/>
      <c r="H165" s="153"/>
      <c r="I165" s="153"/>
      <c r="N165" s="153"/>
      <c r="O165" s="153"/>
      <c r="T165" s="153"/>
      <c r="U165" s="153"/>
      <c r="Z165" s="153"/>
      <c r="AA165" s="153"/>
      <c r="AF165" s="153"/>
      <c r="AG165" s="153"/>
      <c r="AL165" s="153"/>
      <c r="AM165" s="153"/>
      <c r="AR165" s="153"/>
      <c r="AS165" s="153"/>
      <c r="AX165" s="153"/>
      <c r="AY165" s="153"/>
      <c r="BD165" s="153"/>
      <c r="BE165" s="153"/>
      <c r="BF165" s="153"/>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row>
    <row r="166" ht="15.75" customHeight="1">
      <c r="B166" s="153"/>
      <c r="C166" s="153"/>
      <c r="H166" s="153"/>
      <c r="I166" s="153"/>
      <c r="N166" s="153"/>
      <c r="O166" s="153"/>
      <c r="T166" s="153"/>
      <c r="U166" s="153"/>
      <c r="Z166" s="153"/>
      <c r="AA166" s="153"/>
      <c r="AF166" s="153"/>
      <c r="AG166" s="153"/>
      <c r="AL166" s="153"/>
      <c r="AM166" s="153"/>
      <c r="AR166" s="153"/>
      <c r="AS166" s="153"/>
      <c r="AX166" s="153"/>
      <c r="AY166" s="153"/>
      <c r="BD166" s="153"/>
      <c r="BE166" s="153"/>
      <c r="BF166" s="153"/>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row>
    <row r="167" ht="15.75" customHeight="1">
      <c r="B167" s="153"/>
      <c r="C167" s="153"/>
      <c r="H167" s="153"/>
      <c r="I167" s="153"/>
      <c r="N167" s="153"/>
      <c r="O167" s="153"/>
      <c r="T167" s="153"/>
      <c r="U167" s="153"/>
      <c r="Z167" s="153"/>
      <c r="AA167" s="153"/>
      <c r="AF167" s="153"/>
      <c r="AG167" s="153"/>
      <c r="AL167" s="153"/>
      <c r="AM167" s="153"/>
      <c r="AR167" s="153"/>
      <c r="AS167" s="153"/>
      <c r="AX167" s="153"/>
      <c r="AY167" s="153"/>
      <c r="BD167" s="153"/>
      <c r="BE167" s="153"/>
      <c r="BF167" s="153"/>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row>
    <row r="168" ht="15.75" customHeight="1">
      <c r="B168" s="153"/>
      <c r="C168" s="153"/>
      <c r="H168" s="153"/>
      <c r="I168" s="153"/>
      <c r="N168" s="153"/>
      <c r="O168" s="153"/>
      <c r="T168" s="153"/>
      <c r="U168" s="153"/>
      <c r="Z168" s="153"/>
      <c r="AA168" s="153"/>
      <c r="AF168" s="153"/>
      <c r="AG168" s="153"/>
      <c r="AL168" s="153"/>
      <c r="AM168" s="153"/>
      <c r="AR168" s="153"/>
      <c r="AS168" s="153"/>
      <c r="AX168" s="153"/>
      <c r="AY168" s="153"/>
      <c r="BD168" s="153"/>
      <c r="BE168" s="153"/>
      <c r="BF168" s="153"/>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row>
    <row r="169" ht="15.75" customHeight="1">
      <c r="B169" s="153"/>
      <c r="C169" s="153"/>
      <c r="H169" s="153"/>
      <c r="I169" s="153"/>
      <c r="N169" s="153"/>
      <c r="O169" s="153"/>
      <c r="T169" s="153"/>
      <c r="U169" s="153"/>
      <c r="Z169" s="153"/>
      <c r="AA169" s="153"/>
      <c r="AF169" s="153"/>
      <c r="AG169" s="153"/>
      <c r="AL169" s="153"/>
      <c r="AM169" s="153"/>
      <c r="AR169" s="153"/>
      <c r="AS169" s="153"/>
      <c r="AX169" s="153"/>
      <c r="AY169" s="153"/>
      <c r="BD169" s="153"/>
      <c r="BE169" s="153"/>
      <c r="BF169" s="153"/>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row>
    <row r="170" ht="15.75" customHeight="1">
      <c r="B170" s="153"/>
      <c r="C170" s="153"/>
      <c r="H170" s="153"/>
      <c r="I170" s="153"/>
      <c r="N170" s="153"/>
      <c r="O170" s="153"/>
      <c r="T170" s="153"/>
      <c r="U170" s="153"/>
      <c r="Z170" s="153"/>
      <c r="AA170" s="153"/>
      <c r="AF170" s="153"/>
      <c r="AG170" s="153"/>
      <c r="AL170" s="153"/>
      <c r="AM170" s="153"/>
      <c r="AR170" s="153"/>
      <c r="AS170" s="153"/>
      <c r="AX170" s="153"/>
      <c r="AY170" s="153"/>
      <c r="BD170" s="153"/>
      <c r="BE170" s="153"/>
      <c r="BF170" s="153"/>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row>
    <row r="171" ht="15.75" customHeight="1">
      <c r="B171" s="153"/>
      <c r="C171" s="153"/>
      <c r="H171" s="153"/>
      <c r="I171" s="153"/>
      <c r="N171" s="153"/>
      <c r="O171" s="153"/>
      <c r="T171" s="153"/>
      <c r="U171" s="153"/>
      <c r="Z171" s="153"/>
      <c r="AA171" s="153"/>
      <c r="AF171" s="153"/>
      <c r="AG171" s="153"/>
      <c r="AL171" s="153"/>
      <c r="AM171" s="153"/>
      <c r="AR171" s="153"/>
      <c r="AS171" s="153"/>
      <c r="AX171" s="153"/>
      <c r="AY171" s="153"/>
      <c r="BD171" s="153"/>
      <c r="BE171" s="153"/>
      <c r="BF171" s="153"/>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row>
    <row r="172" ht="15.75" customHeight="1">
      <c r="B172" s="153"/>
      <c r="C172" s="153"/>
      <c r="H172" s="153"/>
      <c r="I172" s="153"/>
      <c r="N172" s="153"/>
      <c r="O172" s="153"/>
      <c r="T172" s="153"/>
      <c r="U172" s="153"/>
      <c r="Z172" s="153"/>
      <c r="AA172" s="153"/>
      <c r="AF172" s="153"/>
      <c r="AG172" s="153"/>
      <c r="AL172" s="153"/>
      <c r="AM172" s="153"/>
      <c r="AR172" s="153"/>
      <c r="AS172" s="153"/>
      <c r="AX172" s="153"/>
      <c r="AY172" s="153"/>
      <c r="BD172" s="153"/>
      <c r="BE172" s="153"/>
      <c r="BF172" s="153"/>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row>
    <row r="173" ht="15.75" customHeight="1">
      <c r="B173" s="153"/>
      <c r="C173" s="153"/>
      <c r="H173" s="153"/>
      <c r="I173" s="153"/>
      <c r="N173" s="153"/>
      <c r="O173" s="153"/>
      <c r="T173" s="153"/>
      <c r="U173" s="153"/>
      <c r="Z173" s="153"/>
      <c r="AA173" s="153"/>
      <c r="AF173" s="153"/>
      <c r="AG173" s="153"/>
      <c r="AL173" s="153"/>
      <c r="AM173" s="153"/>
      <c r="AR173" s="153"/>
      <c r="AS173" s="153"/>
      <c r="AX173" s="153"/>
      <c r="AY173" s="153"/>
      <c r="BD173" s="153"/>
      <c r="BE173" s="153"/>
      <c r="BF173" s="153"/>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row>
    <row r="174" ht="15.75" customHeight="1">
      <c r="B174" s="153"/>
      <c r="C174" s="153"/>
      <c r="H174" s="153"/>
      <c r="I174" s="153"/>
      <c r="N174" s="153"/>
      <c r="O174" s="153"/>
      <c r="T174" s="153"/>
      <c r="U174" s="153"/>
      <c r="Z174" s="153"/>
      <c r="AA174" s="153"/>
      <c r="AF174" s="153"/>
      <c r="AG174" s="153"/>
      <c r="AL174" s="153"/>
      <c r="AM174" s="153"/>
      <c r="AR174" s="153"/>
      <c r="AS174" s="153"/>
      <c r="AX174" s="153"/>
      <c r="AY174" s="153"/>
      <c r="BD174" s="153"/>
      <c r="BE174" s="153"/>
      <c r="BF174" s="153"/>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row>
    <row r="175" ht="15.75" customHeight="1">
      <c r="B175" s="153"/>
      <c r="C175" s="153"/>
      <c r="H175" s="153"/>
      <c r="I175" s="153"/>
      <c r="N175" s="153"/>
      <c r="O175" s="153"/>
      <c r="T175" s="153"/>
      <c r="U175" s="153"/>
      <c r="Z175" s="153"/>
      <c r="AA175" s="153"/>
      <c r="AF175" s="153"/>
      <c r="AG175" s="153"/>
      <c r="AL175" s="153"/>
      <c r="AM175" s="153"/>
      <c r="AR175" s="153"/>
      <c r="AS175" s="153"/>
      <c r="AX175" s="153"/>
      <c r="AY175" s="153"/>
      <c r="BD175" s="153"/>
      <c r="BE175" s="153"/>
      <c r="BF175" s="153"/>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row>
    <row r="176" ht="15.75" customHeight="1">
      <c r="B176" s="153"/>
      <c r="C176" s="153"/>
      <c r="H176" s="153"/>
      <c r="I176" s="153"/>
      <c r="N176" s="153"/>
      <c r="O176" s="153"/>
      <c r="T176" s="153"/>
      <c r="U176" s="153"/>
      <c r="Z176" s="153"/>
      <c r="AA176" s="153"/>
      <c r="AF176" s="153"/>
      <c r="AG176" s="153"/>
      <c r="AL176" s="153"/>
      <c r="AM176" s="153"/>
      <c r="AR176" s="153"/>
      <c r="AS176" s="153"/>
      <c r="AX176" s="153"/>
      <c r="AY176" s="153"/>
      <c r="BD176" s="153"/>
      <c r="BE176" s="153"/>
      <c r="BF176" s="153"/>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row>
    <row r="177" ht="15.75" customHeight="1">
      <c r="B177" s="153"/>
      <c r="C177" s="153"/>
      <c r="H177" s="153"/>
      <c r="I177" s="153"/>
      <c r="N177" s="153"/>
      <c r="O177" s="153"/>
      <c r="T177" s="153"/>
      <c r="U177" s="153"/>
      <c r="Z177" s="153"/>
      <c r="AA177" s="153"/>
      <c r="AF177" s="153"/>
      <c r="AG177" s="153"/>
      <c r="AL177" s="153"/>
      <c r="AM177" s="153"/>
      <c r="AR177" s="153"/>
      <c r="AS177" s="153"/>
      <c r="AX177" s="153"/>
      <c r="AY177" s="153"/>
      <c r="BD177" s="153"/>
      <c r="BE177" s="153"/>
      <c r="BF177" s="153"/>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row>
    <row r="178" ht="15.75" customHeight="1">
      <c r="B178" s="153"/>
      <c r="C178" s="153"/>
      <c r="H178" s="153"/>
      <c r="I178" s="153"/>
      <c r="N178" s="153"/>
      <c r="O178" s="153"/>
      <c r="T178" s="153"/>
      <c r="U178" s="153"/>
      <c r="Z178" s="153"/>
      <c r="AA178" s="153"/>
      <c r="AF178" s="153"/>
      <c r="AG178" s="153"/>
      <c r="AL178" s="153"/>
      <c r="AM178" s="153"/>
      <c r="AR178" s="153"/>
      <c r="AS178" s="153"/>
      <c r="AX178" s="153"/>
      <c r="AY178" s="153"/>
      <c r="BD178" s="153"/>
      <c r="BE178" s="153"/>
      <c r="BF178" s="153"/>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row>
    <row r="179" ht="15.75" customHeight="1">
      <c r="B179" s="153"/>
      <c r="C179" s="153"/>
      <c r="H179" s="153"/>
      <c r="I179" s="153"/>
      <c r="N179" s="153"/>
      <c r="O179" s="153"/>
      <c r="T179" s="153"/>
      <c r="U179" s="153"/>
      <c r="Z179" s="153"/>
      <c r="AA179" s="153"/>
      <c r="AF179" s="153"/>
      <c r="AG179" s="153"/>
      <c r="AL179" s="153"/>
      <c r="AM179" s="153"/>
      <c r="AR179" s="153"/>
      <c r="AS179" s="153"/>
      <c r="AX179" s="153"/>
      <c r="AY179" s="153"/>
      <c r="BD179" s="153"/>
      <c r="BE179" s="153"/>
      <c r="BF179" s="153"/>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row>
    <row r="180" ht="15.75" customHeight="1">
      <c r="B180" s="153"/>
      <c r="C180" s="153"/>
      <c r="H180" s="153"/>
      <c r="I180" s="153"/>
      <c r="N180" s="153"/>
      <c r="O180" s="153"/>
      <c r="T180" s="153"/>
      <c r="U180" s="153"/>
      <c r="Z180" s="153"/>
      <c r="AA180" s="153"/>
      <c r="AF180" s="153"/>
      <c r="AG180" s="153"/>
      <c r="AL180" s="153"/>
      <c r="AM180" s="153"/>
      <c r="AR180" s="153"/>
      <c r="AS180" s="153"/>
      <c r="AX180" s="153"/>
      <c r="AY180" s="153"/>
      <c r="BD180" s="153"/>
      <c r="BE180" s="153"/>
      <c r="BF180" s="153"/>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row>
    <row r="181" ht="15.75" customHeight="1">
      <c r="B181" s="153"/>
      <c r="C181" s="153"/>
      <c r="H181" s="153"/>
      <c r="I181" s="153"/>
      <c r="N181" s="153"/>
      <c r="O181" s="153"/>
      <c r="T181" s="153"/>
      <c r="U181" s="153"/>
      <c r="Z181" s="153"/>
      <c r="AA181" s="153"/>
      <c r="AF181" s="153"/>
      <c r="AG181" s="153"/>
      <c r="AL181" s="153"/>
      <c r="AM181" s="153"/>
      <c r="AR181" s="153"/>
      <c r="AS181" s="153"/>
      <c r="AX181" s="153"/>
      <c r="AY181" s="153"/>
      <c r="BD181" s="153"/>
      <c r="BE181" s="153"/>
      <c r="BF181" s="153"/>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row>
    <row r="182" ht="15.75" customHeight="1">
      <c r="B182" s="153"/>
      <c r="C182" s="153"/>
      <c r="H182" s="153"/>
      <c r="I182" s="153"/>
      <c r="N182" s="153"/>
      <c r="O182" s="153"/>
      <c r="T182" s="153"/>
      <c r="U182" s="153"/>
      <c r="Z182" s="153"/>
      <c r="AA182" s="153"/>
      <c r="AF182" s="153"/>
      <c r="AG182" s="153"/>
      <c r="AL182" s="153"/>
      <c r="AM182" s="153"/>
      <c r="AR182" s="153"/>
      <c r="AS182" s="153"/>
      <c r="AX182" s="153"/>
      <c r="AY182" s="153"/>
      <c r="BD182" s="153"/>
      <c r="BE182" s="153"/>
      <c r="BF182" s="153"/>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row>
    <row r="183" ht="15.75" customHeight="1">
      <c r="B183" s="153"/>
      <c r="C183" s="153"/>
      <c r="H183" s="153"/>
      <c r="I183" s="153"/>
      <c r="N183" s="153"/>
      <c r="O183" s="153"/>
      <c r="T183" s="153"/>
      <c r="U183" s="153"/>
      <c r="Z183" s="153"/>
      <c r="AA183" s="153"/>
      <c r="AF183" s="153"/>
      <c r="AG183" s="153"/>
      <c r="AL183" s="153"/>
      <c r="AM183" s="153"/>
      <c r="AR183" s="153"/>
      <c r="AS183" s="153"/>
      <c r="AX183" s="153"/>
      <c r="AY183" s="153"/>
      <c r="BD183" s="153"/>
      <c r="BE183" s="153"/>
      <c r="BF183" s="153"/>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row>
    <row r="184" ht="15.75" customHeight="1">
      <c r="B184" s="153"/>
      <c r="C184" s="153"/>
      <c r="H184" s="153"/>
      <c r="I184" s="153"/>
      <c r="N184" s="153"/>
      <c r="O184" s="153"/>
      <c r="T184" s="153"/>
      <c r="U184" s="153"/>
      <c r="Z184" s="153"/>
      <c r="AA184" s="153"/>
      <c r="AF184" s="153"/>
      <c r="AG184" s="153"/>
      <c r="AL184" s="153"/>
      <c r="AM184" s="153"/>
      <c r="AR184" s="153"/>
      <c r="AS184" s="153"/>
      <c r="AX184" s="153"/>
      <c r="AY184" s="153"/>
      <c r="BD184" s="153"/>
      <c r="BE184" s="153"/>
      <c r="BF184" s="153"/>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row>
    <row r="185" ht="15.75" customHeight="1">
      <c r="B185" s="153"/>
      <c r="C185" s="153"/>
      <c r="H185" s="153"/>
      <c r="I185" s="153"/>
      <c r="N185" s="153"/>
      <c r="O185" s="153"/>
      <c r="T185" s="153"/>
      <c r="U185" s="153"/>
      <c r="Z185" s="153"/>
      <c r="AA185" s="153"/>
      <c r="AF185" s="153"/>
      <c r="AG185" s="153"/>
      <c r="AL185" s="153"/>
      <c r="AM185" s="153"/>
      <c r="AR185" s="153"/>
      <c r="AS185" s="153"/>
      <c r="AX185" s="153"/>
      <c r="AY185" s="153"/>
      <c r="BD185" s="153"/>
      <c r="BE185" s="153"/>
      <c r="BF185" s="153"/>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row>
    <row r="186" ht="15.75" customHeight="1">
      <c r="B186" s="153"/>
      <c r="C186" s="153"/>
      <c r="H186" s="153"/>
      <c r="I186" s="153"/>
      <c r="N186" s="153"/>
      <c r="O186" s="153"/>
      <c r="T186" s="153"/>
      <c r="U186" s="153"/>
      <c r="Z186" s="153"/>
      <c r="AA186" s="153"/>
      <c r="AF186" s="153"/>
      <c r="AG186" s="153"/>
      <c r="AL186" s="153"/>
      <c r="AM186" s="153"/>
      <c r="AR186" s="153"/>
      <c r="AS186" s="153"/>
      <c r="AX186" s="153"/>
      <c r="AY186" s="153"/>
      <c r="BD186" s="153"/>
      <c r="BE186" s="153"/>
      <c r="BF186" s="153"/>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row>
    <row r="187" ht="15.75" customHeight="1">
      <c r="B187" s="153"/>
      <c r="C187" s="153"/>
      <c r="H187" s="153"/>
      <c r="I187" s="153"/>
      <c r="N187" s="153"/>
      <c r="O187" s="153"/>
      <c r="T187" s="153"/>
      <c r="U187" s="153"/>
      <c r="Z187" s="153"/>
      <c r="AA187" s="153"/>
      <c r="AF187" s="153"/>
      <c r="AG187" s="153"/>
      <c r="AL187" s="153"/>
      <c r="AM187" s="153"/>
      <c r="AR187" s="153"/>
      <c r="AS187" s="153"/>
      <c r="AX187" s="153"/>
      <c r="AY187" s="153"/>
      <c r="BD187" s="153"/>
      <c r="BE187" s="153"/>
      <c r="BF187" s="153"/>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row>
    <row r="188" ht="15.75" customHeight="1">
      <c r="B188" s="153"/>
      <c r="C188" s="153"/>
      <c r="H188" s="153"/>
      <c r="I188" s="153"/>
      <c r="N188" s="153"/>
      <c r="O188" s="153"/>
      <c r="T188" s="153"/>
      <c r="U188" s="153"/>
      <c r="Z188" s="153"/>
      <c r="AA188" s="153"/>
      <c r="AF188" s="153"/>
      <c r="AG188" s="153"/>
      <c r="AL188" s="153"/>
      <c r="AM188" s="153"/>
      <c r="AR188" s="153"/>
      <c r="AS188" s="153"/>
      <c r="AX188" s="153"/>
      <c r="AY188" s="153"/>
      <c r="BD188" s="153"/>
      <c r="BE188" s="153"/>
      <c r="BF188" s="153"/>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row>
    <row r="189" ht="15.75" customHeight="1">
      <c r="B189" s="153"/>
      <c r="C189" s="153"/>
      <c r="H189" s="153"/>
      <c r="I189" s="153"/>
      <c r="N189" s="153"/>
      <c r="O189" s="153"/>
      <c r="T189" s="153"/>
      <c r="U189" s="153"/>
      <c r="Z189" s="153"/>
      <c r="AA189" s="153"/>
      <c r="AF189" s="153"/>
      <c r="AG189" s="153"/>
      <c r="AL189" s="153"/>
      <c r="AM189" s="153"/>
      <c r="AR189" s="153"/>
      <c r="AS189" s="153"/>
      <c r="AX189" s="153"/>
      <c r="AY189" s="153"/>
      <c r="BD189" s="153"/>
      <c r="BE189" s="153"/>
      <c r="BF189" s="153"/>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row>
    <row r="190" ht="15.75" customHeight="1">
      <c r="B190" s="153"/>
      <c r="C190" s="153"/>
      <c r="H190" s="153"/>
      <c r="I190" s="153"/>
      <c r="N190" s="153"/>
      <c r="O190" s="153"/>
      <c r="T190" s="153"/>
      <c r="U190" s="153"/>
      <c r="Z190" s="153"/>
      <c r="AA190" s="153"/>
      <c r="AF190" s="153"/>
      <c r="AG190" s="153"/>
      <c r="AL190" s="153"/>
      <c r="AM190" s="153"/>
      <c r="AR190" s="153"/>
      <c r="AS190" s="153"/>
      <c r="AX190" s="153"/>
      <c r="AY190" s="153"/>
      <c r="BD190" s="153"/>
      <c r="BE190" s="153"/>
      <c r="BF190" s="153"/>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row>
    <row r="191" ht="15.75" customHeight="1">
      <c r="B191" s="153"/>
      <c r="C191" s="153"/>
      <c r="H191" s="153"/>
      <c r="I191" s="153"/>
      <c r="N191" s="153"/>
      <c r="O191" s="153"/>
      <c r="T191" s="153"/>
      <c r="U191" s="153"/>
      <c r="Z191" s="153"/>
      <c r="AA191" s="153"/>
      <c r="AF191" s="153"/>
      <c r="AG191" s="153"/>
      <c r="AL191" s="153"/>
      <c r="AM191" s="153"/>
      <c r="AR191" s="153"/>
      <c r="AS191" s="153"/>
      <c r="AX191" s="153"/>
      <c r="AY191" s="153"/>
      <c r="BD191" s="153"/>
      <c r="BE191" s="153"/>
      <c r="BF191" s="153"/>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row>
    <row r="192" ht="15.75" customHeight="1">
      <c r="B192" s="153"/>
      <c r="C192" s="153"/>
      <c r="H192" s="153"/>
      <c r="I192" s="153"/>
      <c r="N192" s="153"/>
      <c r="O192" s="153"/>
      <c r="T192" s="153"/>
      <c r="U192" s="153"/>
      <c r="Z192" s="153"/>
      <c r="AA192" s="153"/>
      <c r="AF192" s="153"/>
      <c r="AG192" s="153"/>
      <c r="AL192" s="153"/>
      <c r="AM192" s="153"/>
      <c r="AR192" s="153"/>
      <c r="AS192" s="153"/>
      <c r="AX192" s="153"/>
      <c r="AY192" s="153"/>
      <c r="BD192" s="153"/>
      <c r="BE192" s="153"/>
      <c r="BF192" s="153"/>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row>
    <row r="193" ht="15.75" customHeight="1">
      <c r="B193" s="153"/>
      <c r="C193" s="153"/>
      <c r="H193" s="153"/>
      <c r="I193" s="153"/>
      <c r="N193" s="153"/>
      <c r="O193" s="153"/>
      <c r="T193" s="153"/>
      <c r="U193" s="153"/>
      <c r="Z193" s="153"/>
      <c r="AA193" s="153"/>
      <c r="AF193" s="153"/>
      <c r="AG193" s="153"/>
      <c r="AL193" s="153"/>
      <c r="AM193" s="153"/>
      <c r="AR193" s="153"/>
      <c r="AS193" s="153"/>
      <c r="AX193" s="153"/>
      <c r="AY193" s="153"/>
      <c r="BD193" s="153"/>
      <c r="BE193" s="153"/>
      <c r="BF193" s="153"/>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row>
    <row r="194" ht="15.75" customHeight="1">
      <c r="B194" s="153"/>
      <c r="C194" s="153"/>
      <c r="H194" s="153"/>
      <c r="I194" s="153"/>
      <c r="N194" s="153"/>
      <c r="O194" s="153"/>
      <c r="T194" s="153"/>
      <c r="U194" s="153"/>
      <c r="Z194" s="153"/>
      <c r="AA194" s="153"/>
      <c r="AF194" s="153"/>
      <c r="AG194" s="153"/>
      <c r="AL194" s="153"/>
      <c r="AM194" s="153"/>
      <c r="AR194" s="153"/>
      <c r="AS194" s="153"/>
      <c r="AX194" s="153"/>
      <c r="AY194" s="153"/>
      <c r="BD194" s="153"/>
      <c r="BE194" s="153"/>
      <c r="BF194" s="153"/>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row>
    <row r="195" ht="15.75" customHeight="1">
      <c r="B195" s="153"/>
      <c r="C195" s="153"/>
      <c r="H195" s="153"/>
      <c r="I195" s="153"/>
      <c r="N195" s="153"/>
      <c r="O195" s="153"/>
      <c r="T195" s="153"/>
      <c r="U195" s="153"/>
      <c r="Z195" s="153"/>
      <c r="AA195" s="153"/>
      <c r="AF195" s="153"/>
      <c r="AG195" s="153"/>
      <c r="AL195" s="153"/>
      <c r="AM195" s="153"/>
      <c r="AR195" s="153"/>
      <c r="AS195" s="153"/>
      <c r="AX195" s="153"/>
      <c r="AY195" s="153"/>
      <c r="BD195" s="153"/>
      <c r="BE195" s="153"/>
      <c r="BF195" s="153"/>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row>
    <row r="196" ht="15.75" customHeight="1">
      <c r="B196" s="153"/>
      <c r="C196" s="153"/>
      <c r="H196" s="153"/>
      <c r="I196" s="153"/>
      <c r="N196" s="153"/>
      <c r="O196" s="153"/>
      <c r="T196" s="153"/>
      <c r="U196" s="153"/>
      <c r="Z196" s="153"/>
      <c r="AA196" s="153"/>
      <c r="AF196" s="153"/>
      <c r="AG196" s="153"/>
      <c r="AL196" s="153"/>
      <c r="AM196" s="153"/>
      <c r="AR196" s="153"/>
      <c r="AS196" s="153"/>
      <c r="AX196" s="153"/>
      <c r="AY196" s="153"/>
      <c r="BD196" s="153"/>
      <c r="BE196" s="153"/>
      <c r="BF196" s="153"/>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row>
    <row r="197" ht="15.75" customHeight="1">
      <c r="B197" s="153"/>
      <c r="C197" s="153"/>
      <c r="H197" s="153"/>
      <c r="I197" s="153"/>
      <c r="N197" s="153"/>
      <c r="O197" s="153"/>
      <c r="T197" s="153"/>
      <c r="U197" s="153"/>
      <c r="Z197" s="153"/>
      <c r="AA197" s="153"/>
      <c r="AF197" s="153"/>
      <c r="AG197" s="153"/>
      <c r="AL197" s="153"/>
      <c r="AM197" s="153"/>
      <c r="AR197" s="153"/>
      <c r="AS197" s="153"/>
      <c r="AX197" s="153"/>
      <c r="AY197" s="153"/>
      <c r="BD197" s="153"/>
      <c r="BE197" s="153"/>
      <c r="BF197" s="153"/>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row>
    <row r="198" ht="15.75" customHeight="1">
      <c r="B198" s="153"/>
      <c r="C198" s="153"/>
      <c r="H198" s="153"/>
      <c r="I198" s="153"/>
      <c r="N198" s="153"/>
      <c r="O198" s="153"/>
      <c r="T198" s="153"/>
      <c r="U198" s="153"/>
      <c r="Z198" s="153"/>
      <c r="AA198" s="153"/>
      <c r="AF198" s="153"/>
      <c r="AG198" s="153"/>
      <c r="AL198" s="153"/>
      <c r="AM198" s="153"/>
      <c r="AR198" s="153"/>
      <c r="AS198" s="153"/>
      <c r="AX198" s="153"/>
      <c r="AY198" s="153"/>
      <c r="BD198" s="153"/>
      <c r="BE198" s="153"/>
      <c r="BF198" s="153"/>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row>
    <row r="199" ht="15.75" customHeight="1">
      <c r="B199" s="153"/>
      <c r="C199" s="153"/>
      <c r="H199" s="153"/>
      <c r="I199" s="153"/>
      <c r="N199" s="153"/>
      <c r="O199" s="153"/>
      <c r="T199" s="153"/>
      <c r="U199" s="153"/>
      <c r="Z199" s="153"/>
      <c r="AA199" s="153"/>
      <c r="AF199" s="153"/>
      <c r="AG199" s="153"/>
      <c r="AL199" s="153"/>
      <c r="AM199" s="153"/>
      <c r="AR199" s="153"/>
      <c r="AS199" s="153"/>
      <c r="AX199" s="153"/>
      <c r="AY199" s="153"/>
      <c r="BD199" s="153"/>
      <c r="BE199" s="153"/>
      <c r="BF199" s="153"/>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row>
    <row r="200" ht="15.75" customHeight="1">
      <c r="B200" s="153"/>
      <c r="C200" s="153"/>
      <c r="H200" s="153"/>
      <c r="I200" s="153"/>
      <c r="N200" s="153"/>
      <c r="O200" s="153"/>
      <c r="T200" s="153"/>
      <c r="U200" s="153"/>
      <c r="Z200" s="153"/>
      <c r="AA200" s="153"/>
      <c r="AF200" s="153"/>
      <c r="AG200" s="153"/>
      <c r="AL200" s="153"/>
      <c r="AM200" s="153"/>
      <c r="AR200" s="153"/>
      <c r="AS200" s="153"/>
      <c r="AX200" s="153"/>
      <c r="AY200" s="153"/>
      <c r="BD200" s="153"/>
      <c r="BE200" s="153"/>
      <c r="BF200" s="153"/>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row>
    <row r="201" ht="15.75" customHeight="1">
      <c r="B201" s="153"/>
      <c r="C201" s="153"/>
      <c r="H201" s="153"/>
      <c r="I201" s="153"/>
      <c r="N201" s="153"/>
      <c r="O201" s="153"/>
      <c r="T201" s="153"/>
      <c r="U201" s="153"/>
      <c r="Z201" s="153"/>
      <c r="AA201" s="153"/>
      <c r="AF201" s="153"/>
      <c r="AG201" s="153"/>
      <c r="AL201" s="153"/>
      <c r="AM201" s="153"/>
      <c r="AR201" s="153"/>
      <c r="AS201" s="153"/>
      <c r="AX201" s="153"/>
      <c r="AY201" s="153"/>
      <c r="BD201" s="153"/>
      <c r="BE201" s="153"/>
      <c r="BF201" s="153"/>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row>
    <row r="202" ht="15.75" customHeight="1">
      <c r="B202" s="153"/>
      <c r="C202" s="153"/>
      <c r="H202" s="153"/>
      <c r="I202" s="153"/>
      <c r="N202" s="153"/>
      <c r="O202" s="153"/>
      <c r="T202" s="153"/>
      <c r="U202" s="153"/>
      <c r="Z202" s="153"/>
      <c r="AA202" s="153"/>
      <c r="AF202" s="153"/>
      <c r="AG202" s="153"/>
      <c r="AL202" s="153"/>
      <c r="AM202" s="153"/>
      <c r="AR202" s="153"/>
      <c r="AS202" s="153"/>
      <c r="AX202" s="153"/>
      <c r="AY202" s="153"/>
      <c r="BD202" s="153"/>
      <c r="BE202" s="153"/>
      <c r="BF202" s="153"/>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row>
    <row r="203" ht="15.75" customHeight="1">
      <c r="B203" s="153"/>
      <c r="C203" s="153"/>
      <c r="H203" s="153"/>
      <c r="I203" s="153"/>
      <c r="N203" s="153"/>
      <c r="O203" s="153"/>
      <c r="T203" s="153"/>
      <c r="U203" s="153"/>
      <c r="Z203" s="153"/>
      <c r="AA203" s="153"/>
      <c r="AF203" s="153"/>
      <c r="AG203" s="153"/>
      <c r="AL203" s="153"/>
      <c r="AM203" s="153"/>
      <c r="AR203" s="153"/>
      <c r="AS203" s="153"/>
      <c r="AX203" s="153"/>
      <c r="AY203" s="153"/>
      <c r="BD203" s="153"/>
      <c r="BE203" s="153"/>
      <c r="BF203" s="153"/>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row>
    <row r="204" ht="15.75" customHeight="1">
      <c r="B204" s="153"/>
      <c r="C204" s="153"/>
      <c r="H204" s="153"/>
      <c r="I204" s="153"/>
      <c r="N204" s="153"/>
      <c r="O204" s="153"/>
      <c r="T204" s="153"/>
      <c r="U204" s="153"/>
      <c r="Z204" s="153"/>
      <c r="AA204" s="153"/>
      <c r="AF204" s="153"/>
      <c r="AG204" s="153"/>
      <c r="AL204" s="153"/>
      <c r="AM204" s="153"/>
      <c r="AR204" s="153"/>
      <c r="AS204" s="153"/>
      <c r="AX204" s="153"/>
      <c r="AY204" s="153"/>
      <c r="BD204" s="153"/>
      <c r="BE204" s="153"/>
      <c r="BF204" s="153"/>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row>
    <row r="205" ht="15.75" customHeight="1">
      <c r="B205" s="153"/>
      <c r="C205" s="153"/>
      <c r="H205" s="153"/>
      <c r="I205" s="153"/>
      <c r="N205" s="153"/>
      <c r="O205" s="153"/>
      <c r="T205" s="153"/>
      <c r="U205" s="153"/>
      <c r="Z205" s="153"/>
      <c r="AA205" s="153"/>
      <c r="AF205" s="153"/>
      <c r="AG205" s="153"/>
      <c r="AL205" s="153"/>
      <c r="AM205" s="153"/>
      <c r="AR205" s="153"/>
      <c r="AS205" s="153"/>
      <c r="AX205" s="153"/>
      <c r="AY205" s="153"/>
      <c r="BD205" s="153"/>
      <c r="BE205" s="153"/>
      <c r="BF205" s="153"/>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row>
    <row r="206" ht="15.75" customHeight="1">
      <c r="B206" s="153"/>
      <c r="C206" s="153"/>
      <c r="H206" s="153"/>
      <c r="I206" s="153"/>
      <c r="N206" s="153"/>
      <c r="O206" s="153"/>
      <c r="T206" s="153"/>
      <c r="U206" s="153"/>
      <c r="Z206" s="153"/>
      <c r="AA206" s="153"/>
      <c r="AF206" s="153"/>
      <c r="AG206" s="153"/>
      <c r="AL206" s="153"/>
      <c r="AM206" s="153"/>
      <c r="AR206" s="153"/>
      <c r="AS206" s="153"/>
      <c r="AX206" s="153"/>
      <c r="AY206" s="153"/>
      <c r="BD206" s="153"/>
      <c r="BE206" s="153"/>
      <c r="BF206" s="153"/>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row>
    <row r="207" ht="15.75" customHeight="1">
      <c r="B207" s="153"/>
      <c r="C207" s="153"/>
      <c r="H207" s="153"/>
      <c r="I207" s="153"/>
      <c r="N207" s="153"/>
      <c r="O207" s="153"/>
      <c r="T207" s="153"/>
      <c r="U207" s="153"/>
      <c r="Z207" s="153"/>
      <c r="AA207" s="153"/>
      <c r="AF207" s="153"/>
      <c r="AG207" s="153"/>
      <c r="AL207" s="153"/>
      <c r="AM207" s="153"/>
      <c r="AR207" s="153"/>
      <c r="AS207" s="153"/>
      <c r="AX207" s="153"/>
      <c r="AY207" s="153"/>
      <c r="BD207" s="153"/>
      <c r="BE207" s="153"/>
      <c r="BF207" s="153"/>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row>
    <row r="208" ht="15.75" customHeight="1">
      <c r="B208" s="153"/>
      <c r="C208" s="153"/>
      <c r="H208" s="153"/>
      <c r="I208" s="153"/>
      <c r="N208" s="153"/>
      <c r="O208" s="153"/>
      <c r="T208" s="153"/>
      <c r="U208" s="153"/>
      <c r="Z208" s="153"/>
      <c r="AA208" s="153"/>
      <c r="AF208" s="153"/>
      <c r="AG208" s="153"/>
      <c r="AL208" s="153"/>
      <c r="AM208" s="153"/>
      <c r="AR208" s="153"/>
      <c r="AS208" s="153"/>
      <c r="AX208" s="153"/>
      <c r="AY208" s="153"/>
      <c r="BD208" s="153"/>
      <c r="BE208" s="153"/>
      <c r="BF208" s="153"/>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row>
    <row r="209" ht="15.75" customHeight="1">
      <c r="B209" s="153"/>
      <c r="C209" s="153"/>
      <c r="H209" s="153"/>
      <c r="I209" s="153"/>
      <c r="N209" s="153"/>
      <c r="O209" s="153"/>
      <c r="T209" s="153"/>
      <c r="U209" s="153"/>
      <c r="Z209" s="153"/>
      <c r="AA209" s="153"/>
      <c r="AF209" s="153"/>
      <c r="AG209" s="153"/>
      <c r="AL209" s="153"/>
      <c r="AM209" s="153"/>
      <c r="AR209" s="153"/>
      <c r="AS209" s="153"/>
      <c r="AX209" s="153"/>
      <c r="AY209" s="153"/>
      <c r="BD209" s="153"/>
      <c r="BE209" s="153"/>
      <c r="BF209" s="153"/>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row>
    <row r="210" ht="15.75" customHeight="1">
      <c r="B210" s="153"/>
      <c r="C210" s="153"/>
      <c r="H210" s="153"/>
      <c r="I210" s="153"/>
      <c r="N210" s="153"/>
      <c r="O210" s="153"/>
      <c r="T210" s="153"/>
      <c r="U210" s="153"/>
      <c r="Z210" s="153"/>
      <c r="AA210" s="153"/>
      <c r="AF210" s="153"/>
      <c r="AG210" s="153"/>
      <c r="AL210" s="153"/>
      <c r="AM210" s="153"/>
      <c r="AR210" s="153"/>
      <c r="AS210" s="153"/>
      <c r="AX210" s="153"/>
      <c r="AY210" s="153"/>
      <c r="BD210" s="153"/>
      <c r="BE210" s="153"/>
      <c r="BF210" s="153"/>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row>
    <row r="211" ht="15.75" customHeight="1">
      <c r="B211" s="153"/>
      <c r="C211" s="153"/>
      <c r="H211" s="153"/>
      <c r="I211" s="153"/>
      <c r="N211" s="153"/>
      <c r="O211" s="153"/>
      <c r="T211" s="153"/>
      <c r="U211" s="153"/>
      <c r="Z211" s="153"/>
      <c r="AA211" s="153"/>
      <c r="AF211" s="153"/>
      <c r="AG211" s="153"/>
      <c r="AL211" s="153"/>
      <c r="AM211" s="153"/>
      <c r="AR211" s="153"/>
      <c r="AS211" s="153"/>
      <c r="AX211" s="153"/>
      <c r="AY211" s="153"/>
      <c r="BD211" s="153"/>
      <c r="BE211" s="153"/>
      <c r="BF211" s="153"/>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row>
    <row r="212" ht="15.75" customHeight="1">
      <c r="B212" s="153"/>
      <c r="C212" s="153"/>
      <c r="H212" s="153"/>
      <c r="I212" s="153"/>
      <c r="N212" s="153"/>
      <c r="O212" s="153"/>
      <c r="T212" s="153"/>
      <c r="U212" s="153"/>
      <c r="Z212" s="153"/>
      <c r="AA212" s="153"/>
      <c r="AF212" s="153"/>
      <c r="AG212" s="153"/>
      <c r="AL212" s="153"/>
      <c r="AM212" s="153"/>
      <c r="AR212" s="153"/>
      <c r="AS212" s="153"/>
      <c r="AX212" s="153"/>
      <c r="AY212" s="153"/>
      <c r="BD212" s="153"/>
      <c r="BE212" s="153"/>
      <c r="BF212" s="153"/>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row>
    <row r="213" ht="15.75" customHeight="1">
      <c r="B213" s="153"/>
      <c r="C213" s="153"/>
      <c r="H213" s="153"/>
      <c r="I213" s="153"/>
      <c r="N213" s="153"/>
      <c r="O213" s="153"/>
      <c r="T213" s="153"/>
      <c r="U213" s="153"/>
      <c r="Z213" s="153"/>
      <c r="AA213" s="153"/>
      <c r="AF213" s="153"/>
      <c r="AG213" s="153"/>
      <c r="AL213" s="153"/>
      <c r="AM213" s="153"/>
      <c r="AR213" s="153"/>
      <c r="AS213" s="153"/>
      <c r="AX213" s="153"/>
      <c r="AY213" s="153"/>
      <c r="BD213" s="153"/>
      <c r="BE213" s="153"/>
      <c r="BF213" s="153"/>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row>
    <row r="214" ht="15.75" customHeight="1">
      <c r="B214" s="153"/>
      <c r="C214" s="153"/>
      <c r="H214" s="153"/>
      <c r="I214" s="153"/>
      <c r="N214" s="153"/>
      <c r="O214" s="153"/>
      <c r="T214" s="153"/>
      <c r="U214" s="153"/>
      <c r="Z214" s="153"/>
      <c r="AA214" s="153"/>
      <c r="AF214" s="153"/>
      <c r="AG214" s="153"/>
      <c r="AL214" s="153"/>
      <c r="AM214" s="153"/>
      <c r="AR214" s="153"/>
      <c r="AS214" s="153"/>
      <c r="AX214" s="153"/>
      <c r="AY214" s="153"/>
      <c r="BD214" s="153"/>
      <c r="BE214" s="153"/>
      <c r="BF214" s="153"/>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row>
    <row r="215" ht="15.75" customHeight="1">
      <c r="B215" s="153"/>
      <c r="C215" s="153"/>
      <c r="H215" s="153"/>
      <c r="I215" s="153"/>
      <c r="N215" s="153"/>
      <c r="O215" s="153"/>
      <c r="T215" s="153"/>
      <c r="U215" s="153"/>
      <c r="Z215" s="153"/>
      <c r="AA215" s="153"/>
      <c r="AF215" s="153"/>
      <c r="AG215" s="153"/>
      <c r="AL215" s="153"/>
      <c r="AM215" s="153"/>
      <c r="AR215" s="153"/>
      <c r="AS215" s="153"/>
      <c r="AX215" s="153"/>
      <c r="AY215" s="153"/>
      <c r="BD215" s="153"/>
      <c r="BE215" s="153"/>
      <c r="BF215" s="153"/>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row>
    <row r="216" ht="15.75" customHeight="1">
      <c r="B216" s="153"/>
      <c r="C216" s="153"/>
      <c r="H216" s="153"/>
      <c r="I216" s="153"/>
      <c r="N216" s="153"/>
      <c r="O216" s="153"/>
      <c r="T216" s="153"/>
      <c r="U216" s="153"/>
      <c r="Z216" s="153"/>
      <c r="AA216" s="153"/>
      <c r="AF216" s="153"/>
      <c r="AG216" s="153"/>
      <c r="AL216" s="153"/>
      <c r="AM216" s="153"/>
      <c r="AR216" s="153"/>
      <c r="AS216" s="153"/>
      <c r="AX216" s="153"/>
      <c r="AY216" s="153"/>
      <c r="BD216" s="153"/>
      <c r="BE216" s="153"/>
      <c r="BF216" s="153"/>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row>
    <row r="217" ht="15.75" customHeight="1">
      <c r="B217" s="153"/>
      <c r="C217" s="153"/>
      <c r="H217" s="153"/>
      <c r="I217" s="153"/>
      <c r="N217" s="153"/>
      <c r="O217" s="153"/>
      <c r="T217" s="153"/>
      <c r="U217" s="153"/>
      <c r="Z217" s="153"/>
      <c r="AA217" s="153"/>
      <c r="AF217" s="153"/>
      <c r="AG217" s="153"/>
      <c r="AL217" s="153"/>
      <c r="AM217" s="153"/>
      <c r="AR217" s="153"/>
      <c r="AS217" s="153"/>
      <c r="AX217" s="153"/>
      <c r="AY217" s="153"/>
      <c r="BD217" s="153"/>
      <c r="BE217" s="153"/>
      <c r="BF217" s="153"/>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row>
    <row r="218" ht="15.75" customHeight="1">
      <c r="B218" s="153"/>
      <c r="C218" s="153"/>
      <c r="H218" s="153"/>
      <c r="I218" s="153"/>
      <c r="N218" s="153"/>
      <c r="O218" s="153"/>
      <c r="T218" s="153"/>
      <c r="U218" s="153"/>
      <c r="Z218" s="153"/>
      <c r="AA218" s="153"/>
      <c r="AF218" s="153"/>
      <c r="AG218" s="153"/>
      <c r="AL218" s="153"/>
      <c r="AM218" s="153"/>
      <c r="AR218" s="153"/>
      <c r="AS218" s="153"/>
      <c r="AX218" s="153"/>
      <c r="AY218" s="153"/>
      <c r="BD218" s="153"/>
      <c r="BE218" s="153"/>
      <c r="BF218" s="153"/>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row>
    <row r="219" ht="15.75" customHeight="1">
      <c r="B219" s="153"/>
      <c r="C219" s="153"/>
      <c r="H219" s="153"/>
      <c r="I219" s="153"/>
      <c r="N219" s="153"/>
      <c r="O219" s="153"/>
      <c r="T219" s="153"/>
      <c r="U219" s="153"/>
      <c r="Z219" s="153"/>
      <c r="AA219" s="153"/>
      <c r="AF219" s="153"/>
      <c r="AG219" s="153"/>
      <c r="AL219" s="153"/>
      <c r="AM219" s="153"/>
      <c r="AR219" s="153"/>
      <c r="AS219" s="153"/>
      <c r="AX219" s="153"/>
      <c r="AY219" s="153"/>
      <c r="BD219" s="153"/>
      <c r="BE219" s="153"/>
      <c r="BF219" s="153"/>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row>
    <row r="220" ht="15.75" customHeight="1">
      <c r="B220" s="153"/>
      <c r="C220" s="153"/>
      <c r="H220" s="153"/>
      <c r="I220" s="153"/>
      <c r="N220" s="153"/>
      <c r="O220" s="153"/>
      <c r="T220" s="153"/>
      <c r="U220" s="153"/>
      <c r="Z220" s="153"/>
      <c r="AA220" s="153"/>
      <c r="AF220" s="153"/>
      <c r="AG220" s="153"/>
      <c r="AL220" s="153"/>
      <c r="AM220" s="153"/>
      <c r="AR220" s="153"/>
      <c r="AS220" s="153"/>
      <c r="AX220" s="153"/>
      <c r="AY220" s="153"/>
      <c r="BD220" s="153"/>
      <c r="BE220" s="153"/>
      <c r="BF220" s="153"/>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row>
    <row r="221" ht="15.75" customHeight="1">
      <c r="B221" s="153"/>
      <c r="C221" s="153"/>
      <c r="H221" s="153"/>
      <c r="I221" s="153"/>
      <c r="N221" s="153"/>
      <c r="O221" s="153"/>
      <c r="T221" s="153"/>
      <c r="U221" s="153"/>
      <c r="Z221" s="153"/>
      <c r="AA221" s="153"/>
      <c r="AF221" s="153"/>
      <c r="AG221" s="153"/>
      <c r="AL221" s="153"/>
      <c r="AM221" s="153"/>
      <c r="AR221" s="153"/>
      <c r="AS221" s="153"/>
      <c r="AX221" s="153"/>
      <c r="AY221" s="153"/>
      <c r="BD221" s="153"/>
      <c r="BE221" s="153"/>
      <c r="BF221" s="153"/>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row>
    <row r="222" ht="15.75" customHeight="1">
      <c r="B222" s="153"/>
      <c r="C222" s="153"/>
      <c r="H222" s="153"/>
      <c r="I222" s="153"/>
      <c r="N222" s="153"/>
      <c r="O222" s="153"/>
      <c r="T222" s="153"/>
      <c r="U222" s="153"/>
      <c r="Z222" s="153"/>
      <c r="AA222" s="153"/>
      <c r="AF222" s="153"/>
      <c r="AG222" s="153"/>
      <c r="AL222" s="153"/>
      <c r="AM222" s="153"/>
      <c r="AR222" s="153"/>
      <c r="AS222" s="153"/>
      <c r="AX222" s="153"/>
      <c r="AY222" s="153"/>
      <c r="BD222" s="153"/>
      <c r="BE222" s="153"/>
      <c r="BF222" s="153"/>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row>
    <row r="223" ht="15.75" customHeight="1">
      <c r="B223" s="153"/>
      <c r="C223" s="153"/>
      <c r="H223" s="153"/>
      <c r="I223" s="153"/>
      <c r="N223" s="153"/>
      <c r="O223" s="153"/>
      <c r="T223" s="153"/>
      <c r="U223" s="153"/>
      <c r="Z223" s="153"/>
      <c r="AA223" s="153"/>
      <c r="AF223" s="153"/>
      <c r="AG223" s="153"/>
      <c r="AL223" s="153"/>
      <c r="AM223" s="153"/>
      <c r="AR223" s="153"/>
      <c r="AS223" s="153"/>
      <c r="AX223" s="153"/>
      <c r="AY223" s="153"/>
      <c r="BD223" s="153"/>
      <c r="BE223" s="153"/>
      <c r="BF223" s="153"/>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row>
    <row r="224" ht="15.75" customHeight="1">
      <c r="B224" s="153"/>
      <c r="C224" s="153"/>
      <c r="H224" s="153"/>
      <c r="I224" s="153"/>
      <c r="N224" s="153"/>
      <c r="O224" s="153"/>
      <c r="T224" s="153"/>
      <c r="U224" s="153"/>
      <c r="Z224" s="153"/>
      <c r="AA224" s="153"/>
      <c r="AF224" s="153"/>
      <c r="AG224" s="153"/>
      <c r="AL224" s="153"/>
      <c r="AM224" s="153"/>
      <c r="AR224" s="153"/>
      <c r="AS224" s="153"/>
      <c r="AX224" s="153"/>
      <c r="AY224" s="153"/>
      <c r="BD224" s="153"/>
      <c r="BE224" s="153"/>
      <c r="BF224" s="153"/>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row>
    <row r="225" ht="15.75" customHeight="1">
      <c r="B225" s="153"/>
      <c r="C225" s="153"/>
      <c r="H225" s="153"/>
      <c r="I225" s="153"/>
      <c r="N225" s="153"/>
      <c r="O225" s="153"/>
      <c r="T225" s="153"/>
      <c r="U225" s="153"/>
      <c r="Z225" s="153"/>
      <c r="AA225" s="153"/>
      <c r="AF225" s="153"/>
      <c r="AG225" s="153"/>
      <c r="AL225" s="153"/>
      <c r="AM225" s="153"/>
      <c r="AR225" s="153"/>
      <c r="AS225" s="153"/>
      <c r="AX225" s="153"/>
      <c r="AY225" s="153"/>
      <c r="BD225" s="153"/>
      <c r="BE225" s="153"/>
      <c r="BF225" s="153"/>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row>
    <row r="226" ht="15.75" customHeight="1">
      <c r="B226" s="153"/>
      <c r="C226" s="153"/>
      <c r="H226" s="153"/>
      <c r="I226" s="153"/>
      <c r="N226" s="153"/>
      <c r="O226" s="153"/>
      <c r="T226" s="153"/>
      <c r="U226" s="153"/>
      <c r="Z226" s="153"/>
      <c r="AA226" s="153"/>
      <c r="AF226" s="153"/>
      <c r="AG226" s="153"/>
      <c r="AL226" s="153"/>
      <c r="AM226" s="153"/>
      <c r="AR226" s="153"/>
      <c r="AS226" s="153"/>
      <c r="AX226" s="153"/>
      <c r="AY226" s="153"/>
      <c r="BD226" s="153"/>
      <c r="BE226" s="153"/>
      <c r="BF226" s="153"/>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row>
    <row r="227" ht="15.75" customHeight="1">
      <c r="B227" s="153"/>
      <c r="C227" s="153"/>
      <c r="H227" s="153"/>
      <c r="I227" s="153"/>
      <c r="N227" s="153"/>
      <c r="O227" s="153"/>
      <c r="T227" s="153"/>
      <c r="U227" s="153"/>
      <c r="Z227" s="153"/>
      <c r="AA227" s="153"/>
      <c r="AF227" s="153"/>
      <c r="AG227" s="153"/>
      <c r="AL227" s="153"/>
      <c r="AM227" s="153"/>
      <c r="AR227" s="153"/>
      <c r="AS227" s="153"/>
      <c r="AX227" s="153"/>
      <c r="AY227" s="153"/>
      <c r="BD227" s="153"/>
      <c r="BE227" s="153"/>
      <c r="BF227" s="153"/>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row>
    <row r="228" ht="15.75" customHeight="1">
      <c r="B228" s="153"/>
      <c r="C228" s="153"/>
      <c r="H228" s="153"/>
      <c r="I228" s="153"/>
      <c r="N228" s="153"/>
      <c r="O228" s="153"/>
      <c r="T228" s="153"/>
      <c r="U228" s="153"/>
      <c r="Z228" s="153"/>
      <c r="AA228" s="153"/>
      <c r="AF228" s="153"/>
      <c r="AG228" s="153"/>
      <c r="AL228" s="153"/>
      <c r="AM228" s="153"/>
      <c r="AR228" s="153"/>
      <c r="AS228" s="153"/>
      <c r="AX228" s="153"/>
      <c r="AY228" s="153"/>
      <c r="BD228" s="153"/>
      <c r="BE228" s="153"/>
      <c r="BF228" s="153"/>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row>
    <row r="229" ht="15.75" customHeight="1">
      <c r="B229" s="153"/>
      <c r="C229" s="153"/>
      <c r="H229" s="153"/>
      <c r="I229" s="153"/>
      <c r="N229" s="153"/>
      <c r="O229" s="153"/>
      <c r="T229" s="153"/>
      <c r="U229" s="153"/>
      <c r="Z229" s="153"/>
      <c r="AA229" s="153"/>
      <c r="AF229" s="153"/>
      <c r="AG229" s="153"/>
      <c r="AL229" s="153"/>
      <c r="AM229" s="153"/>
      <c r="AR229" s="153"/>
      <c r="AS229" s="153"/>
      <c r="AX229" s="153"/>
      <c r="AY229" s="153"/>
      <c r="BD229" s="153"/>
      <c r="BE229" s="153"/>
      <c r="BF229" s="153"/>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row>
    <row r="230" ht="15.75" customHeight="1">
      <c r="B230" s="153"/>
      <c r="C230" s="153"/>
      <c r="H230" s="153"/>
      <c r="I230" s="153"/>
      <c r="N230" s="153"/>
      <c r="O230" s="153"/>
      <c r="T230" s="153"/>
      <c r="U230" s="153"/>
      <c r="Z230" s="153"/>
      <c r="AA230" s="153"/>
      <c r="AF230" s="153"/>
      <c r="AG230" s="153"/>
      <c r="AL230" s="153"/>
      <c r="AM230" s="153"/>
      <c r="AR230" s="153"/>
      <c r="AS230" s="153"/>
      <c r="AX230" s="153"/>
      <c r="AY230" s="153"/>
      <c r="BD230" s="153"/>
      <c r="BE230" s="153"/>
      <c r="BF230" s="153"/>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row>
    <row r="231" ht="15.75" customHeight="1">
      <c r="B231" s="153"/>
      <c r="C231" s="153"/>
      <c r="H231" s="153"/>
      <c r="I231" s="153"/>
      <c r="N231" s="153"/>
      <c r="O231" s="153"/>
      <c r="T231" s="153"/>
      <c r="U231" s="153"/>
      <c r="Z231" s="153"/>
      <c r="AA231" s="153"/>
      <c r="AF231" s="153"/>
      <c r="AG231" s="153"/>
      <c r="AL231" s="153"/>
      <c r="AM231" s="153"/>
      <c r="AR231" s="153"/>
      <c r="AS231" s="153"/>
      <c r="AX231" s="153"/>
      <c r="AY231" s="153"/>
      <c r="BD231" s="153"/>
      <c r="BE231" s="153"/>
      <c r="BF231" s="153"/>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row>
    <row r="232" ht="15.75" customHeight="1">
      <c r="B232" s="153"/>
      <c r="C232" s="153"/>
      <c r="H232" s="153"/>
      <c r="I232" s="153"/>
      <c r="N232" s="153"/>
      <c r="O232" s="153"/>
      <c r="T232" s="153"/>
      <c r="U232" s="153"/>
      <c r="Z232" s="153"/>
      <c r="AA232" s="153"/>
      <c r="AF232" s="153"/>
      <c r="AG232" s="153"/>
      <c r="AL232" s="153"/>
      <c r="AM232" s="153"/>
      <c r="AR232" s="153"/>
      <c r="AS232" s="153"/>
      <c r="AX232" s="153"/>
      <c r="AY232" s="153"/>
      <c r="BD232" s="153"/>
      <c r="BE232" s="153"/>
      <c r="BF232" s="153"/>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row>
    <row r="233" ht="15.75" customHeight="1">
      <c r="B233" s="153"/>
      <c r="C233" s="153"/>
      <c r="H233" s="153"/>
      <c r="I233" s="153"/>
      <c r="N233" s="153"/>
      <c r="O233" s="153"/>
      <c r="T233" s="153"/>
      <c r="U233" s="153"/>
      <c r="Z233" s="153"/>
      <c r="AA233" s="153"/>
      <c r="AF233" s="153"/>
      <c r="AG233" s="153"/>
      <c r="AL233" s="153"/>
      <c r="AM233" s="153"/>
      <c r="AR233" s="153"/>
      <c r="AS233" s="153"/>
      <c r="AX233" s="153"/>
      <c r="AY233" s="153"/>
      <c r="BD233" s="153"/>
      <c r="BE233" s="153"/>
      <c r="BF233" s="153"/>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row>
    <row r="234" ht="15.75" customHeight="1">
      <c r="B234" s="153"/>
      <c r="C234" s="153"/>
      <c r="H234" s="153"/>
      <c r="I234" s="153"/>
      <c r="N234" s="153"/>
      <c r="O234" s="153"/>
      <c r="T234" s="153"/>
      <c r="U234" s="153"/>
      <c r="Z234" s="153"/>
      <c r="AA234" s="153"/>
      <c r="AF234" s="153"/>
      <c r="AG234" s="153"/>
      <c r="AL234" s="153"/>
      <c r="AM234" s="153"/>
      <c r="AR234" s="153"/>
      <c r="AS234" s="153"/>
      <c r="AX234" s="153"/>
      <c r="AY234" s="153"/>
      <c r="BD234" s="153"/>
      <c r="BE234" s="153"/>
      <c r="BF234" s="153"/>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row>
    <row r="235" ht="15.75" customHeight="1">
      <c r="B235" s="153"/>
      <c r="C235" s="153"/>
      <c r="H235" s="153"/>
      <c r="I235" s="153"/>
      <c r="N235" s="153"/>
      <c r="O235" s="153"/>
      <c r="T235" s="153"/>
      <c r="U235" s="153"/>
      <c r="Z235" s="153"/>
      <c r="AA235" s="153"/>
      <c r="AF235" s="153"/>
      <c r="AG235" s="153"/>
      <c r="AL235" s="153"/>
      <c r="AM235" s="153"/>
      <c r="AR235" s="153"/>
      <c r="AS235" s="153"/>
      <c r="AX235" s="153"/>
      <c r="AY235" s="153"/>
      <c r="BD235" s="153"/>
      <c r="BE235" s="153"/>
      <c r="BF235" s="153"/>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row>
    <row r="236" ht="15.75" customHeight="1">
      <c r="B236" s="153"/>
      <c r="C236" s="153"/>
      <c r="H236" s="153"/>
      <c r="I236" s="153"/>
      <c r="N236" s="153"/>
      <c r="O236" s="153"/>
      <c r="T236" s="153"/>
      <c r="U236" s="153"/>
      <c r="Z236" s="153"/>
      <c r="AA236" s="153"/>
      <c r="AF236" s="153"/>
      <c r="AG236" s="153"/>
      <c r="AL236" s="153"/>
      <c r="AM236" s="153"/>
      <c r="AR236" s="153"/>
      <c r="AS236" s="153"/>
      <c r="AX236" s="153"/>
      <c r="AY236" s="153"/>
      <c r="BD236" s="153"/>
      <c r="BE236" s="153"/>
      <c r="BF236" s="153"/>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row>
    <row r="237" ht="15.75" customHeight="1">
      <c r="B237" s="153"/>
      <c r="C237" s="153"/>
      <c r="H237" s="153"/>
      <c r="I237" s="153"/>
      <c r="N237" s="153"/>
      <c r="O237" s="153"/>
      <c r="T237" s="153"/>
      <c r="U237" s="153"/>
      <c r="Z237" s="153"/>
      <c r="AA237" s="153"/>
      <c r="AF237" s="153"/>
      <c r="AG237" s="153"/>
      <c r="AL237" s="153"/>
      <c r="AM237" s="153"/>
      <c r="AR237" s="153"/>
      <c r="AS237" s="153"/>
      <c r="AX237" s="153"/>
      <c r="AY237" s="153"/>
      <c r="BD237" s="153"/>
      <c r="BE237" s="153"/>
      <c r="BF237" s="153"/>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row>
    <row r="238" ht="15.75" customHeight="1">
      <c r="B238" s="153"/>
      <c r="C238" s="153"/>
      <c r="H238" s="153"/>
      <c r="I238" s="153"/>
      <c r="N238" s="153"/>
      <c r="O238" s="153"/>
      <c r="T238" s="153"/>
      <c r="U238" s="153"/>
      <c r="Z238" s="153"/>
      <c r="AA238" s="153"/>
      <c r="AF238" s="153"/>
      <c r="AG238" s="153"/>
      <c r="AL238" s="153"/>
      <c r="AM238" s="153"/>
      <c r="AR238" s="153"/>
      <c r="AS238" s="153"/>
      <c r="AX238" s="153"/>
      <c r="AY238" s="153"/>
      <c r="BD238" s="153"/>
      <c r="BE238" s="153"/>
      <c r="BF238" s="153"/>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row>
    <row r="239" ht="15.75" customHeight="1">
      <c r="B239" s="153"/>
      <c r="C239" s="153"/>
      <c r="H239" s="153"/>
      <c r="I239" s="153"/>
      <c r="N239" s="153"/>
      <c r="O239" s="153"/>
      <c r="T239" s="153"/>
      <c r="U239" s="153"/>
      <c r="Z239" s="153"/>
      <c r="AA239" s="153"/>
      <c r="AF239" s="153"/>
      <c r="AG239" s="153"/>
      <c r="AL239" s="153"/>
      <c r="AM239" s="153"/>
      <c r="AR239" s="153"/>
      <c r="AS239" s="153"/>
      <c r="AX239" s="153"/>
      <c r="AY239" s="153"/>
      <c r="BD239" s="153"/>
      <c r="BE239" s="153"/>
      <c r="BF239" s="153"/>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row>
    <row r="240" ht="15.75" customHeight="1">
      <c r="B240" s="153"/>
      <c r="C240" s="153"/>
      <c r="H240" s="153"/>
      <c r="I240" s="153"/>
      <c r="N240" s="153"/>
      <c r="O240" s="153"/>
      <c r="T240" s="153"/>
      <c r="U240" s="153"/>
      <c r="Z240" s="153"/>
      <c r="AA240" s="153"/>
      <c r="AF240" s="153"/>
      <c r="AG240" s="153"/>
      <c r="AL240" s="153"/>
      <c r="AM240" s="153"/>
      <c r="AR240" s="153"/>
      <c r="AS240" s="153"/>
      <c r="AX240" s="153"/>
      <c r="AY240" s="153"/>
      <c r="BD240" s="153"/>
      <c r="BE240" s="153"/>
      <c r="BF240" s="153"/>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row>
    <row r="241" ht="15.75" customHeight="1">
      <c r="B241" s="153"/>
      <c r="C241" s="153"/>
      <c r="H241" s="153"/>
      <c r="I241" s="153"/>
      <c r="N241" s="153"/>
      <c r="O241" s="153"/>
      <c r="T241" s="153"/>
      <c r="U241" s="153"/>
      <c r="Z241" s="153"/>
      <c r="AA241" s="153"/>
      <c r="AF241" s="153"/>
      <c r="AG241" s="153"/>
      <c r="AL241" s="153"/>
      <c r="AM241" s="153"/>
      <c r="AR241" s="153"/>
      <c r="AS241" s="153"/>
      <c r="AX241" s="153"/>
      <c r="AY241" s="153"/>
      <c r="BD241" s="153"/>
      <c r="BE241" s="153"/>
      <c r="BF241" s="153"/>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row>
    <row r="242" ht="15.75" customHeight="1">
      <c r="B242" s="153"/>
      <c r="C242" s="153"/>
      <c r="H242" s="153"/>
      <c r="I242" s="153"/>
      <c r="N242" s="153"/>
      <c r="O242" s="153"/>
      <c r="T242" s="153"/>
      <c r="U242" s="153"/>
      <c r="Z242" s="153"/>
      <c r="AA242" s="153"/>
      <c r="AF242" s="153"/>
      <c r="AG242" s="153"/>
      <c r="AL242" s="153"/>
      <c r="AM242" s="153"/>
      <c r="AR242" s="153"/>
      <c r="AS242" s="153"/>
      <c r="AX242" s="153"/>
      <c r="AY242" s="153"/>
      <c r="BD242" s="153"/>
      <c r="BE242" s="153"/>
      <c r="BF242" s="153"/>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row>
    <row r="243" ht="15.75" customHeight="1">
      <c r="B243" s="153"/>
      <c r="C243" s="153"/>
      <c r="H243" s="153"/>
      <c r="I243" s="153"/>
      <c r="N243" s="153"/>
      <c r="O243" s="153"/>
      <c r="T243" s="153"/>
      <c r="U243" s="153"/>
      <c r="Z243" s="153"/>
      <c r="AA243" s="153"/>
      <c r="AF243" s="153"/>
      <c r="AG243" s="153"/>
      <c r="AL243" s="153"/>
      <c r="AM243" s="153"/>
      <c r="AR243" s="153"/>
      <c r="AS243" s="153"/>
      <c r="AX243" s="153"/>
      <c r="AY243" s="153"/>
      <c r="BD243" s="153"/>
      <c r="BE243" s="153"/>
      <c r="BF243" s="153"/>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row>
    <row r="244" ht="15.75" customHeight="1">
      <c r="B244" s="153"/>
      <c r="C244" s="153"/>
      <c r="H244" s="153"/>
      <c r="I244" s="153"/>
      <c r="N244" s="153"/>
      <c r="O244" s="153"/>
      <c r="T244" s="153"/>
      <c r="U244" s="153"/>
      <c r="Z244" s="153"/>
      <c r="AA244" s="153"/>
      <c r="AF244" s="153"/>
      <c r="AG244" s="153"/>
      <c r="AL244" s="153"/>
      <c r="AM244" s="153"/>
      <c r="AR244" s="153"/>
      <c r="AS244" s="153"/>
      <c r="AX244" s="153"/>
      <c r="AY244" s="153"/>
      <c r="BD244" s="153"/>
      <c r="BE244" s="153"/>
      <c r="BF244" s="153"/>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row>
    <row r="245" ht="15.75" customHeight="1">
      <c r="B245" s="153"/>
      <c r="C245" s="153"/>
      <c r="H245" s="153"/>
      <c r="I245" s="153"/>
      <c r="N245" s="153"/>
      <c r="O245" s="153"/>
      <c r="T245" s="153"/>
      <c r="U245" s="153"/>
      <c r="Z245" s="153"/>
      <c r="AA245" s="153"/>
      <c r="AF245" s="153"/>
      <c r="AG245" s="153"/>
      <c r="AL245" s="153"/>
      <c r="AM245" s="153"/>
      <c r="AR245" s="153"/>
      <c r="AS245" s="153"/>
      <c r="AX245" s="153"/>
      <c r="AY245" s="153"/>
      <c r="BD245" s="153"/>
      <c r="BE245" s="153"/>
      <c r="BF245" s="153"/>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row>
    <row r="246" ht="15.75" customHeight="1">
      <c r="B246" s="153"/>
      <c r="C246" s="153"/>
      <c r="H246" s="153"/>
      <c r="I246" s="153"/>
      <c r="N246" s="153"/>
      <c r="O246" s="153"/>
      <c r="T246" s="153"/>
      <c r="U246" s="153"/>
      <c r="Z246" s="153"/>
      <c r="AA246" s="153"/>
      <c r="AF246" s="153"/>
      <c r="AG246" s="153"/>
      <c r="AL246" s="153"/>
      <c r="AM246" s="153"/>
      <c r="AR246" s="153"/>
      <c r="AS246" s="153"/>
      <c r="AX246" s="153"/>
      <c r="AY246" s="153"/>
      <c r="BD246" s="153"/>
      <c r="BE246" s="153"/>
      <c r="BF246" s="153"/>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row>
    <row r="247" ht="15.75" customHeight="1">
      <c r="B247" s="153"/>
      <c r="C247" s="153"/>
      <c r="H247" s="153"/>
      <c r="I247" s="153"/>
      <c r="N247" s="153"/>
      <c r="O247" s="153"/>
      <c r="T247" s="153"/>
      <c r="U247" s="153"/>
      <c r="Z247" s="153"/>
      <c r="AA247" s="153"/>
      <c r="AF247" s="153"/>
      <c r="AG247" s="153"/>
      <c r="AL247" s="153"/>
      <c r="AM247" s="153"/>
      <c r="AR247" s="153"/>
      <c r="AS247" s="153"/>
      <c r="AX247" s="153"/>
      <c r="AY247" s="153"/>
      <c r="BD247" s="153"/>
      <c r="BE247" s="153"/>
      <c r="BF247" s="153"/>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row>
    <row r="248" ht="15.75" customHeight="1">
      <c r="B248" s="153"/>
      <c r="C248" s="153"/>
      <c r="H248" s="153"/>
      <c r="I248" s="153"/>
      <c r="N248" s="153"/>
      <c r="O248" s="153"/>
      <c r="T248" s="153"/>
      <c r="U248" s="153"/>
      <c r="Z248" s="153"/>
      <c r="AA248" s="153"/>
      <c r="AF248" s="153"/>
      <c r="AG248" s="153"/>
      <c r="AL248" s="153"/>
      <c r="AM248" s="153"/>
      <c r="AR248" s="153"/>
      <c r="AS248" s="153"/>
      <c r="AX248" s="153"/>
      <c r="AY248" s="153"/>
      <c r="BD248" s="153"/>
      <c r="BE248" s="153"/>
      <c r="BF248" s="153"/>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row>
    <row r="249" ht="15.75" customHeight="1">
      <c r="B249" s="153"/>
      <c r="C249" s="153"/>
      <c r="H249" s="153"/>
      <c r="I249" s="153"/>
      <c r="N249" s="153"/>
      <c r="O249" s="153"/>
      <c r="T249" s="153"/>
      <c r="U249" s="153"/>
      <c r="Z249" s="153"/>
      <c r="AA249" s="153"/>
      <c r="AF249" s="153"/>
      <c r="AG249" s="153"/>
      <c r="AL249" s="153"/>
      <c r="AM249" s="153"/>
      <c r="AR249" s="153"/>
      <c r="AS249" s="153"/>
      <c r="AX249" s="153"/>
      <c r="AY249" s="153"/>
      <c r="BD249" s="153"/>
      <c r="BE249" s="153"/>
      <c r="BF249" s="153"/>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row>
    <row r="250" ht="15.75" customHeight="1">
      <c r="B250" s="153"/>
      <c r="C250" s="153"/>
      <c r="H250" s="153"/>
      <c r="I250" s="153"/>
      <c r="N250" s="153"/>
      <c r="O250" s="153"/>
      <c r="T250" s="153"/>
      <c r="U250" s="153"/>
      <c r="Z250" s="153"/>
      <c r="AA250" s="153"/>
      <c r="AF250" s="153"/>
      <c r="AG250" s="153"/>
      <c r="AL250" s="153"/>
      <c r="AM250" s="153"/>
      <c r="AR250" s="153"/>
      <c r="AS250" s="153"/>
      <c r="AX250" s="153"/>
      <c r="AY250" s="153"/>
      <c r="BD250" s="153"/>
      <c r="BE250" s="153"/>
      <c r="BF250" s="153"/>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row>
    <row r="251" ht="15.75" customHeight="1">
      <c r="B251" s="153"/>
      <c r="C251" s="153"/>
      <c r="H251" s="153"/>
      <c r="I251" s="153"/>
      <c r="N251" s="153"/>
      <c r="O251" s="153"/>
      <c r="T251" s="153"/>
      <c r="U251" s="153"/>
      <c r="Z251" s="153"/>
      <c r="AA251" s="153"/>
      <c r="AF251" s="153"/>
      <c r="AG251" s="153"/>
      <c r="AL251" s="153"/>
      <c r="AM251" s="153"/>
      <c r="AR251" s="153"/>
      <c r="AS251" s="153"/>
      <c r="AX251" s="153"/>
      <c r="AY251" s="153"/>
      <c r="BD251" s="153"/>
      <c r="BE251" s="153"/>
      <c r="BF251" s="153"/>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row>
    <row r="252" ht="15.75" customHeight="1">
      <c r="B252" s="153"/>
      <c r="C252" s="153"/>
      <c r="H252" s="153"/>
      <c r="I252" s="153"/>
      <c r="N252" s="153"/>
      <c r="O252" s="153"/>
      <c r="T252" s="153"/>
      <c r="U252" s="153"/>
      <c r="Z252" s="153"/>
      <c r="AA252" s="153"/>
      <c r="AF252" s="153"/>
      <c r="AG252" s="153"/>
      <c r="AL252" s="153"/>
      <c r="AM252" s="153"/>
      <c r="AR252" s="153"/>
      <c r="AS252" s="153"/>
      <c r="AX252" s="153"/>
      <c r="AY252" s="153"/>
      <c r="BD252" s="153"/>
      <c r="BE252" s="153"/>
      <c r="BF252" s="153"/>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row>
    <row r="253" ht="15.75" customHeight="1">
      <c r="B253" s="153"/>
      <c r="C253" s="153"/>
      <c r="H253" s="153"/>
      <c r="I253" s="153"/>
      <c r="N253" s="153"/>
      <c r="O253" s="153"/>
      <c r="T253" s="153"/>
      <c r="U253" s="153"/>
      <c r="Z253" s="153"/>
      <c r="AA253" s="153"/>
      <c r="AF253" s="153"/>
      <c r="AG253" s="153"/>
      <c r="AL253" s="153"/>
      <c r="AM253" s="153"/>
      <c r="AR253" s="153"/>
      <c r="AS253" s="153"/>
      <c r="AX253" s="153"/>
      <c r="AY253" s="153"/>
      <c r="BD253" s="153"/>
      <c r="BE253" s="153"/>
      <c r="BF253" s="153"/>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row>
    <row r="254" ht="15.75" customHeight="1">
      <c r="B254" s="153"/>
      <c r="C254" s="153"/>
      <c r="H254" s="153"/>
      <c r="I254" s="153"/>
      <c r="N254" s="153"/>
      <c r="O254" s="153"/>
      <c r="T254" s="153"/>
      <c r="U254" s="153"/>
      <c r="Z254" s="153"/>
      <c r="AA254" s="153"/>
      <c r="AF254" s="153"/>
      <c r="AG254" s="153"/>
      <c r="AL254" s="153"/>
      <c r="AM254" s="153"/>
      <c r="AR254" s="153"/>
      <c r="AS254" s="153"/>
      <c r="AX254" s="153"/>
      <c r="AY254" s="153"/>
      <c r="BD254" s="153"/>
      <c r="BE254" s="153"/>
      <c r="BF254" s="153"/>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row>
    <row r="255" ht="15.75" customHeight="1">
      <c r="B255" s="153"/>
      <c r="C255" s="153"/>
      <c r="H255" s="153"/>
      <c r="I255" s="153"/>
      <c r="N255" s="153"/>
      <c r="O255" s="153"/>
      <c r="T255" s="153"/>
      <c r="U255" s="153"/>
      <c r="Z255" s="153"/>
      <c r="AA255" s="153"/>
      <c r="AF255" s="153"/>
      <c r="AG255" s="153"/>
      <c r="AL255" s="153"/>
      <c r="AM255" s="153"/>
      <c r="AR255" s="153"/>
      <c r="AS255" s="153"/>
      <c r="AX255" s="153"/>
      <c r="AY255" s="153"/>
      <c r="BD255" s="153"/>
      <c r="BE255" s="153"/>
      <c r="BF255" s="153"/>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row>
    <row r="256" ht="15.75" customHeight="1">
      <c r="B256" s="153"/>
      <c r="C256" s="153"/>
      <c r="H256" s="153"/>
      <c r="I256" s="153"/>
      <c r="N256" s="153"/>
      <c r="O256" s="153"/>
      <c r="T256" s="153"/>
      <c r="U256" s="153"/>
      <c r="Z256" s="153"/>
      <c r="AA256" s="153"/>
      <c r="AF256" s="153"/>
      <c r="AG256" s="153"/>
      <c r="AL256" s="153"/>
      <c r="AM256" s="153"/>
      <c r="AR256" s="153"/>
      <c r="AS256" s="153"/>
      <c r="AX256" s="153"/>
      <c r="AY256" s="153"/>
      <c r="BD256" s="153"/>
      <c r="BE256" s="153"/>
      <c r="BF256" s="153"/>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row>
    <row r="257" ht="15.75" customHeight="1">
      <c r="B257" s="153"/>
      <c r="C257" s="153"/>
      <c r="H257" s="153"/>
      <c r="I257" s="153"/>
      <c r="N257" s="153"/>
      <c r="O257" s="153"/>
      <c r="T257" s="153"/>
      <c r="U257" s="153"/>
      <c r="Z257" s="153"/>
      <c r="AA257" s="153"/>
      <c r="AF257" s="153"/>
      <c r="AG257" s="153"/>
      <c r="AL257" s="153"/>
      <c r="AM257" s="153"/>
      <c r="AR257" s="153"/>
      <c r="AS257" s="153"/>
      <c r="AX257" s="153"/>
      <c r="AY257" s="153"/>
      <c r="BD257" s="153"/>
      <c r="BE257" s="153"/>
      <c r="BF257" s="153"/>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row>
    <row r="258" ht="15.75" customHeight="1">
      <c r="B258" s="153"/>
      <c r="C258" s="153"/>
      <c r="H258" s="153"/>
      <c r="I258" s="153"/>
      <c r="N258" s="153"/>
      <c r="O258" s="153"/>
      <c r="T258" s="153"/>
      <c r="U258" s="153"/>
      <c r="Z258" s="153"/>
      <c r="AA258" s="153"/>
      <c r="AF258" s="153"/>
      <c r="AG258" s="153"/>
      <c r="AL258" s="153"/>
      <c r="AM258" s="153"/>
      <c r="AR258" s="153"/>
      <c r="AS258" s="153"/>
      <c r="AX258" s="153"/>
      <c r="AY258" s="153"/>
      <c r="BD258" s="153"/>
      <c r="BE258" s="153"/>
      <c r="BF258" s="153"/>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row>
    <row r="259" ht="15.75" customHeight="1">
      <c r="B259" s="153"/>
      <c r="C259" s="153"/>
      <c r="H259" s="153"/>
      <c r="I259" s="153"/>
      <c r="N259" s="153"/>
      <c r="O259" s="153"/>
      <c r="T259" s="153"/>
      <c r="U259" s="153"/>
      <c r="Z259" s="153"/>
      <c r="AA259" s="153"/>
      <c r="AF259" s="153"/>
      <c r="AG259" s="153"/>
      <c r="AL259" s="153"/>
      <c r="AM259" s="153"/>
      <c r="AR259" s="153"/>
      <c r="AS259" s="153"/>
      <c r="AX259" s="153"/>
      <c r="AY259" s="153"/>
      <c r="BD259" s="153"/>
      <c r="BE259" s="153"/>
      <c r="BF259" s="153"/>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row>
    <row r="260" ht="15.75" customHeight="1">
      <c r="B260" s="153"/>
      <c r="C260" s="153"/>
      <c r="H260" s="153"/>
      <c r="I260" s="153"/>
      <c r="N260" s="153"/>
      <c r="O260" s="153"/>
      <c r="T260" s="153"/>
      <c r="U260" s="153"/>
      <c r="Z260" s="153"/>
      <c r="AA260" s="153"/>
      <c r="AF260" s="153"/>
      <c r="AG260" s="153"/>
      <c r="AL260" s="153"/>
      <c r="AM260" s="153"/>
      <c r="AR260" s="153"/>
      <c r="AS260" s="153"/>
      <c r="AX260" s="153"/>
      <c r="AY260" s="153"/>
      <c r="BD260" s="153"/>
      <c r="BE260" s="153"/>
      <c r="BF260" s="153"/>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row>
    <row r="261" ht="15.75" customHeight="1">
      <c r="B261" s="153"/>
      <c r="C261" s="153"/>
      <c r="H261" s="153"/>
      <c r="I261" s="153"/>
      <c r="N261" s="153"/>
      <c r="O261" s="153"/>
      <c r="T261" s="153"/>
      <c r="U261" s="153"/>
      <c r="Z261" s="153"/>
      <c r="AA261" s="153"/>
      <c r="AF261" s="153"/>
      <c r="AG261" s="153"/>
      <c r="AL261" s="153"/>
      <c r="AM261" s="153"/>
      <c r="AR261" s="153"/>
      <c r="AS261" s="153"/>
      <c r="AX261" s="153"/>
      <c r="AY261" s="153"/>
      <c r="BD261" s="153"/>
      <c r="BE261" s="153"/>
      <c r="BF261" s="153"/>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row>
    <row r="262" ht="15.75" customHeight="1">
      <c r="B262" s="153"/>
      <c r="C262" s="153"/>
      <c r="H262" s="153"/>
      <c r="I262" s="153"/>
      <c r="N262" s="153"/>
      <c r="O262" s="153"/>
      <c r="T262" s="153"/>
      <c r="U262" s="153"/>
      <c r="Z262" s="153"/>
      <c r="AA262" s="153"/>
      <c r="AF262" s="153"/>
      <c r="AG262" s="153"/>
      <c r="AL262" s="153"/>
      <c r="AM262" s="153"/>
      <c r="AR262" s="153"/>
      <c r="AS262" s="153"/>
      <c r="AX262" s="153"/>
      <c r="AY262" s="153"/>
      <c r="BD262" s="153"/>
      <c r="BE262" s="153"/>
      <c r="BF262" s="153"/>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row>
    <row r="263" ht="15.75" customHeight="1">
      <c r="B263" s="153"/>
      <c r="C263" s="153"/>
      <c r="H263" s="153"/>
      <c r="I263" s="153"/>
      <c r="N263" s="153"/>
      <c r="O263" s="153"/>
      <c r="T263" s="153"/>
      <c r="U263" s="153"/>
      <c r="Z263" s="153"/>
      <c r="AA263" s="153"/>
      <c r="AF263" s="153"/>
      <c r="AG263" s="153"/>
      <c r="AL263" s="153"/>
      <c r="AM263" s="153"/>
      <c r="AR263" s="153"/>
      <c r="AS263" s="153"/>
      <c r="AX263" s="153"/>
      <c r="AY263" s="153"/>
      <c r="BD263" s="153"/>
      <c r="BE263" s="153"/>
      <c r="BF263" s="153"/>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row>
    <row r="264" ht="15.75" customHeight="1">
      <c r="B264" s="153"/>
      <c r="C264" s="153"/>
      <c r="H264" s="153"/>
      <c r="I264" s="153"/>
      <c r="N264" s="153"/>
      <c r="O264" s="153"/>
      <c r="T264" s="153"/>
      <c r="U264" s="153"/>
      <c r="Z264" s="153"/>
      <c r="AA264" s="153"/>
      <c r="AF264" s="153"/>
      <c r="AG264" s="153"/>
      <c r="AL264" s="153"/>
      <c r="AM264" s="153"/>
      <c r="AR264" s="153"/>
      <c r="AS264" s="153"/>
      <c r="AX264" s="153"/>
      <c r="AY264" s="153"/>
      <c r="BD264" s="153"/>
      <c r="BE264" s="153"/>
      <c r="BF264" s="153"/>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row>
    <row r="265" ht="15.75" customHeight="1">
      <c r="B265" s="153"/>
      <c r="C265" s="153"/>
      <c r="H265" s="153"/>
      <c r="I265" s="153"/>
      <c r="N265" s="153"/>
      <c r="O265" s="153"/>
      <c r="T265" s="153"/>
      <c r="U265" s="153"/>
      <c r="Z265" s="153"/>
      <c r="AA265" s="153"/>
      <c r="AF265" s="153"/>
      <c r="AG265" s="153"/>
      <c r="AL265" s="153"/>
      <c r="AM265" s="153"/>
      <c r="AR265" s="153"/>
      <c r="AS265" s="153"/>
      <c r="AX265" s="153"/>
      <c r="AY265" s="153"/>
      <c r="BD265" s="153"/>
      <c r="BE265" s="153"/>
      <c r="BF265" s="153"/>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row>
    <row r="266" ht="15.75" customHeight="1">
      <c r="B266" s="153"/>
      <c r="C266" s="153"/>
      <c r="H266" s="153"/>
      <c r="I266" s="153"/>
      <c r="N266" s="153"/>
      <c r="O266" s="153"/>
      <c r="T266" s="153"/>
      <c r="U266" s="153"/>
      <c r="Z266" s="153"/>
      <c r="AA266" s="153"/>
      <c r="AF266" s="153"/>
      <c r="AG266" s="153"/>
      <c r="AL266" s="153"/>
      <c r="AM266" s="153"/>
      <c r="AR266" s="153"/>
      <c r="AS266" s="153"/>
      <c r="AX266" s="153"/>
      <c r="AY266" s="153"/>
      <c r="BD266" s="153"/>
      <c r="BE266" s="153"/>
      <c r="BF266" s="153"/>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row>
    <row r="267" ht="15.75" customHeight="1">
      <c r="B267" s="153"/>
      <c r="C267" s="153"/>
      <c r="H267" s="153"/>
      <c r="I267" s="153"/>
      <c r="N267" s="153"/>
      <c r="O267" s="153"/>
      <c r="T267" s="153"/>
      <c r="U267" s="153"/>
      <c r="Z267" s="153"/>
      <c r="AA267" s="153"/>
      <c r="AF267" s="153"/>
      <c r="AG267" s="153"/>
      <c r="AL267" s="153"/>
      <c r="AM267" s="153"/>
      <c r="AR267" s="153"/>
      <c r="AS267" s="153"/>
      <c r="AX267" s="153"/>
      <c r="AY267" s="153"/>
      <c r="BD267" s="153"/>
      <c r="BE267" s="153"/>
      <c r="BF267" s="153"/>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row>
    <row r="268" ht="15.75" customHeight="1">
      <c r="B268" s="153"/>
      <c r="C268" s="153"/>
      <c r="H268" s="153"/>
      <c r="I268" s="153"/>
      <c r="N268" s="153"/>
      <c r="O268" s="153"/>
      <c r="T268" s="153"/>
      <c r="U268" s="153"/>
      <c r="Z268" s="153"/>
      <c r="AA268" s="153"/>
      <c r="AF268" s="153"/>
      <c r="AG268" s="153"/>
      <c r="AL268" s="153"/>
      <c r="AM268" s="153"/>
      <c r="AR268" s="153"/>
      <c r="AS268" s="153"/>
      <c r="AX268" s="153"/>
      <c r="AY268" s="153"/>
      <c r="BD268" s="153"/>
      <c r="BE268" s="153"/>
      <c r="BF268" s="153"/>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row>
    <row r="269" ht="15.75" customHeight="1">
      <c r="B269" s="153"/>
      <c r="C269" s="153"/>
      <c r="H269" s="153"/>
      <c r="I269" s="153"/>
      <c r="N269" s="153"/>
      <c r="O269" s="153"/>
      <c r="T269" s="153"/>
      <c r="U269" s="153"/>
      <c r="Z269" s="153"/>
      <c r="AA269" s="153"/>
      <c r="AF269" s="153"/>
      <c r="AG269" s="153"/>
      <c r="AL269" s="153"/>
      <c r="AM269" s="153"/>
      <c r="AR269" s="153"/>
      <c r="AS269" s="153"/>
      <c r="AX269" s="153"/>
      <c r="AY269" s="153"/>
      <c r="BD269" s="153"/>
      <c r="BE269" s="153"/>
      <c r="BF269" s="153"/>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row>
    <row r="270" ht="15.75" customHeight="1">
      <c r="B270" s="153"/>
      <c r="C270" s="153"/>
      <c r="H270" s="153"/>
      <c r="I270" s="153"/>
      <c r="N270" s="153"/>
      <c r="O270" s="153"/>
      <c r="T270" s="153"/>
      <c r="U270" s="153"/>
      <c r="Z270" s="153"/>
      <c r="AA270" s="153"/>
      <c r="AF270" s="153"/>
      <c r="AG270" s="153"/>
      <c r="AL270" s="153"/>
      <c r="AM270" s="153"/>
      <c r="AR270" s="153"/>
      <c r="AS270" s="153"/>
      <c r="AX270" s="153"/>
      <c r="AY270" s="153"/>
      <c r="BD270" s="153"/>
      <c r="BE270" s="153"/>
      <c r="BF270" s="153"/>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row>
    <row r="271" ht="15.75" customHeight="1">
      <c r="B271" s="153"/>
      <c r="C271" s="153"/>
      <c r="H271" s="153"/>
      <c r="I271" s="153"/>
      <c r="N271" s="153"/>
      <c r="O271" s="153"/>
      <c r="T271" s="153"/>
      <c r="U271" s="153"/>
      <c r="Z271" s="153"/>
      <c r="AA271" s="153"/>
      <c r="AF271" s="153"/>
      <c r="AG271" s="153"/>
      <c r="AL271" s="153"/>
      <c r="AM271" s="153"/>
      <c r="AR271" s="153"/>
      <c r="AS271" s="153"/>
      <c r="AX271" s="153"/>
      <c r="AY271" s="153"/>
      <c r="BD271" s="153"/>
      <c r="BE271" s="153"/>
      <c r="BF271" s="153"/>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row>
    <row r="272" ht="15.75" customHeight="1">
      <c r="B272" s="153"/>
      <c r="C272" s="153"/>
      <c r="H272" s="153"/>
      <c r="I272" s="153"/>
      <c r="N272" s="153"/>
      <c r="O272" s="153"/>
      <c r="T272" s="153"/>
      <c r="U272" s="153"/>
      <c r="Z272" s="153"/>
      <c r="AA272" s="153"/>
      <c r="AF272" s="153"/>
      <c r="AG272" s="153"/>
      <c r="AL272" s="153"/>
      <c r="AM272" s="153"/>
      <c r="AR272" s="153"/>
      <c r="AS272" s="153"/>
      <c r="AX272" s="153"/>
      <c r="AY272" s="153"/>
      <c r="BD272" s="153"/>
      <c r="BE272" s="153"/>
      <c r="BF272" s="153"/>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row>
    <row r="273" ht="15.75" customHeight="1">
      <c r="B273" s="153"/>
      <c r="C273" s="153"/>
      <c r="H273" s="153"/>
      <c r="I273" s="153"/>
      <c r="N273" s="153"/>
      <c r="O273" s="153"/>
      <c r="T273" s="153"/>
      <c r="U273" s="153"/>
      <c r="Z273" s="153"/>
      <c r="AA273" s="153"/>
      <c r="AF273" s="153"/>
      <c r="AG273" s="153"/>
      <c r="AL273" s="153"/>
      <c r="AM273" s="153"/>
      <c r="AR273" s="153"/>
      <c r="AS273" s="153"/>
      <c r="AX273" s="153"/>
      <c r="AY273" s="153"/>
      <c r="BD273" s="153"/>
      <c r="BE273" s="153"/>
      <c r="BF273" s="153"/>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row>
    <row r="274" ht="15.75" customHeight="1">
      <c r="B274" s="153"/>
      <c r="C274" s="153"/>
      <c r="H274" s="153"/>
      <c r="I274" s="153"/>
      <c r="N274" s="153"/>
      <c r="O274" s="153"/>
      <c r="T274" s="153"/>
      <c r="U274" s="153"/>
      <c r="Z274" s="153"/>
      <c r="AA274" s="153"/>
      <c r="AF274" s="153"/>
      <c r="AG274" s="153"/>
      <c r="AL274" s="153"/>
      <c r="AM274" s="153"/>
      <c r="AR274" s="153"/>
      <c r="AS274" s="153"/>
      <c r="AX274" s="153"/>
      <c r="AY274" s="153"/>
      <c r="BD274" s="153"/>
      <c r="BE274" s="153"/>
      <c r="BF274" s="153"/>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row>
    <row r="275" ht="15.75" customHeight="1">
      <c r="B275" s="153"/>
      <c r="C275" s="153"/>
      <c r="H275" s="153"/>
      <c r="I275" s="153"/>
      <c r="N275" s="153"/>
      <c r="O275" s="153"/>
      <c r="T275" s="153"/>
      <c r="U275" s="153"/>
      <c r="Z275" s="153"/>
      <c r="AA275" s="153"/>
      <c r="AF275" s="153"/>
      <c r="AG275" s="153"/>
      <c r="AL275" s="153"/>
      <c r="AM275" s="153"/>
      <c r="AR275" s="153"/>
      <c r="AS275" s="153"/>
      <c r="AX275" s="153"/>
      <c r="AY275" s="153"/>
      <c r="BD275" s="153"/>
      <c r="BE275" s="153"/>
      <c r="BF275" s="153"/>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row>
    <row r="276" ht="15.75" customHeight="1">
      <c r="B276" s="153"/>
      <c r="C276" s="153"/>
      <c r="H276" s="153"/>
      <c r="I276" s="153"/>
      <c r="N276" s="153"/>
      <c r="O276" s="153"/>
      <c r="T276" s="153"/>
      <c r="U276" s="153"/>
      <c r="Z276" s="153"/>
      <c r="AA276" s="153"/>
      <c r="AF276" s="153"/>
      <c r="AG276" s="153"/>
      <c r="AL276" s="153"/>
      <c r="AM276" s="153"/>
      <c r="AR276" s="153"/>
      <c r="AS276" s="153"/>
      <c r="AX276" s="153"/>
      <c r="AY276" s="153"/>
      <c r="BD276" s="153"/>
      <c r="BE276" s="153"/>
      <c r="BF276" s="153"/>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row>
    <row r="277" ht="15.75" customHeight="1">
      <c r="B277" s="153"/>
      <c r="C277" s="153"/>
      <c r="H277" s="153"/>
      <c r="I277" s="153"/>
      <c r="N277" s="153"/>
      <c r="O277" s="153"/>
      <c r="T277" s="153"/>
      <c r="U277" s="153"/>
      <c r="Z277" s="153"/>
      <c r="AA277" s="153"/>
      <c r="AF277" s="153"/>
      <c r="AG277" s="153"/>
      <c r="AL277" s="153"/>
      <c r="AM277" s="153"/>
      <c r="AR277" s="153"/>
      <c r="AS277" s="153"/>
      <c r="AX277" s="153"/>
      <c r="AY277" s="153"/>
      <c r="BD277" s="153"/>
      <c r="BE277" s="153"/>
      <c r="BF277" s="153"/>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row>
    <row r="278" ht="15.75" customHeight="1">
      <c r="B278" s="153"/>
      <c r="C278" s="153"/>
      <c r="H278" s="153"/>
      <c r="I278" s="153"/>
      <c r="N278" s="153"/>
      <c r="O278" s="153"/>
      <c r="T278" s="153"/>
      <c r="U278" s="153"/>
      <c r="Z278" s="153"/>
      <c r="AA278" s="153"/>
      <c r="AF278" s="153"/>
      <c r="AG278" s="153"/>
      <c r="AL278" s="153"/>
      <c r="AM278" s="153"/>
      <c r="AR278" s="153"/>
      <c r="AS278" s="153"/>
      <c r="AX278" s="153"/>
      <c r="AY278" s="153"/>
      <c r="BD278" s="153"/>
      <c r="BE278" s="153"/>
      <c r="BF278" s="153"/>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row>
    <row r="279" ht="15.75" customHeight="1">
      <c r="B279" s="153"/>
      <c r="C279" s="153"/>
      <c r="H279" s="153"/>
      <c r="I279" s="153"/>
      <c r="N279" s="153"/>
      <c r="O279" s="153"/>
      <c r="T279" s="153"/>
      <c r="U279" s="153"/>
      <c r="Z279" s="153"/>
      <c r="AA279" s="153"/>
      <c r="AF279" s="153"/>
      <c r="AG279" s="153"/>
      <c r="AL279" s="153"/>
      <c r="AM279" s="153"/>
      <c r="AR279" s="153"/>
      <c r="AS279" s="153"/>
      <c r="AX279" s="153"/>
      <c r="AY279" s="153"/>
      <c r="BD279" s="153"/>
      <c r="BE279" s="153"/>
      <c r="BF279" s="153"/>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row>
    <row r="280" ht="15.75" customHeight="1">
      <c r="B280" s="153"/>
      <c r="C280" s="153"/>
      <c r="H280" s="153"/>
      <c r="I280" s="153"/>
      <c r="N280" s="153"/>
      <c r="O280" s="153"/>
      <c r="T280" s="153"/>
      <c r="U280" s="153"/>
      <c r="Z280" s="153"/>
      <c r="AA280" s="153"/>
      <c r="AF280" s="153"/>
      <c r="AG280" s="153"/>
      <c r="AL280" s="153"/>
      <c r="AM280" s="153"/>
      <c r="AR280" s="153"/>
      <c r="AS280" s="153"/>
      <c r="AX280" s="153"/>
      <c r="AY280" s="153"/>
      <c r="BD280" s="153"/>
      <c r="BE280" s="153"/>
      <c r="BF280" s="153"/>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row>
    <row r="281" ht="15.75" customHeight="1">
      <c r="B281" s="153"/>
      <c r="C281" s="153"/>
      <c r="H281" s="153"/>
      <c r="I281" s="153"/>
      <c r="N281" s="153"/>
      <c r="O281" s="153"/>
      <c r="T281" s="153"/>
      <c r="U281" s="153"/>
      <c r="Z281" s="153"/>
      <c r="AA281" s="153"/>
      <c r="AF281" s="153"/>
      <c r="AG281" s="153"/>
      <c r="AL281" s="153"/>
      <c r="AM281" s="153"/>
      <c r="AR281" s="153"/>
      <c r="AS281" s="153"/>
      <c r="AX281" s="153"/>
      <c r="AY281" s="153"/>
      <c r="BD281" s="153"/>
      <c r="BE281" s="153"/>
      <c r="BF281" s="153"/>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row>
    <row r="282" ht="15.75" customHeight="1">
      <c r="B282" s="153"/>
      <c r="C282" s="153"/>
      <c r="H282" s="153"/>
      <c r="I282" s="153"/>
      <c r="N282" s="153"/>
      <c r="O282" s="153"/>
      <c r="T282" s="153"/>
      <c r="U282" s="153"/>
      <c r="Z282" s="153"/>
      <c r="AA282" s="153"/>
      <c r="AF282" s="153"/>
      <c r="AG282" s="153"/>
      <c r="AL282" s="153"/>
      <c r="AM282" s="153"/>
      <c r="AR282" s="153"/>
      <c r="AS282" s="153"/>
      <c r="AX282" s="153"/>
      <c r="AY282" s="153"/>
      <c r="BD282" s="153"/>
      <c r="BE282" s="153"/>
      <c r="BF282" s="153"/>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row>
    <row r="283" ht="15.75" customHeight="1">
      <c r="B283" s="153"/>
      <c r="C283" s="153"/>
      <c r="H283" s="153"/>
      <c r="I283" s="153"/>
      <c r="N283" s="153"/>
      <c r="O283" s="153"/>
      <c r="T283" s="153"/>
      <c r="U283" s="153"/>
      <c r="Z283" s="153"/>
      <c r="AA283" s="153"/>
      <c r="AF283" s="153"/>
      <c r="AG283" s="153"/>
      <c r="AL283" s="153"/>
      <c r="AM283" s="153"/>
      <c r="AR283" s="153"/>
      <c r="AS283" s="153"/>
      <c r="AX283" s="153"/>
      <c r="AY283" s="153"/>
      <c r="BD283" s="153"/>
      <c r="BE283" s="153"/>
      <c r="BF283" s="153"/>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row>
    <row r="284" ht="15.75" customHeight="1">
      <c r="B284" s="153"/>
      <c r="C284" s="153"/>
      <c r="H284" s="153"/>
      <c r="I284" s="153"/>
      <c r="N284" s="153"/>
      <c r="O284" s="153"/>
      <c r="T284" s="153"/>
      <c r="U284" s="153"/>
      <c r="Z284" s="153"/>
      <c r="AA284" s="153"/>
      <c r="AF284" s="153"/>
      <c r="AG284" s="153"/>
      <c r="AL284" s="153"/>
      <c r="AM284" s="153"/>
      <c r="AR284" s="153"/>
      <c r="AS284" s="153"/>
      <c r="AX284" s="153"/>
      <c r="AY284" s="153"/>
      <c r="BD284" s="153"/>
      <c r="BE284" s="153"/>
      <c r="BF284" s="153"/>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row>
    <row r="285" ht="15.75" customHeight="1">
      <c r="B285" s="153"/>
      <c r="C285" s="153"/>
      <c r="H285" s="153"/>
      <c r="I285" s="153"/>
      <c r="N285" s="153"/>
      <c r="O285" s="153"/>
      <c r="T285" s="153"/>
      <c r="U285" s="153"/>
      <c r="Z285" s="153"/>
      <c r="AA285" s="153"/>
      <c r="AF285" s="153"/>
      <c r="AG285" s="153"/>
      <c r="AL285" s="153"/>
      <c r="AM285" s="153"/>
      <c r="AR285" s="153"/>
      <c r="AS285" s="153"/>
      <c r="AX285" s="153"/>
      <c r="AY285" s="153"/>
      <c r="BD285" s="153"/>
      <c r="BE285" s="153"/>
      <c r="BF285" s="153"/>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row>
    <row r="286" ht="15.75" customHeight="1">
      <c r="B286" s="153"/>
      <c r="C286" s="153"/>
      <c r="H286" s="153"/>
      <c r="I286" s="153"/>
      <c r="N286" s="153"/>
      <c r="O286" s="153"/>
      <c r="T286" s="153"/>
      <c r="U286" s="153"/>
      <c r="Z286" s="153"/>
      <c r="AA286" s="153"/>
      <c r="AF286" s="153"/>
      <c r="AG286" s="153"/>
      <c r="AL286" s="153"/>
      <c r="AM286" s="153"/>
      <c r="AR286" s="153"/>
      <c r="AS286" s="153"/>
      <c r="AX286" s="153"/>
      <c r="AY286" s="153"/>
      <c r="BD286" s="153"/>
      <c r="BE286" s="153"/>
      <c r="BF286" s="153"/>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row>
    <row r="287" ht="15.75" customHeight="1">
      <c r="B287" s="153"/>
      <c r="C287" s="153"/>
      <c r="H287" s="153"/>
      <c r="I287" s="153"/>
      <c r="N287" s="153"/>
      <c r="O287" s="153"/>
      <c r="T287" s="153"/>
      <c r="U287" s="153"/>
      <c r="Z287" s="153"/>
      <c r="AA287" s="153"/>
      <c r="AF287" s="153"/>
      <c r="AG287" s="153"/>
      <c r="AL287" s="153"/>
      <c r="AM287" s="153"/>
      <c r="AR287" s="153"/>
      <c r="AS287" s="153"/>
      <c r="AX287" s="153"/>
      <c r="AY287" s="153"/>
      <c r="BD287" s="153"/>
      <c r="BE287" s="153"/>
      <c r="BF287" s="153"/>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row>
    <row r="288" ht="15.75" customHeight="1">
      <c r="B288" s="153"/>
      <c r="C288" s="153"/>
      <c r="H288" s="153"/>
      <c r="I288" s="153"/>
      <c r="N288" s="153"/>
      <c r="O288" s="153"/>
      <c r="T288" s="153"/>
      <c r="U288" s="153"/>
      <c r="Z288" s="153"/>
      <c r="AA288" s="153"/>
      <c r="AF288" s="153"/>
      <c r="AG288" s="153"/>
      <c r="AL288" s="153"/>
      <c r="AM288" s="153"/>
      <c r="AR288" s="153"/>
      <c r="AS288" s="153"/>
      <c r="AX288" s="153"/>
      <c r="AY288" s="153"/>
      <c r="BD288" s="153"/>
      <c r="BE288" s="153"/>
      <c r="BF288" s="153"/>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row>
    <row r="289" ht="15.75" customHeight="1">
      <c r="B289" s="153"/>
      <c r="C289" s="153"/>
      <c r="H289" s="153"/>
      <c r="I289" s="153"/>
      <c r="N289" s="153"/>
      <c r="O289" s="153"/>
      <c r="T289" s="153"/>
      <c r="U289" s="153"/>
      <c r="Z289" s="153"/>
      <c r="AA289" s="153"/>
      <c r="AF289" s="153"/>
      <c r="AG289" s="153"/>
      <c r="AL289" s="153"/>
      <c r="AM289" s="153"/>
      <c r="AR289" s="153"/>
      <c r="AS289" s="153"/>
      <c r="AX289" s="153"/>
      <c r="AY289" s="153"/>
      <c r="BD289" s="153"/>
      <c r="BE289" s="153"/>
      <c r="BF289" s="153"/>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row>
    <row r="290" ht="15.75" customHeight="1">
      <c r="B290" s="153"/>
      <c r="C290" s="153"/>
      <c r="H290" s="153"/>
      <c r="I290" s="153"/>
      <c r="N290" s="153"/>
      <c r="O290" s="153"/>
      <c r="T290" s="153"/>
      <c r="U290" s="153"/>
      <c r="Z290" s="153"/>
      <c r="AA290" s="153"/>
      <c r="AF290" s="153"/>
      <c r="AG290" s="153"/>
      <c r="AL290" s="153"/>
      <c r="AM290" s="153"/>
      <c r="AR290" s="153"/>
      <c r="AS290" s="153"/>
      <c r="AX290" s="153"/>
      <c r="AY290" s="153"/>
      <c r="BD290" s="153"/>
      <c r="BE290" s="153"/>
      <c r="BF290" s="153"/>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row>
    <row r="291" ht="15.75" customHeight="1">
      <c r="B291" s="153"/>
      <c r="C291" s="153"/>
      <c r="H291" s="153"/>
      <c r="I291" s="153"/>
      <c r="N291" s="153"/>
      <c r="O291" s="153"/>
      <c r="T291" s="153"/>
      <c r="U291" s="153"/>
      <c r="Z291" s="153"/>
      <c r="AA291" s="153"/>
      <c r="AF291" s="153"/>
      <c r="AG291" s="153"/>
      <c r="AL291" s="153"/>
      <c r="AM291" s="153"/>
      <c r="AR291" s="153"/>
      <c r="AS291" s="153"/>
      <c r="AX291" s="153"/>
      <c r="AY291" s="153"/>
      <c r="BD291" s="153"/>
      <c r="BE291" s="153"/>
      <c r="BF291" s="153"/>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row>
    <row r="292" ht="15.75" customHeight="1">
      <c r="B292" s="153"/>
      <c r="C292" s="153"/>
      <c r="H292" s="153"/>
      <c r="I292" s="153"/>
      <c r="N292" s="153"/>
      <c r="O292" s="153"/>
      <c r="T292" s="153"/>
      <c r="U292" s="153"/>
      <c r="Z292" s="153"/>
      <c r="AA292" s="153"/>
      <c r="AF292" s="153"/>
      <c r="AG292" s="153"/>
      <c r="AL292" s="153"/>
      <c r="AM292" s="153"/>
      <c r="AR292" s="153"/>
      <c r="AS292" s="153"/>
      <c r="AX292" s="153"/>
      <c r="AY292" s="153"/>
      <c r="BD292" s="153"/>
      <c r="BE292" s="153"/>
      <c r="BF292" s="153"/>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row>
    <row r="293" ht="15.75" customHeight="1">
      <c r="B293" s="153"/>
      <c r="C293" s="153"/>
      <c r="H293" s="153"/>
      <c r="I293" s="153"/>
      <c r="N293" s="153"/>
      <c r="O293" s="153"/>
      <c r="T293" s="153"/>
      <c r="U293" s="153"/>
      <c r="Z293" s="153"/>
      <c r="AA293" s="153"/>
      <c r="AF293" s="153"/>
      <c r="AG293" s="153"/>
      <c r="AL293" s="153"/>
      <c r="AM293" s="153"/>
      <c r="AR293" s="153"/>
      <c r="AS293" s="153"/>
      <c r="AX293" s="153"/>
      <c r="AY293" s="153"/>
      <c r="BD293" s="153"/>
      <c r="BE293" s="153"/>
      <c r="BF293" s="153"/>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row>
    <row r="294" ht="15.75" customHeight="1">
      <c r="B294" s="153"/>
      <c r="C294" s="153"/>
      <c r="H294" s="153"/>
      <c r="I294" s="153"/>
      <c r="N294" s="153"/>
      <c r="O294" s="153"/>
      <c r="T294" s="153"/>
      <c r="U294" s="153"/>
      <c r="Z294" s="153"/>
      <c r="AA294" s="153"/>
      <c r="AF294" s="153"/>
      <c r="AG294" s="153"/>
      <c r="AL294" s="153"/>
      <c r="AM294" s="153"/>
      <c r="AR294" s="153"/>
      <c r="AS294" s="153"/>
      <c r="AX294" s="153"/>
      <c r="AY294" s="153"/>
      <c r="BD294" s="153"/>
      <c r="BE294" s="153"/>
      <c r="BF294" s="153"/>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row>
    <row r="295" ht="15.75" customHeight="1">
      <c r="B295" s="153"/>
      <c r="C295" s="153"/>
      <c r="H295" s="153"/>
      <c r="I295" s="153"/>
      <c r="N295" s="153"/>
      <c r="O295" s="153"/>
      <c r="T295" s="153"/>
      <c r="U295" s="153"/>
      <c r="Z295" s="153"/>
      <c r="AA295" s="153"/>
      <c r="AF295" s="153"/>
      <c r="AG295" s="153"/>
      <c r="AL295" s="153"/>
      <c r="AM295" s="153"/>
      <c r="AR295" s="153"/>
      <c r="AS295" s="153"/>
      <c r="AX295" s="153"/>
      <c r="AY295" s="153"/>
      <c r="BD295" s="153"/>
      <c r="BE295" s="153"/>
      <c r="BF295" s="153"/>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row>
    <row r="296" ht="15.75" customHeight="1">
      <c r="B296" s="153"/>
      <c r="C296" s="153"/>
      <c r="H296" s="153"/>
      <c r="I296" s="153"/>
      <c r="N296" s="153"/>
      <c r="O296" s="153"/>
      <c r="T296" s="153"/>
      <c r="U296" s="153"/>
      <c r="Z296" s="153"/>
      <c r="AA296" s="153"/>
      <c r="AF296" s="153"/>
      <c r="AG296" s="153"/>
      <c r="AL296" s="153"/>
      <c r="AM296" s="153"/>
      <c r="AR296" s="153"/>
      <c r="AS296" s="153"/>
      <c r="AX296" s="153"/>
      <c r="AY296" s="153"/>
      <c r="BD296" s="153"/>
      <c r="BE296" s="153"/>
      <c r="BF296" s="153"/>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row>
    <row r="297" ht="15.75" customHeight="1">
      <c r="B297" s="153"/>
      <c r="C297" s="153"/>
      <c r="H297" s="153"/>
      <c r="I297" s="153"/>
      <c r="N297" s="153"/>
      <c r="O297" s="153"/>
      <c r="T297" s="153"/>
      <c r="U297" s="153"/>
      <c r="Z297" s="153"/>
      <c r="AA297" s="153"/>
      <c r="AF297" s="153"/>
      <c r="AG297" s="153"/>
      <c r="AL297" s="153"/>
      <c r="AM297" s="153"/>
      <c r="AR297" s="153"/>
      <c r="AS297" s="153"/>
      <c r="AX297" s="153"/>
      <c r="AY297" s="153"/>
      <c r="BD297" s="153"/>
      <c r="BE297" s="153"/>
      <c r="BF297" s="153"/>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row>
    <row r="298" ht="15.75" customHeight="1">
      <c r="B298" s="153"/>
      <c r="C298" s="153"/>
      <c r="H298" s="153"/>
      <c r="I298" s="153"/>
      <c r="N298" s="153"/>
      <c r="O298" s="153"/>
      <c r="T298" s="153"/>
      <c r="U298" s="153"/>
      <c r="Z298" s="153"/>
      <c r="AA298" s="153"/>
      <c r="AF298" s="153"/>
      <c r="AG298" s="153"/>
      <c r="AL298" s="153"/>
      <c r="AM298" s="153"/>
      <c r="AR298" s="153"/>
      <c r="AS298" s="153"/>
      <c r="AX298" s="153"/>
      <c r="AY298" s="153"/>
      <c r="BD298" s="153"/>
      <c r="BE298" s="153"/>
      <c r="BF298" s="153"/>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row>
    <row r="299" ht="15.75" customHeight="1">
      <c r="B299" s="153"/>
      <c r="C299" s="153"/>
      <c r="H299" s="153"/>
      <c r="I299" s="153"/>
      <c r="N299" s="153"/>
      <c r="O299" s="153"/>
      <c r="T299" s="153"/>
      <c r="U299" s="153"/>
      <c r="Z299" s="153"/>
      <c r="AA299" s="153"/>
      <c r="AF299" s="153"/>
      <c r="AG299" s="153"/>
      <c r="AL299" s="153"/>
      <c r="AM299" s="153"/>
      <c r="AR299" s="153"/>
      <c r="AS299" s="153"/>
      <c r="AX299" s="153"/>
      <c r="AY299" s="153"/>
      <c r="BD299" s="153"/>
      <c r="BE299" s="153"/>
      <c r="BF299" s="153"/>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row>
    <row r="300" ht="15.75" customHeight="1">
      <c r="B300" s="153"/>
      <c r="C300" s="153"/>
      <c r="H300" s="153"/>
      <c r="I300" s="153"/>
      <c r="N300" s="153"/>
      <c r="O300" s="153"/>
      <c r="T300" s="153"/>
      <c r="U300" s="153"/>
      <c r="Z300" s="153"/>
      <c r="AA300" s="153"/>
      <c r="AF300" s="153"/>
      <c r="AG300" s="153"/>
      <c r="AL300" s="153"/>
      <c r="AM300" s="153"/>
      <c r="AR300" s="153"/>
      <c r="AS300" s="153"/>
      <c r="AX300" s="153"/>
      <c r="AY300" s="153"/>
      <c r="BD300" s="153"/>
      <c r="BE300" s="153"/>
      <c r="BF300" s="153"/>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row>
    <row r="301" ht="15.75" customHeight="1">
      <c r="B301" s="153"/>
      <c r="C301" s="153"/>
      <c r="H301" s="153"/>
      <c r="I301" s="153"/>
      <c r="N301" s="153"/>
      <c r="O301" s="153"/>
      <c r="T301" s="153"/>
      <c r="U301" s="153"/>
      <c r="Z301" s="153"/>
      <c r="AA301" s="153"/>
      <c r="AF301" s="153"/>
      <c r="AG301" s="153"/>
      <c r="AL301" s="153"/>
      <c r="AM301" s="153"/>
      <c r="AR301" s="153"/>
      <c r="AS301" s="153"/>
      <c r="AX301" s="153"/>
      <c r="AY301" s="153"/>
      <c r="BD301" s="153"/>
      <c r="BE301" s="153"/>
      <c r="BF301" s="153"/>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row>
    <row r="302" ht="15.75" customHeight="1">
      <c r="B302" s="153"/>
      <c r="C302" s="153"/>
      <c r="H302" s="153"/>
      <c r="I302" s="153"/>
      <c r="N302" s="153"/>
      <c r="O302" s="153"/>
      <c r="T302" s="153"/>
      <c r="U302" s="153"/>
      <c r="Z302" s="153"/>
      <c r="AA302" s="153"/>
      <c r="AF302" s="153"/>
      <c r="AG302" s="153"/>
      <c r="AL302" s="153"/>
      <c r="AM302" s="153"/>
      <c r="AR302" s="153"/>
      <c r="AS302" s="153"/>
      <c r="AX302" s="153"/>
      <c r="AY302" s="153"/>
      <c r="BD302" s="153"/>
      <c r="BE302" s="153"/>
      <c r="BF302" s="153"/>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row>
    <row r="303" ht="15.75" customHeight="1">
      <c r="B303" s="153"/>
      <c r="C303" s="153"/>
      <c r="H303" s="153"/>
      <c r="I303" s="153"/>
      <c r="N303" s="153"/>
      <c r="O303" s="153"/>
      <c r="T303" s="153"/>
      <c r="U303" s="153"/>
      <c r="Z303" s="153"/>
      <c r="AA303" s="153"/>
      <c r="AF303" s="153"/>
      <c r="AG303" s="153"/>
      <c r="AL303" s="153"/>
      <c r="AM303" s="153"/>
      <c r="AR303" s="153"/>
      <c r="AS303" s="153"/>
      <c r="AX303" s="153"/>
      <c r="AY303" s="153"/>
      <c r="BD303" s="153"/>
      <c r="BE303" s="153"/>
      <c r="BF303" s="153"/>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row>
    <row r="304" ht="15.75" customHeight="1">
      <c r="B304" s="153"/>
      <c r="C304" s="153"/>
      <c r="H304" s="153"/>
      <c r="I304" s="153"/>
      <c r="N304" s="153"/>
      <c r="O304" s="153"/>
      <c r="T304" s="153"/>
      <c r="U304" s="153"/>
      <c r="Z304" s="153"/>
      <c r="AA304" s="153"/>
      <c r="AF304" s="153"/>
      <c r="AG304" s="153"/>
      <c r="AL304" s="153"/>
      <c r="AM304" s="153"/>
      <c r="AR304" s="153"/>
      <c r="AS304" s="153"/>
      <c r="AX304" s="153"/>
      <c r="AY304" s="153"/>
      <c r="BD304" s="153"/>
      <c r="BE304" s="153"/>
      <c r="BF304" s="153"/>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row>
    <row r="305" ht="15.75" customHeight="1">
      <c r="B305" s="153"/>
      <c r="C305" s="153"/>
      <c r="H305" s="153"/>
      <c r="I305" s="153"/>
      <c r="N305" s="153"/>
      <c r="O305" s="153"/>
      <c r="T305" s="153"/>
      <c r="U305" s="153"/>
      <c r="Z305" s="153"/>
      <c r="AA305" s="153"/>
      <c r="AF305" s="153"/>
      <c r="AG305" s="153"/>
      <c r="AL305" s="153"/>
      <c r="AM305" s="153"/>
      <c r="AR305" s="153"/>
      <c r="AS305" s="153"/>
      <c r="AX305" s="153"/>
      <c r="AY305" s="153"/>
      <c r="BD305" s="153"/>
      <c r="BE305" s="153"/>
      <c r="BF305" s="153"/>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row>
    <row r="306" ht="15.75" customHeight="1">
      <c r="B306" s="153"/>
      <c r="C306" s="153"/>
      <c r="H306" s="153"/>
      <c r="I306" s="153"/>
      <c r="N306" s="153"/>
      <c r="O306" s="153"/>
      <c r="T306" s="153"/>
      <c r="U306" s="153"/>
      <c r="Z306" s="153"/>
      <c r="AA306" s="153"/>
      <c r="AF306" s="153"/>
      <c r="AG306" s="153"/>
      <c r="AL306" s="153"/>
      <c r="AM306" s="153"/>
      <c r="AR306" s="153"/>
      <c r="AS306" s="153"/>
      <c r="AX306" s="153"/>
      <c r="AY306" s="153"/>
      <c r="BD306" s="153"/>
      <c r="BE306" s="153"/>
      <c r="BF306" s="153"/>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row>
    <row r="307" ht="15.75" customHeight="1">
      <c r="B307" s="153"/>
      <c r="C307" s="153"/>
      <c r="H307" s="153"/>
      <c r="I307" s="153"/>
      <c r="N307" s="153"/>
      <c r="O307" s="153"/>
      <c r="T307" s="153"/>
      <c r="U307" s="153"/>
      <c r="Z307" s="153"/>
      <c r="AA307" s="153"/>
      <c r="AF307" s="153"/>
      <c r="AG307" s="153"/>
      <c r="AL307" s="153"/>
      <c r="AM307" s="153"/>
      <c r="AR307" s="153"/>
      <c r="AS307" s="153"/>
      <c r="AX307" s="153"/>
      <c r="AY307" s="153"/>
      <c r="BD307" s="153"/>
      <c r="BE307" s="153"/>
      <c r="BF307" s="153"/>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row>
    <row r="308" ht="15.75" customHeight="1">
      <c r="B308" s="153"/>
      <c r="C308" s="153"/>
      <c r="H308" s="153"/>
      <c r="I308" s="153"/>
      <c r="N308" s="153"/>
      <c r="O308" s="153"/>
      <c r="T308" s="153"/>
      <c r="U308" s="153"/>
      <c r="Z308" s="153"/>
      <c r="AA308" s="153"/>
      <c r="AF308" s="153"/>
      <c r="AG308" s="153"/>
      <c r="AL308" s="153"/>
      <c r="AM308" s="153"/>
      <c r="AR308" s="153"/>
      <c r="AS308" s="153"/>
      <c r="AX308" s="153"/>
      <c r="AY308" s="153"/>
      <c r="BD308" s="153"/>
      <c r="BE308" s="153"/>
      <c r="BF308" s="153"/>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row>
    <row r="309" ht="15.75" customHeight="1">
      <c r="B309" s="153"/>
      <c r="C309" s="153"/>
      <c r="H309" s="153"/>
      <c r="I309" s="153"/>
      <c r="N309" s="153"/>
      <c r="O309" s="153"/>
      <c r="T309" s="153"/>
      <c r="U309" s="153"/>
      <c r="Z309" s="153"/>
      <c r="AA309" s="153"/>
      <c r="AF309" s="153"/>
      <c r="AG309" s="153"/>
      <c r="AL309" s="153"/>
      <c r="AM309" s="153"/>
      <c r="AR309" s="153"/>
      <c r="AS309" s="153"/>
      <c r="AX309" s="153"/>
      <c r="AY309" s="153"/>
      <c r="BD309" s="153"/>
      <c r="BE309" s="153"/>
      <c r="BF309" s="153"/>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row>
    <row r="310" ht="15.75" customHeight="1">
      <c r="B310" s="153"/>
      <c r="C310" s="153"/>
      <c r="H310" s="153"/>
      <c r="I310" s="153"/>
      <c r="N310" s="153"/>
      <c r="O310" s="153"/>
      <c r="T310" s="153"/>
      <c r="U310" s="153"/>
      <c r="Z310" s="153"/>
      <c r="AA310" s="153"/>
      <c r="AF310" s="153"/>
      <c r="AG310" s="153"/>
      <c r="AL310" s="153"/>
      <c r="AM310" s="153"/>
      <c r="AR310" s="153"/>
      <c r="AS310" s="153"/>
      <c r="AX310" s="153"/>
      <c r="AY310" s="153"/>
      <c r="BD310" s="153"/>
      <c r="BE310" s="153"/>
      <c r="BF310" s="153"/>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row>
    <row r="311" ht="15.75" customHeight="1">
      <c r="B311" s="153"/>
      <c r="C311" s="153"/>
      <c r="H311" s="153"/>
      <c r="I311" s="153"/>
      <c r="N311" s="153"/>
      <c r="O311" s="153"/>
      <c r="T311" s="153"/>
      <c r="U311" s="153"/>
      <c r="Z311" s="153"/>
      <c r="AA311" s="153"/>
      <c r="AF311" s="153"/>
      <c r="AG311" s="153"/>
      <c r="AL311" s="153"/>
      <c r="AM311" s="153"/>
      <c r="AR311" s="153"/>
      <c r="AS311" s="153"/>
      <c r="AX311" s="153"/>
      <c r="AY311" s="153"/>
      <c r="BD311" s="153"/>
      <c r="BE311" s="153"/>
      <c r="BF311" s="153"/>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row>
    <row r="312" ht="15.75" customHeight="1">
      <c r="B312" s="153"/>
      <c r="C312" s="153"/>
      <c r="H312" s="153"/>
      <c r="I312" s="153"/>
      <c r="N312" s="153"/>
      <c r="O312" s="153"/>
      <c r="T312" s="153"/>
      <c r="U312" s="153"/>
      <c r="Z312" s="153"/>
      <c r="AA312" s="153"/>
      <c r="AF312" s="153"/>
      <c r="AG312" s="153"/>
      <c r="AL312" s="153"/>
      <c r="AM312" s="153"/>
      <c r="AR312" s="153"/>
      <c r="AS312" s="153"/>
      <c r="AX312" s="153"/>
      <c r="AY312" s="153"/>
      <c r="BD312" s="153"/>
      <c r="BE312" s="153"/>
      <c r="BF312" s="153"/>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row>
    <row r="313" ht="15.75" customHeight="1">
      <c r="B313" s="153"/>
      <c r="C313" s="153"/>
      <c r="H313" s="153"/>
      <c r="I313" s="153"/>
      <c r="N313" s="153"/>
      <c r="O313" s="153"/>
      <c r="T313" s="153"/>
      <c r="U313" s="153"/>
      <c r="Z313" s="153"/>
      <c r="AA313" s="153"/>
      <c r="AF313" s="153"/>
      <c r="AG313" s="153"/>
      <c r="AL313" s="153"/>
      <c r="AM313" s="153"/>
      <c r="AR313" s="153"/>
      <c r="AS313" s="153"/>
      <c r="AX313" s="153"/>
      <c r="AY313" s="153"/>
      <c r="BD313" s="153"/>
      <c r="BE313" s="153"/>
      <c r="BF313" s="153"/>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row>
    <row r="314" ht="15.75" customHeight="1">
      <c r="B314" s="153"/>
      <c r="C314" s="153"/>
      <c r="H314" s="153"/>
      <c r="I314" s="153"/>
      <c r="N314" s="153"/>
      <c r="O314" s="153"/>
      <c r="T314" s="153"/>
      <c r="U314" s="153"/>
      <c r="Z314" s="153"/>
      <c r="AA314" s="153"/>
      <c r="AF314" s="153"/>
      <c r="AG314" s="153"/>
      <c r="AL314" s="153"/>
      <c r="AM314" s="153"/>
      <c r="AR314" s="153"/>
      <c r="AS314" s="153"/>
      <c r="AX314" s="153"/>
      <c r="AY314" s="153"/>
      <c r="BD314" s="153"/>
      <c r="BE314" s="153"/>
      <c r="BF314" s="153"/>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row>
    <row r="315" ht="15.75" customHeight="1">
      <c r="B315" s="153"/>
      <c r="C315" s="153"/>
      <c r="H315" s="153"/>
      <c r="I315" s="153"/>
      <c r="N315" s="153"/>
      <c r="O315" s="153"/>
      <c r="T315" s="153"/>
      <c r="U315" s="153"/>
      <c r="Z315" s="153"/>
      <c r="AA315" s="153"/>
      <c r="AF315" s="153"/>
      <c r="AG315" s="153"/>
      <c r="AL315" s="153"/>
      <c r="AM315" s="153"/>
      <c r="AR315" s="153"/>
      <c r="AS315" s="153"/>
      <c r="AX315" s="153"/>
      <c r="AY315" s="153"/>
      <c r="BD315" s="153"/>
      <c r="BE315" s="153"/>
      <c r="BF315" s="153"/>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row>
    <row r="316" ht="15.75" customHeight="1">
      <c r="B316" s="153"/>
      <c r="C316" s="153"/>
      <c r="H316" s="153"/>
      <c r="I316" s="153"/>
      <c r="N316" s="153"/>
      <c r="O316" s="153"/>
      <c r="T316" s="153"/>
      <c r="U316" s="153"/>
      <c r="Z316" s="153"/>
      <c r="AA316" s="153"/>
      <c r="AF316" s="153"/>
      <c r="AG316" s="153"/>
      <c r="AL316" s="153"/>
      <c r="AM316" s="153"/>
      <c r="AR316" s="153"/>
      <c r="AS316" s="153"/>
      <c r="AX316" s="153"/>
      <c r="AY316" s="153"/>
      <c r="BD316" s="153"/>
      <c r="BE316" s="153"/>
      <c r="BF316" s="153"/>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row>
    <row r="317" ht="15.75" customHeight="1">
      <c r="B317" s="153"/>
      <c r="C317" s="153"/>
      <c r="H317" s="153"/>
      <c r="I317" s="153"/>
      <c r="N317" s="153"/>
      <c r="O317" s="153"/>
      <c r="T317" s="153"/>
      <c r="U317" s="153"/>
      <c r="Z317" s="153"/>
      <c r="AA317" s="153"/>
      <c r="AF317" s="153"/>
      <c r="AG317" s="153"/>
      <c r="AL317" s="153"/>
      <c r="AM317" s="153"/>
      <c r="AR317" s="153"/>
      <c r="AS317" s="153"/>
      <c r="AX317" s="153"/>
      <c r="AY317" s="153"/>
      <c r="BD317" s="153"/>
      <c r="BE317" s="153"/>
      <c r="BF317" s="153"/>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row>
    <row r="318" ht="15.75" customHeight="1">
      <c r="B318" s="153"/>
      <c r="C318" s="153"/>
      <c r="H318" s="153"/>
      <c r="I318" s="153"/>
      <c r="N318" s="153"/>
      <c r="O318" s="153"/>
      <c r="T318" s="153"/>
      <c r="U318" s="153"/>
      <c r="Z318" s="153"/>
      <c r="AA318" s="153"/>
      <c r="AF318" s="153"/>
      <c r="AG318" s="153"/>
      <c r="AL318" s="153"/>
      <c r="AM318" s="153"/>
      <c r="AR318" s="153"/>
      <c r="AS318" s="153"/>
      <c r="AX318" s="153"/>
      <c r="AY318" s="153"/>
      <c r="BD318" s="153"/>
      <c r="BE318" s="153"/>
      <c r="BF318" s="153"/>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row>
    <row r="319" ht="15.75" customHeight="1">
      <c r="B319" s="153"/>
      <c r="C319" s="153"/>
      <c r="H319" s="153"/>
      <c r="I319" s="153"/>
      <c r="N319" s="153"/>
      <c r="O319" s="153"/>
      <c r="T319" s="153"/>
      <c r="U319" s="153"/>
      <c r="Z319" s="153"/>
      <c r="AA319" s="153"/>
      <c r="AF319" s="153"/>
      <c r="AG319" s="153"/>
      <c r="AL319" s="153"/>
      <c r="AM319" s="153"/>
      <c r="AR319" s="153"/>
      <c r="AS319" s="153"/>
      <c r="AX319" s="153"/>
      <c r="AY319" s="153"/>
      <c r="BD319" s="153"/>
      <c r="BE319" s="153"/>
      <c r="BF319" s="153"/>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row>
    <row r="320" ht="15.75" customHeight="1">
      <c r="B320" s="153"/>
      <c r="C320" s="153"/>
      <c r="H320" s="153"/>
      <c r="I320" s="153"/>
      <c r="N320" s="153"/>
      <c r="O320" s="153"/>
      <c r="T320" s="153"/>
      <c r="U320" s="153"/>
      <c r="Z320" s="153"/>
      <c r="AA320" s="153"/>
      <c r="AF320" s="153"/>
      <c r="AG320" s="153"/>
      <c r="AL320" s="153"/>
      <c r="AM320" s="153"/>
      <c r="AR320" s="153"/>
      <c r="AS320" s="153"/>
      <c r="AX320" s="153"/>
      <c r="AY320" s="153"/>
      <c r="BD320" s="153"/>
      <c r="BE320" s="153"/>
      <c r="BF320" s="153"/>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row>
    <row r="321" ht="15.75" customHeight="1">
      <c r="B321" s="153"/>
      <c r="C321" s="153"/>
      <c r="H321" s="153"/>
      <c r="I321" s="153"/>
      <c r="N321" s="153"/>
      <c r="O321" s="153"/>
      <c r="T321" s="153"/>
      <c r="U321" s="153"/>
      <c r="Z321" s="153"/>
      <c r="AA321" s="153"/>
      <c r="AF321" s="153"/>
      <c r="AG321" s="153"/>
      <c r="AL321" s="153"/>
      <c r="AM321" s="153"/>
      <c r="AR321" s="153"/>
      <c r="AS321" s="153"/>
      <c r="AX321" s="153"/>
      <c r="AY321" s="153"/>
      <c r="BD321" s="153"/>
      <c r="BE321" s="153"/>
      <c r="BF321" s="153"/>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row>
    <row r="322" ht="15.75" customHeight="1">
      <c r="B322" s="153"/>
      <c r="C322" s="153"/>
      <c r="H322" s="153"/>
      <c r="I322" s="153"/>
      <c r="N322" s="153"/>
      <c r="O322" s="153"/>
      <c r="T322" s="153"/>
      <c r="U322" s="153"/>
      <c r="Z322" s="153"/>
      <c r="AA322" s="153"/>
      <c r="AF322" s="153"/>
      <c r="AG322" s="153"/>
      <c r="AL322" s="153"/>
      <c r="AM322" s="153"/>
      <c r="AR322" s="153"/>
      <c r="AS322" s="153"/>
      <c r="AX322" s="153"/>
      <c r="AY322" s="153"/>
      <c r="BD322" s="153"/>
      <c r="BE322" s="153"/>
      <c r="BF322" s="153"/>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row>
    <row r="323" ht="15.75" customHeight="1">
      <c r="B323" s="153"/>
      <c r="C323" s="153"/>
      <c r="H323" s="153"/>
      <c r="I323" s="153"/>
      <c r="N323" s="153"/>
      <c r="O323" s="153"/>
      <c r="T323" s="153"/>
      <c r="U323" s="153"/>
      <c r="Z323" s="153"/>
      <c r="AA323" s="153"/>
      <c r="AF323" s="153"/>
      <c r="AG323" s="153"/>
      <c r="AL323" s="153"/>
      <c r="AM323" s="153"/>
      <c r="AR323" s="153"/>
      <c r="AS323" s="153"/>
      <c r="AX323" s="153"/>
      <c r="AY323" s="153"/>
      <c r="BD323" s="153"/>
      <c r="BE323" s="153"/>
      <c r="BF323" s="153"/>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row>
    <row r="324" ht="15.75" customHeight="1">
      <c r="B324" s="153"/>
      <c r="C324" s="153"/>
      <c r="H324" s="153"/>
      <c r="I324" s="153"/>
      <c r="N324" s="153"/>
      <c r="O324" s="153"/>
      <c r="T324" s="153"/>
      <c r="U324" s="153"/>
      <c r="Z324" s="153"/>
      <c r="AA324" s="153"/>
      <c r="AF324" s="153"/>
      <c r="AG324" s="153"/>
      <c r="AL324" s="153"/>
      <c r="AM324" s="153"/>
      <c r="AR324" s="153"/>
      <c r="AS324" s="153"/>
      <c r="AX324" s="153"/>
      <c r="AY324" s="153"/>
      <c r="BD324" s="153"/>
      <c r="BE324" s="153"/>
      <c r="BF324" s="153"/>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row>
    <row r="325" ht="15.75" customHeight="1">
      <c r="B325" s="153"/>
      <c r="C325" s="153"/>
      <c r="H325" s="153"/>
      <c r="I325" s="153"/>
      <c r="N325" s="153"/>
      <c r="O325" s="153"/>
      <c r="T325" s="153"/>
      <c r="U325" s="153"/>
      <c r="Z325" s="153"/>
      <c r="AA325" s="153"/>
      <c r="AF325" s="153"/>
      <c r="AG325" s="153"/>
      <c r="AL325" s="153"/>
      <c r="AM325" s="153"/>
      <c r="AR325" s="153"/>
      <c r="AS325" s="153"/>
      <c r="AX325" s="153"/>
      <c r="AY325" s="153"/>
      <c r="BD325" s="153"/>
      <c r="BE325" s="153"/>
      <c r="BF325" s="153"/>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row>
    <row r="326" ht="15.75" customHeight="1">
      <c r="B326" s="153"/>
      <c r="C326" s="153"/>
      <c r="H326" s="153"/>
      <c r="I326" s="153"/>
      <c r="N326" s="153"/>
      <c r="O326" s="153"/>
      <c r="T326" s="153"/>
      <c r="U326" s="153"/>
      <c r="Z326" s="153"/>
      <c r="AA326" s="153"/>
      <c r="AF326" s="153"/>
      <c r="AG326" s="153"/>
      <c r="AL326" s="153"/>
      <c r="AM326" s="153"/>
      <c r="AR326" s="153"/>
      <c r="AS326" s="153"/>
      <c r="AX326" s="153"/>
      <c r="AY326" s="153"/>
      <c r="BD326" s="153"/>
      <c r="BE326" s="153"/>
      <c r="BF326" s="153"/>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row>
    <row r="327" ht="15.75" customHeight="1">
      <c r="B327" s="153"/>
      <c r="C327" s="153"/>
      <c r="H327" s="153"/>
      <c r="I327" s="153"/>
      <c r="N327" s="153"/>
      <c r="O327" s="153"/>
      <c r="T327" s="153"/>
      <c r="U327" s="153"/>
      <c r="Z327" s="153"/>
      <c r="AA327" s="153"/>
      <c r="AF327" s="153"/>
      <c r="AG327" s="153"/>
      <c r="AL327" s="153"/>
      <c r="AM327" s="153"/>
      <c r="AR327" s="153"/>
      <c r="AS327" s="153"/>
      <c r="AX327" s="153"/>
      <c r="AY327" s="153"/>
      <c r="BD327" s="153"/>
      <c r="BE327" s="153"/>
      <c r="BF327" s="153"/>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row>
    <row r="328" ht="15.75" customHeight="1">
      <c r="B328" s="153"/>
      <c r="C328" s="153"/>
      <c r="H328" s="153"/>
      <c r="I328" s="153"/>
      <c r="N328" s="153"/>
      <c r="O328" s="153"/>
      <c r="T328" s="153"/>
      <c r="U328" s="153"/>
      <c r="Z328" s="153"/>
      <c r="AA328" s="153"/>
      <c r="AF328" s="153"/>
      <c r="AG328" s="153"/>
      <c r="AL328" s="153"/>
      <c r="AM328" s="153"/>
      <c r="AR328" s="153"/>
      <c r="AS328" s="153"/>
      <c r="AX328" s="153"/>
      <c r="AY328" s="153"/>
      <c r="BD328" s="153"/>
      <c r="BE328" s="153"/>
      <c r="BF328" s="153"/>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row>
    <row r="329" ht="15.75" customHeight="1">
      <c r="B329" s="153"/>
      <c r="C329" s="153"/>
      <c r="H329" s="153"/>
      <c r="I329" s="153"/>
      <c r="N329" s="153"/>
      <c r="O329" s="153"/>
      <c r="T329" s="153"/>
      <c r="U329" s="153"/>
      <c r="Z329" s="153"/>
      <c r="AA329" s="153"/>
      <c r="AF329" s="153"/>
      <c r="AG329" s="153"/>
      <c r="AL329" s="153"/>
      <c r="AM329" s="153"/>
      <c r="AR329" s="153"/>
      <c r="AS329" s="153"/>
      <c r="AX329" s="153"/>
      <c r="AY329" s="153"/>
      <c r="BD329" s="153"/>
      <c r="BE329" s="153"/>
      <c r="BF329" s="153"/>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row>
    <row r="330" ht="15.75" customHeight="1">
      <c r="B330" s="153"/>
      <c r="C330" s="153"/>
      <c r="H330" s="153"/>
      <c r="I330" s="153"/>
      <c r="N330" s="153"/>
      <c r="O330" s="153"/>
      <c r="T330" s="153"/>
      <c r="U330" s="153"/>
      <c r="Z330" s="153"/>
      <c r="AA330" s="153"/>
      <c r="AF330" s="153"/>
      <c r="AG330" s="153"/>
      <c r="AL330" s="153"/>
      <c r="AM330" s="153"/>
      <c r="AR330" s="153"/>
      <c r="AS330" s="153"/>
      <c r="AX330" s="153"/>
      <c r="AY330" s="153"/>
      <c r="BD330" s="153"/>
      <c r="BE330" s="153"/>
      <c r="BF330" s="153"/>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row>
    <row r="331" ht="15.75" customHeight="1">
      <c r="B331" s="153"/>
      <c r="C331" s="153"/>
      <c r="H331" s="153"/>
      <c r="I331" s="153"/>
      <c r="N331" s="153"/>
      <c r="O331" s="153"/>
      <c r="T331" s="153"/>
      <c r="U331" s="153"/>
      <c r="Z331" s="153"/>
      <c r="AA331" s="153"/>
      <c r="AF331" s="153"/>
      <c r="AG331" s="153"/>
      <c r="AL331" s="153"/>
      <c r="AM331" s="153"/>
      <c r="AR331" s="153"/>
      <c r="AS331" s="153"/>
      <c r="AX331" s="153"/>
      <c r="AY331" s="153"/>
      <c r="BD331" s="153"/>
      <c r="BE331" s="153"/>
      <c r="BF331" s="153"/>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row>
    <row r="332" ht="15.75" customHeight="1">
      <c r="B332" s="153"/>
      <c r="C332" s="153"/>
      <c r="H332" s="153"/>
      <c r="I332" s="153"/>
      <c r="N332" s="153"/>
      <c r="O332" s="153"/>
      <c r="T332" s="153"/>
      <c r="U332" s="153"/>
      <c r="Z332" s="153"/>
      <c r="AA332" s="153"/>
      <c r="AF332" s="153"/>
      <c r="AG332" s="153"/>
      <c r="AL332" s="153"/>
      <c r="AM332" s="153"/>
      <c r="AR332" s="153"/>
      <c r="AS332" s="153"/>
      <c r="AX332" s="153"/>
      <c r="AY332" s="153"/>
      <c r="BD332" s="153"/>
      <c r="BE332" s="153"/>
      <c r="BF332" s="153"/>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row>
    <row r="333" ht="15.75" customHeight="1">
      <c r="B333" s="153"/>
      <c r="C333" s="153"/>
      <c r="H333" s="153"/>
      <c r="I333" s="153"/>
      <c r="N333" s="153"/>
      <c r="O333" s="153"/>
      <c r="T333" s="153"/>
      <c r="U333" s="153"/>
      <c r="Z333" s="153"/>
      <c r="AA333" s="153"/>
      <c r="AF333" s="153"/>
      <c r="AG333" s="153"/>
      <c r="AL333" s="153"/>
      <c r="AM333" s="153"/>
      <c r="AR333" s="153"/>
      <c r="AS333" s="153"/>
      <c r="AX333" s="153"/>
      <c r="AY333" s="153"/>
      <c r="BD333" s="153"/>
      <c r="BE333" s="153"/>
      <c r="BF333" s="153"/>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row>
    <row r="334" ht="15.75" customHeight="1">
      <c r="B334" s="153"/>
      <c r="C334" s="153"/>
      <c r="H334" s="153"/>
      <c r="I334" s="153"/>
      <c r="N334" s="153"/>
      <c r="O334" s="153"/>
      <c r="T334" s="153"/>
      <c r="U334" s="153"/>
      <c r="Z334" s="153"/>
      <c r="AA334" s="153"/>
      <c r="AF334" s="153"/>
      <c r="AG334" s="153"/>
      <c r="AL334" s="153"/>
      <c r="AM334" s="153"/>
      <c r="AR334" s="153"/>
      <c r="AS334" s="153"/>
      <c r="AX334" s="153"/>
      <c r="AY334" s="153"/>
      <c r="BD334" s="153"/>
      <c r="BE334" s="153"/>
      <c r="BF334" s="153"/>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row>
    <row r="335" ht="15.75" customHeight="1">
      <c r="B335" s="153"/>
      <c r="C335" s="153"/>
      <c r="H335" s="153"/>
      <c r="I335" s="153"/>
      <c r="N335" s="153"/>
      <c r="O335" s="153"/>
      <c r="T335" s="153"/>
      <c r="U335" s="153"/>
      <c r="Z335" s="153"/>
      <c r="AA335" s="153"/>
      <c r="AF335" s="153"/>
      <c r="AG335" s="153"/>
      <c r="AL335" s="153"/>
      <c r="AM335" s="153"/>
      <c r="AR335" s="153"/>
      <c r="AS335" s="153"/>
      <c r="AX335" s="153"/>
      <c r="AY335" s="153"/>
      <c r="BD335" s="153"/>
      <c r="BE335" s="153"/>
      <c r="BF335" s="153"/>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row>
    <row r="336" ht="15.75" customHeight="1">
      <c r="B336" s="153"/>
      <c r="C336" s="153"/>
      <c r="H336" s="153"/>
      <c r="I336" s="153"/>
      <c r="N336" s="153"/>
      <c r="O336" s="153"/>
      <c r="T336" s="153"/>
      <c r="U336" s="153"/>
      <c r="Z336" s="153"/>
      <c r="AA336" s="153"/>
      <c r="AF336" s="153"/>
      <c r="AG336" s="153"/>
      <c r="AL336" s="153"/>
      <c r="AM336" s="153"/>
      <c r="AR336" s="153"/>
      <c r="AS336" s="153"/>
      <c r="AX336" s="153"/>
      <c r="AY336" s="153"/>
      <c r="BD336" s="153"/>
      <c r="BE336" s="153"/>
      <c r="BF336" s="153"/>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row>
    <row r="337" ht="15.75" customHeight="1">
      <c r="B337" s="153"/>
      <c r="C337" s="153"/>
      <c r="H337" s="153"/>
      <c r="I337" s="153"/>
      <c r="N337" s="153"/>
      <c r="O337" s="153"/>
      <c r="T337" s="153"/>
      <c r="U337" s="153"/>
      <c r="Z337" s="153"/>
      <c r="AA337" s="153"/>
      <c r="AF337" s="153"/>
      <c r="AG337" s="153"/>
      <c r="AL337" s="153"/>
      <c r="AM337" s="153"/>
      <c r="AR337" s="153"/>
      <c r="AS337" s="153"/>
      <c r="AX337" s="153"/>
      <c r="AY337" s="153"/>
      <c r="BD337" s="153"/>
      <c r="BE337" s="153"/>
      <c r="BF337" s="153"/>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row>
    <row r="338" ht="15.75" customHeight="1">
      <c r="B338" s="153"/>
      <c r="C338" s="153"/>
      <c r="H338" s="153"/>
      <c r="I338" s="153"/>
      <c r="N338" s="153"/>
      <c r="O338" s="153"/>
      <c r="T338" s="153"/>
      <c r="U338" s="153"/>
      <c r="Z338" s="153"/>
      <c r="AA338" s="153"/>
      <c r="AF338" s="153"/>
      <c r="AG338" s="153"/>
      <c r="AL338" s="153"/>
      <c r="AM338" s="153"/>
      <c r="AR338" s="153"/>
      <c r="AS338" s="153"/>
      <c r="AX338" s="153"/>
      <c r="AY338" s="153"/>
      <c r="BD338" s="153"/>
      <c r="BE338" s="153"/>
      <c r="BF338" s="153"/>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row>
    <row r="339" ht="15.75" customHeight="1">
      <c r="B339" s="153"/>
      <c r="C339" s="153"/>
      <c r="H339" s="153"/>
      <c r="I339" s="153"/>
      <c r="N339" s="153"/>
      <c r="O339" s="153"/>
      <c r="T339" s="153"/>
      <c r="U339" s="153"/>
      <c r="Z339" s="153"/>
      <c r="AA339" s="153"/>
      <c r="AF339" s="153"/>
      <c r="AG339" s="153"/>
      <c r="AL339" s="153"/>
      <c r="AM339" s="153"/>
      <c r="AR339" s="153"/>
      <c r="AS339" s="153"/>
      <c r="AX339" s="153"/>
      <c r="AY339" s="153"/>
      <c r="BD339" s="153"/>
      <c r="BE339" s="153"/>
      <c r="BF339" s="153"/>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row>
    <row r="340" ht="15.75" customHeight="1">
      <c r="B340" s="153"/>
      <c r="C340" s="153"/>
      <c r="H340" s="153"/>
      <c r="I340" s="153"/>
      <c r="N340" s="153"/>
      <c r="O340" s="153"/>
      <c r="T340" s="153"/>
      <c r="U340" s="153"/>
      <c r="Z340" s="153"/>
      <c r="AA340" s="153"/>
      <c r="AF340" s="153"/>
      <c r="AG340" s="153"/>
      <c r="AL340" s="153"/>
      <c r="AM340" s="153"/>
      <c r="AR340" s="153"/>
      <c r="AS340" s="153"/>
      <c r="AX340" s="153"/>
      <c r="AY340" s="153"/>
      <c r="BD340" s="153"/>
      <c r="BE340" s="153"/>
      <c r="BF340" s="153"/>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row>
    <row r="341" ht="15.75" customHeight="1">
      <c r="B341" s="153"/>
      <c r="C341" s="153"/>
      <c r="H341" s="153"/>
      <c r="I341" s="153"/>
      <c r="N341" s="153"/>
      <c r="O341" s="153"/>
      <c r="T341" s="153"/>
      <c r="U341" s="153"/>
      <c r="Z341" s="153"/>
      <c r="AA341" s="153"/>
      <c r="AF341" s="153"/>
      <c r="AG341" s="153"/>
      <c r="AL341" s="153"/>
      <c r="AM341" s="153"/>
      <c r="AR341" s="153"/>
      <c r="AS341" s="153"/>
      <c r="AX341" s="153"/>
      <c r="AY341" s="153"/>
      <c r="BD341" s="153"/>
      <c r="BE341" s="153"/>
      <c r="BF341" s="153"/>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row>
    <row r="342" ht="15.75" customHeight="1">
      <c r="B342" s="153"/>
      <c r="C342" s="153"/>
      <c r="H342" s="153"/>
      <c r="I342" s="153"/>
      <c r="N342" s="153"/>
      <c r="O342" s="153"/>
      <c r="T342" s="153"/>
      <c r="U342" s="153"/>
      <c r="Z342" s="153"/>
      <c r="AA342" s="153"/>
      <c r="AF342" s="153"/>
      <c r="AG342" s="153"/>
      <c r="AL342" s="153"/>
      <c r="AM342" s="153"/>
      <c r="AR342" s="153"/>
      <c r="AS342" s="153"/>
      <c r="AX342" s="153"/>
      <c r="AY342" s="153"/>
      <c r="BD342" s="153"/>
      <c r="BE342" s="153"/>
      <c r="BF342" s="153"/>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row>
    <row r="343" ht="15.75" customHeight="1">
      <c r="B343" s="153"/>
      <c r="C343" s="153"/>
      <c r="H343" s="153"/>
      <c r="I343" s="153"/>
      <c r="N343" s="153"/>
      <c r="O343" s="153"/>
      <c r="T343" s="153"/>
      <c r="U343" s="153"/>
      <c r="Z343" s="153"/>
      <c r="AA343" s="153"/>
      <c r="AF343" s="153"/>
      <c r="AG343" s="153"/>
      <c r="AL343" s="153"/>
      <c r="AM343" s="153"/>
      <c r="AR343" s="153"/>
      <c r="AS343" s="153"/>
      <c r="AX343" s="153"/>
      <c r="AY343" s="153"/>
      <c r="BD343" s="153"/>
      <c r="BE343" s="153"/>
      <c r="BF343" s="153"/>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row>
    <row r="344" ht="15.75" customHeight="1">
      <c r="B344" s="153"/>
      <c r="C344" s="153"/>
      <c r="H344" s="153"/>
      <c r="I344" s="153"/>
      <c r="N344" s="153"/>
      <c r="O344" s="153"/>
      <c r="T344" s="153"/>
      <c r="U344" s="153"/>
      <c r="Z344" s="153"/>
      <c r="AA344" s="153"/>
      <c r="AF344" s="153"/>
      <c r="AG344" s="153"/>
      <c r="AL344" s="153"/>
      <c r="AM344" s="153"/>
      <c r="AR344" s="153"/>
      <c r="AS344" s="153"/>
      <c r="AX344" s="153"/>
      <c r="AY344" s="153"/>
      <c r="BD344" s="153"/>
      <c r="BE344" s="153"/>
      <c r="BF344" s="153"/>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row>
    <row r="345" ht="15.75" customHeight="1">
      <c r="B345" s="153"/>
      <c r="C345" s="153"/>
      <c r="H345" s="153"/>
      <c r="I345" s="153"/>
      <c r="N345" s="153"/>
      <c r="O345" s="153"/>
      <c r="T345" s="153"/>
      <c r="U345" s="153"/>
      <c r="Z345" s="153"/>
      <c r="AA345" s="153"/>
      <c r="AF345" s="153"/>
      <c r="AG345" s="153"/>
      <c r="AL345" s="153"/>
      <c r="AM345" s="153"/>
      <c r="AR345" s="153"/>
      <c r="AS345" s="153"/>
      <c r="AX345" s="153"/>
      <c r="AY345" s="153"/>
      <c r="BD345" s="153"/>
      <c r="BE345" s="153"/>
      <c r="BF345" s="153"/>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row>
    <row r="346" ht="15.75" customHeight="1">
      <c r="B346" s="153"/>
      <c r="C346" s="153"/>
      <c r="H346" s="153"/>
      <c r="I346" s="153"/>
      <c r="N346" s="153"/>
      <c r="O346" s="153"/>
      <c r="T346" s="153"/>
      <c r="U346" s="153"/>
      <c r="Z346" s="153"/>
      <c r="AA346" s="153"/>
      <c r="AF346" s="153"/>
      <c r="AG346" s="153"/>
      <c r="AL346" s="153"/>
      <c r="AM346" s="153"/>
      <c r="AR346" s="153"/>
      <c r="AS346" s="153"/>
      <c r="AX346" s="153"/>
      <c r="AY346" s="153"/>
      <c r="BD346" s="153"/>
      <c r="BE346" s="153"/>
      <c r="BF346" s="153"/>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row>
    <row r="347" ht="15.75" customHeight="1">
      <c r="B347" s="153"/>
      <c r="C347" s="153"/>
      <c r="H347" s="153"/>
      <c r="I347" s="153"/>
      <c r="N347" s="153"/>
      <c r="O347" s="153"/>
      <c r="T347" s="153"/>
      <c r="U347" s="153"/>
      <c r="Z347" s="153"/>
      <c r="AA347" s="153"/>
      <c r="AF347" s="153"/>
      <c r="AG347" s="153"/>
      <c r="AL347" s="153"/>
      <c r="AM347" s="153"/>
      <c r="AR347" s="153"/>
      <c r="AS347" s="153"/>
      <c r="AX347" s="153"/>
      <c r="AY347" s="153"/>
      <c r="BD347" s="153"/>
      <c r="BE347" s="153"/>
      <c r="BF347" s="153"/>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row>
    <row r="348" ht="15.75" customHeight="1">
      <c r="B348" s="153"/>
      <c r="C348" s="153"/>
      <c r="H348" s="153"/>
      <c r="I348" s="153"/>
      <c r="N348" s="153"/>
      <c r="O348" s="153"/>
      <c r="T348" s="153"/>
      <c r="U348" s="153"/>
      <c r="Z348" s="153"/>
      <c r="AA348" s="153"/>
      <c r="AF348" s="153"/>
      <c r="AG348" s="153"/>
      <c r="AL348" s="153"/>
      <c r="AM348" s="153"/>
      <c r="AR348" s="153"/>
      <c r="AS348" s="153"/>
      <c r="AX348" s="153"/>
      <c r="AY348" s="153"/>
      <c r="BD348" s="153"/>
      <c r="BE348" s="153"/>
      <c r="BF348" s="153"/>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row>
    <row r="349" ht="15.75" customHeight="1">
      <c r="B349" s="153"/>
      <c r="C349" s="153"/>
      <c r="H349" s="153"/>
      <c r="I349" s="153"/>
      <c r="N349" s="153"/>
      <c r="O349" s="153"/>
      <c r="T349" s="153"/>
      <c r="U349" s="153"/>
      <c r="Z349" s="153"/>
      <c r="AA349" s="153"/>
      <c r="AF349" s="153"/>
      <c r="AG349" s="153"/>
      <c r="AL349" s="153"/>
      <c r="AM349" s="153"/>
      <c r="AR349" s="153"/>
      <c r="AS349" s="153"/>
      <c r="AX349" s="153"/>
      <c r="AY349" s="153"/>
      <c r="BD349" s="153"/>
      <c r="BE349" s="153"/>
      <c r="BF349" s="153"/>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row>
    <row r="350" ht="15.75" customHeight="1">
      <c r="B350" s="153"/>
      <c r="C350" s="153"/>
      <c r="H350" s="153"/>
      <c r="I350" s="153"/>
      <c r="N350" s="153"/>
      <c r="O350" s="153"/>
      <c r="T350" s="153"/>
      <c r="U350" s="153"/>
      <c r="Z350" s="153"/>
      <c r="AA350" s="153"/>
      <c r="AF350" s="153"/>
      <c r="AG350" s="153"/>
      <c r="AL350" s="153"/>
      <c r="AM350" s="153"/>
      <c r="AR350" s="153"/>
      <c r="AS350" s="153"/>
      <c r="AX350" s="153"/>
      <c r="AY350" s="153"/>
      <c r="BD350" s="153"/>
      <c r="BE350" s="153"/>
      <c r="BF350" s="153"/>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row>
    <row r="351" ht="15.75" customHeight="1">
      <c r="B351" s="153"/>
      <c r="C351" s="153"/>
      <c r="H351" s="153"/>
      <c r="I351" s="153"/>
      <c r="N351" s="153"/>
      <c r="O351" s="153"/>
      <c r="T351" s="153"/>
      <c r="U351" s="153"/>
      <c r="Z351" s="153"/>
      <c r="AA351" s="153"/>
      <c r="AF351" s="153"/>
      <c r="AG351" s="153"/>
      <c r="AL351" s="153"/>
      <c r="AM351" s="153"/>
      <c r="AR351" s="153"/>
      <c r="AS351" s="153"/>
      <c r="AX351" s="153"/>
      <c r="AY351" s="153"/>
      <c r="BD351" s="153"/>
      <c r="BE351" s="153"/>
      <c r="BF351" s="153"/>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row>
    <row r="352" ht="15.75" customHeight="1">
      <c r="B352" s="153"/>
      <c r="C352" s="153"/>
      <c r="H352" s="153"/>
      <c r="I352" s="153"/>
      <c r="N352" s="153"/>
      <c r="O352" s="153"/>
      <c r="T352" s="153"/>
      <c r="U352" s="153"/>
      <c r="Z352" s="153"/>
      <c r="AA352" s="153"/>
      <c r="AF352" s="153"/>
      <c r="AG352" s="153"/>
      <c r="AL352" s="153"/>
      <c r="AM352" s="153"/>
      <c r="AR352" s="153"/>
      <c r="AS352" s="153"/>
      <c r="AX352" s="153"/>
      <c r="AY352" s="153"/>
      <c r="BD352" s="153"/>
      <c r="BE352" s="153"/>
      <c r="BF352" s="153"/>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row>
    <row r="353" ht="15.75" customHeight="1">
      <c r="B353" s="153"/>
      <c r="C353" s="153"/>
      <c r="H353" s="153"/>
      <c r="I353" s="153"/>
      <c r="N353" s="153"/>
      <c r="O353" s="153"/>
      <c r="T353" s="153"/>
      <c r="U353" s="153"/>
      <c r="Z353" s="153"/>
      <c r="AA353" s="153"/>
      <c r="AF353" s="153"/>
      <c r="AG353" s="153"/>
      <c r="AL353" s="153"/>
      <c r="AM353" s="153"/>
      <c r="AR353" s="153"/>
      <c r="AS353" s="153"/>
      <c r="AX353" s="153"/>
      <c r="AY353" s="153"/>
      <c r="BD353" s="153"/>
      <c r="BE353" s="153"/>
      <c r="BF353" s="153"/>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row>
    <row r="354" ht="15.75" customHeight="1">
      <c r="B354" s="153"/>
      <c r="C354" s="153"/>
      <c r="H354" s="153"/>
      <c r="I354" s="153"/>
      <c r="N354" s="153"/>
      <c r="O354" s="153"/>
      <c r="T354" s="153"/>
      <c r="U354" s="153"/>
      <c r="Z354" s="153"/>
      <c r="AA354" s="153"/>
      <c r="AF354" s="153"/>
      <c r="AG354" s="153"/>
      <c r="AL354" s="153"/>
      <c r="AM354" s="153"/>
      <c r="AR354" s="153"/>
      <c r="AS354" s="153"/>
      <c r="AX354" s="153"/>
      <c r="AY354" s="153"/>
      <c r="BD354" s="153"/>
      <c r="BE354" s="153"/>
      <c r="BF354" s="153"/>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row>
    <row r="355" ht="15.75" customHeight="1">
      <c r="B355" s="153"/>
      <c r="C355" s="153"/>
      <c r="H355" s="153"/>
      <c r="I355" s="153"/>
      <c r="N355" s="153"/>
      <c r="O355" s="153"/>
      <c r="T355" s="153"/>
      <c r="U355" s="153"/>
      <c r="Z355" s="153"/>
      <c r="AA355" s="153"/>
      <c r="AF355" s="153"/>
      <c r="AG355" s="153"/>
      <c r="AL355" s="153"/>
      <c r="AM355" s="153"/>
      <c r="AR355" s="153"/>
      <c r="AS355" s="153"/>
      <c r="AX355" s="153"/>
      <c r="AY355" s="153"/>
      <c r="BD355" s="153"/>
      <c r="BE355" s="153"/>
      <c r="BF355" s="153"/>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row>
    <row r="356" ht="15.75" customHeight="1">
      <c r="B356" s="153"/>
      <c r="C356" s="153"/>
      <c r="H356" s="153"/>
      <c r="I356" s="153"/>
      <c r="N356" s="153"/>
      <c r="O356" s="153"/>
      <c r="T356" s="153"/>
      <c r="U356" s="153"/>
      <c r="Z356" s="153"/>
      <c r="AA356" s="153"/>
      <c r="AF356" s="153"/>
      <c r="AG356" s="153"/>
      <c r="AL356" s="153"/>
      <c r="AM356" s="153"/>
      <c r="AR356" s="153"/>
      <c r="AS356" s="153"/>
      <c r="AX356" s="153"/>
      <c r="AY356" s="153"/>
      <c r="BD356" s="153"/>
      <c r="BE356" s="153"/>
      <c r="BF356" s="153"/>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row>
    <row r="357" ht="15.75" customHeight="1">
      <c r="B357" s="153"/>
      <c r="C357" s="153"/>
      <c r="H357" s="153"/>
      <c r="I357" s="153"/>
      <c r="N357" s="153"/>
      <c r="O357" s="153"/>
      <c r="T357" s="153"/>
      <c r="U357" s="153"/>
      <c r="Z357" s="153"/>
      <c r="AA357" s="153"/>
      <c r="AF357" s="153"/>
      <c r="AG357" s="153"/>
      <c r="AL357" s="153"/>
      <c r="AM357" s="153"/>
      <c r="AR357" s="153"/>
      <c r="AS357" s="153"/>
      <c r="AX357" s="153"/>
      <c r="AY357" s="153"/>
      <c r="BD357" s="153"/>
      <c r="BE357" s="153"/>
      <c r="BF357" s="153"/>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row>
    <row r="358" ht="15.75" customHeight="1">
      <c r="B358" s="153"/>
      <c r="C358" s="153"/>
      <c r="H358" s="153"/>
      <c r="I358" s="153"/>
      <c r="N358" s="153"/>
      <c r="O358" s="153"/>
      <c r="T358" s="153"/>
      <c r="U358" s="153"/>
      <c r="Z358" s="153"/>
      <c r="AA358" s="153"/>
      <c r="AF358" s="153"/>
      <c r="AG358" s="153"/>
      <c r="AL358" s="153"/>
      <c r="AM358" s="153"/>
      <c r="AR358" s="153"/>
      <c r="AS358" s="153"/>
      <c r="AX358" s="153"/>
      <c r="AY358" s="153"/>
      <c r="BD358" s="153"/>
      <c r="BE358" s="153"/>
      <c r="BF358" s="153"/>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row>
    <row r="359" ht="15.75" customHeight="1">
      <c r="B359" s="153"/>
      <c r="C359" s="153"/>
      <c r="H359" s="153"/>
      <c r="I359" s="153"/>
      <c r="N359" s="153"/>
      <c r="O359" s="153"/>
      <c r="T359" s="153"/>
      <c r="U359" s="153"/>
      <c r="Z359" s="153"/>
      <c r="AA359" s="153"/>
      <c r="AF359" s="153"/>
      <c r="AG359" s="153"/>
      <c r="AL359" s="153"/>
      <c r="AM359" s="153"/>
      <c r="AR359" s="153"/>
      <c r="AS359" s="153"/>
      <c r="AX359" s="153"/>
      <c r="AY359" s="153"/>
      <c r="BD359" s="153"/>
      <c r="BE359" s="153"/>
      <c r="BF359" s="153"/>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row>
    <row r="360" ht="15.75" customHeight="1">
      <c r="B360" s="153"/>
      <c r="C360" s="153"/>
      <c r="H360" s="153"/>
      <c r="I360" s="153"/>
      <c r="N360" s="153"/>
      <c r="O360" s="153"/>
      <c r="T360" s="153"/>
      <c r="U360" s="153"/>
      <c r="Z360" s="153"/>
      <c r="AA360" s="153"/>
      <c r="AF360" s="153"/>
      <c r="AG360" s="153"/>
      <c r="AL360" s="153"/>
      <c r="AM360" s="153"/>
      <c r="AR360" s="153"/>
      <c r="AS360" s="153"/>
      <c r="AX360" s="153"/>
      <c r="AY360" s="153"/>
      <c r="BD360" s="153"/>
      <c r="BE360" s="153"/>
      <c r="BF360" s="153"/>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row>
    <row r="361" ht="15.75" customHeight="1">
      <c r="B361" s="153"/>
      <c r="C361" s="153"/>
      <c r="H361" s="153"/>
      <c r="I361" s="153"/>
      <c r="N361" s="153"/>
      <c r="O361" s="153"/>
      <c r="T361" s="153"/>
      <c r="U361" s="153"/>
      <c r="Z361" s="153"/>
      <c r="AA361" s="153"/>
      <c r="AF361" s="153"/>
      <c r="AG361" s="153"/>
      <c r="AL361" s="153"/>
      <c r="AM361" s="153"/>
      <c r="AR361" s="153"/>
      <c r="AS361" s="153"/>
      <c r="AX361" s="153"/>
      <c r="AY361" s="153"/>
      <c r="BD361" s="153"/>
      <c r="BE361" s="153"/>
      <c r="BF361" s="153"/>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row>
    <row r="362" ht="15.75" customHeight="1">
      <c r="B362" s="153"/>
      <c r="C362" s="153"/>
      <c r="H362" s="153"/>
      <c r="I362" s="153"/>
      <c r="N362" s="153"/>
      <c r="O362" s="153"/>
      <c r="T362" s="153"/>
      <c r="U362" s="153"/>
      <c r="Z362" s="153"/>
      <c r="AA362" s="153"/>
      <c r="AF362" s="153"/>
      <c r="AG362" s="153"/>
      <c r="AL362" s="153"/>
      <c r="AM362" s="153"/>
      <c r="AR362" s="153"/>
      <c r="AS362" s="153"/>
      <c r="AX362" s="153"/>
      <c r="AY362" s="153"/>
      <c r="BD362" s="153"/>
      <c r="BE362" s="153"/>
      <c r="BF362" s="153"/>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row>
    <row r="363" ht="15.75" customHeight="1">
      <c r="B363" s="153"/>
      <c r="C363" s="153"/>
      <c r="H363" s="153"/>
      <c r="I363" s="153"/>
      <c r="N363" s="153"/>
      <c r="O363" s="153"/>
      <c r="T363" s="153"/>
      <c r="U363" s="153"/>
      <c r="Z363" s="153"/>
      <c r="AA363" s="153"/>
      <c r="AF363" s="153"/>
      <c r="AG363" s="153"/>
      <c r="AL363" s="153"/>
      <c r="AM363" s="153"/>
      <c r="AR363" s="153"/>
      <c r="AS363" s="153"/>
      <c r="AX363" s="153"/>
      <c r="AY363" s="153"/>
      <c r="BD363" s="153"/>
      <c r="BE363" s="153"/>
      <c r="BF363" s="153"/>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row>
    <row r="364" ht="15.75" customHeight="1">
      <c r="B364" s="153"/>
      <c r="C364" s="153"/>
      <c r="H364" s="153"/>
      <c r="I364" s="153"/>
      <c r="N364" s="153"/>
      <c r="O364" s="153"/>
      <c r="T364" s="153"/>
      <c r="U364" s="153"/>
      <c r="Z364" s="153"/>
      <c r="AA364" s="153"/>
      <c r="AF364" s="153"/>
      <c r="AG364" s="153"/>
      <c r="AL364" s="153"/>
      <c r="AM364" s="153"/>
      <c r="AR364" s="153"/>
      <c r="AS364" s="153"/>
      <c r="AX364" s="153"/>
      <c r="AY364" s="153"/>
      <c r="BD364" s="153"/>
      <c r="BE364" s="153"/>
      <c r="BF364" s="153"/>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row>
    <row r="365" ht="15.75" customHeight="1">
      <c r="B365" s="153"/>
      <c r="C365" s="153"/>
      <c r="H365" s="153"/>
      <c r="I365" s="153"/>
      <c r="N365" s="153"/>
      <c r="O365" s="153"/>
      <c r="T365" s="153"/>
      <c r="U365" s="153"/>
      <c r="Z365" s="153"/>
      <c r="AA365" s="153"/>
      <c r="AF365" s="153"/>
      <c r="AG365" s="153"/>
      <c r="AL365" s="153"/>
      <c r="AM365" s="153"/>
      <c r="AR365" s="153"/>
      <c r="AS365" s="153"/>
      <c r="AX365" s="153"/>
      <c r="AY365" s="153"/>
      <c r="BD365" s="153"/>
      <c r="BE365" s="153"/>
      <c r="BF365" s="153"/>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row>
    <row r="366" ht="15.75" customHeight="1">
      <c r="B366" s="153"/>
      <c r="C366" s="153"/>
      <c r="H366" s="153"/>
      <c r="I366" s="153"/>
      <c r="N366" s="153"/>
      <c r="O366" s="153"/>
      <c r="T366" s="153"/>
      <c r="U366" s="153"/>
      <c r="Z366" s="153"/>
      <c r="AA366" s="153"/>
      <c r="AF366" s="153"/>
      <c r="AG366" s="153"/>
      <c r="AL366" s="153"/>
      <c r="AM366" s="153"/>
      <c r="AR366" s="153"/>
      <c r="AS366" s="153"/>
      <c r="AX366" s="153"/>
      <c r="AY366" s="153"/>
      <c r="BD366" s="153"/>
      <c r="BE366" s="153"/>
      <c r="BF366" s="153"/>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row>
    <row r="367" ht="15.75" customHeight="1">
      <c r="B367" s="153"/>
      <c r="C367" s="153"/>
      <c r="H367" s="153"/>
      <c r="I367" s="153"/>
      <c r="N367" s="153"/>
      <c r="O367" s="153"/>
      <c r="T367" s="153"/>
      <c r="U367" s="153"/>
      <c r="Z367" s="153"/>
      <c r="AA367" s="153"/>
      <c r="AF367" s="153"/>
      <c r="AG367" s="153"/>
      <c r="AL367" s="153"/>
      <c r="AM367" s="153"/>
      <c r="AR367" s="153"/>
      <c r="AS367" s="153"/>
      <c r="AX367" s="153"/>
      <c r="AY367" s="153"/>
      <c r="BD367" s="153"/>
      <c r="BE367" s="153"/>
      <c r="BF367" s="153"/>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row>
    <row r="368" ht="15.75" customHeight="1">
      <c r="B368" s="153"/>
      <c r="C368" s="153"/>
      <c r="H368" s="153"/>
      <c r="I368" s="153"/>
      <c r="N368" s="153"/>
      <c r="O368" s="153"/>
      <c r="T368" s="153"/>
      <c r="U368" s="153"/>
      <c r="Z368" s="153"/>
      <c r="AA368" s="153"/>
      <c r="AF368" s="153"/>
      <c r="AG368" s="153"/>
      <c r="AL368" s="153"/>
      <c r="AM368" s="153"/>
      <c r="AR368" s="153"/>
      <c r="AS368" s="153"/>
      <c r="AX368" s="153"/>
      <c r="AY368" s="153"/>
      <c r="BD368" s="153"/>
      <c r="BE368" s="153"/>
      <c r="BF368" s="153"/>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row>
    <row r="369" ht="15.75" customHeight="1">
      <c r="B369" s="153"/>
      <c r="C369" s="153"/>
      <c r="H369" s="153"/>
      <c r="I369" s="153"/>
      <c r="N369" s="153"/>
      <c r="O369" s="153"/>
      <c r="T369" s="153"/>
      <c r="U369" s="153"/>
      <c r="Z369" s="153"/>
      <c r="AA369" s="153"/>
      <c r="AF369" s="153"/>
      <c r="AG369" s="153"/>
      <c r="AL369" s="153"/>
      <c r="AM369" s="153"/>
      <c r="AR369" s="153"/>
      <c r="AS369" s="153"/>
      <c r="AX369" s="153"/>
      <c r="AY369" s="153"/>
      <c r="BD369" s="153"/>
      <c r="BE369" s="153"/>
      <c r="BF369" s="153"/>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row>
    <row r="370" ht="15.75" customHeight="1">
      <c r="B370" s="153"/>
      <c r="C370" s="153"/>
      <c r="H370" s="153"/>
      <c r="I370" s="153"/>
      <c r="N370" s="153"/>
      <c r="O370" s="153"/>
      <c r="T370" s="153"/>
      <c r="U370" s="153"/>
      <c r="Z370" s="153"/>
      <c r="AA370" s="153"/>
      <c r="AF370" s="153"/>
      <c r="AG370" s="153"/>
      <c r="AL370" s="153"/>
      <c r="AM370" s="153"/>
      <c r="AR370" s="153"/>
      <c r="AS370" s="153"/>
      <c r="AX370" s="153"/>
      <c r="AY370" s="153"/>
      <c r="BD370" s="153"/>
      <c r="BE370" s="153"/>
      <c r="BF370" s="153"/>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row>
    <row r="371" ht="15.75" customHeight="1">
      <c r="B371" s="153"/>
      <c r="C371" s="153"/>
      <c r="H371" s="153"/>
      <c r="I371" s="153"/>
      <c r="N371" s="153"/>
      <c r="O371" s="153"/>
      <c r="T371" s="153"/>
      <c r="U371" s="153"/>
      <c r="Z371" s="153"/>
      <c r="AA371" s="153"/>
      <c r="AF371" s="153"/>
      <c r="AG371" s="153"/>
      <c r="AL371" s="153"/>
      <c r="AM371" s="153"/>
      <c r="AR371" s="153"/>
      <c r="AS371" s="153"/>
      <c r="AX371" s="153"/>
      <c r="AY371" s="153"/>
      <c r="BD371" s="153"/>
      <c r="BE371" s="153"/>
      <c r="BF371" s="153"/>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row>
    <row r="372" ht="15.75" customHeight="1">
      <c r="B372" s="153"/>
      <c r="C372" s="153"/>
      <c r="H372" s="153"/>
      <c r="I372" s="153"/>
      <c r="N372" s="153"/>
      <c r="O372" s="153"/>
      <c r="T372" s="153"/>
      <c r="U372" s="153"/>
      <c r="Z372" s="153"/>
      <c r="AA372" s="153"/>
      <c r="AF372" s="153"/>
      <c r="AG372" s="153"/>
      <c r="AL372" s="153"/>
      <c r="AM372" s="153"/>
      <c r="AR372" s="153"/>
      <c r="AS372" s="153"/>
      <c r="AX372" s="153"/>
      <c r="AY372" s="153"/>
      <c r="BD372" s="153"/>
      <c r="BE372" s="153"/>
      <c r="BF372" s="153"/>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row>
    <row r="373" ht="15.75" customHeight="1">
      <c r="B373" s="153"/>
      <c r="C373" s="153"/>
      <c r="H373" s="153"/>
      <c r="I373" s="153"/>
      <c r="N373" s="153"/>
      <c r="O373" s="153"/>
      <c r="T373" s="153"/>
      <c r="U373" s="153"/>
      <c r="Z373" s="153"/>
      <c r="AA373" s="153"/>
      <c r="AF373" s="153"/>
      <c r="AG373" s="153"/>
      <c r="AL373" s="153"/>
      <c r="AM373" s="153"/>
      <c r="AR373" s="153"/>
      <c r="AS373" s="153"/>
      <c r="AX373" s="153"/>
      <c r="AY373" s="153"/>
      <c r="BD373" s="153"/>
      <c r="BE373" s="153"/>
      <c r="BF373" s="153"/>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row>
    <row r="374" ht="15.75" customHeight="1">
      <c r="B374" s="153"/>
      <c r="C374" s="153"/>
      <c r="H374" s="153"/>
      <c r="I374" s="153"/>
      <c r="N374" s="153"/>
      <c r="O374" s="153"/>
      <c r="T374" s="153"/>
      <c r="U374" s="153"/>
      <c r="Z374" s="153"/>
      <c r="AA374" s="153"/>
      <c r="AF374" s="153"/>
      <c r="AG374" s="153"/>
      <c r="AL374" s="153"/>
      <c r="AM374" s="153"/>
      <c r="AR374" s="153"/>
      <c r="AS374" s="153"/>
      <c r="AX374" s="153"/>
      <c r="AY374" s="153"/>
      <c r="BD374" s="153"/>
      <c r="BE374" s="153"/>
      <c r="BF374" s="153"/>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row>
    <row r="375" ht="15.75" customHeight="1">
      <c r="B375" s="153"/>
      <c r="C375" s="153"/>
      <c r="H375" s="153"/>
      <c r="I375" s="153"/>
      <c r="N375" s="153"/>
      <c r="O375" s="153"/>
      <c r="T375" s="153"/>
      <c r="U375" s="153"/>
      <c r="Z375" s="153"/>
      <c r="AA375" s="153"/>
      <c r="AF375" s="153"/>
      <c r="AG375" s="153"/>
      <c r="AL375" s="153"/>
      <c r="AM375" s="153"/>
      <c r="AR375" s="153"/>
      <c r="AS375" s="153"/>
      <c r="AX375" s="153"/>
      <c r="AY375" s="153"/>
      <c r="BD375" s="153"/>
      <c r="BE375" s="153"/>
      <c r="BF375" s="153"/>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row>
    <row r="376" ht="15.75" customHeight="1">
      <c r="B376" s="153"/>
      <c r="C376" s="153"/>
      <c r="H376" s="153"/>
      <c r="I376" s="153"/>
      <c r="N376" s="153"/>
      <c r="O376" s="153"/>
      <c r="T376" s="153"/>
      <c r="U376" s="153"/>
      <c r="Z376" s="153"/>
      <c r="AA376" s="153"/>
      <c r="AF376" s="153"/>
      <c r="AG376" s="153"/>
      <c r="AL376" s="153"/>
      <c r="AM376" s="153"/>
      <c r="AR376" s="153"/>
      <c r="AS376" s="153"/>
      <c r="AX376" s="153"/>
      <c r="AY376" s="153"/>
      <c r="BD376" s="153"/>
      <c r="BE376" s="153"/>
      <c r="BF376" s="153"/>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row>
    <row r="377" ht="15.75" customHeight="1">
      <c r="B377" s="153"/>
      <c r="C377" s="153"/>
      <c r="H377" s="153"/>
      <c r="I377" s="153"/>
      <c r="N377" s="153"/>
      <c r="O377" s="153"/>
      <c r="T377" s="153"/>
      <c r="U377" s="153"/>
      <c r="Z377" s="153"/>
      <c r="AA377" s="153"/>
      <c r="AF377" s="153"/>
      <c r="AG377" s="153"/>
      <c r="AL377" s="153"/>
      <c r="AM377" s="153"/>
      <c r="AR377" s="153"/>
      <c r="AS377" s="153"/>
      <c r="AX377" s="153"/>
      <c r="AY377" s="153"/>
      <c r="BD377" s="153"/>
      <c r="BE377" s="153"/>
      <c r="BF377" s="153"/>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row>
    <row r="378" ht="15.75" customHeight="1">
      <c r="B378" s="153"/>
      <c r="C378" s="153"/>
      <c r="H378" s="153"/>
      <c r="I378" s="153"/>
      <c r="N378" s="153"/>
      <c r="O378" s="153"/>
      <c r="T378" s="153"/>
      <c r="U378" s="153"/>
      <c r="Z378" s="153"/>
      <c r="AA378" s="153"/>
      <c r="AF378" s="153"/>
      <c r="AG378" s="153"/>
      <c r="AL378" s="153"/>
      <c r="AM378" s="153"/>
      <c r="AR378" s="153"/>
      <c r="AS378" s="153"/>
      <c r="AX378" s="153"/>
      <c r="AY378" s="153"/>
      <c r="BD378" s="153"/>
      <c r="BE378" s="153"/>
      <c r="BF378" s="153"/>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row>
    <row r="379" ht="15.75" customHeight="1">
      <c r="B379" s="153"/>
      <c r="C379" s="153"/>
      <c r="H379" s="153"/>
      <c r="I379" s="153"/>
      <c r="N379" s="153"/>
      <c r="O379" s="153"/>
      <c r="T379" s="153"/>
      <c r="U379" s="153"/>
      <c r="Z379" s="153"/>
      <c r="AA379" s="153"/>
      <c r="AF379" s="153"/>
      <c r="AG379" s="153"/>
      <c r="AL379" s="153"/>
      <c r="AM379" s="153"/>
      <c r="AR379" s="153"/>
      <c r="AS379" s="153"/>
      <c r="AX379" s="153"/>
      <c r="AY379" s="153"/>
      <c r="BD379" s="153"/>
      <c r="BE379" s="153"/>
      <c r="BF379" s="153"/>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row>
    <row r="380" ht="15.75" customHeight="1">
      <c r="B380" s="153"/>
      <c r="C380" s="153"/>
      <c r="H380" s="153"/>
      <c r="I380" s="153"/>
      <c r="N380" s="153"/>
      <c r="O380" s="153"/>
      <c r="T380" s="153"/>
      <c r="U380" s="153"/>
      <c r="Z380" s="153"/>
      <c r="AA380" s="153"/>
      <c r="AF380" s="153"/>
      <c r="AG380" s="153"/>
      <c r="AL380" s="153"/>
      <c r="AM380" s="153"/>
      <c r="AR380" s="153"/>
      <c r="AS380" s="153"/>
      <c r="AX380" s="153"/>
      <c r="AY380" s="153"/>
      <c r="BD380" s="153"/>
      <c r="BE380" s="153"/>
      <c r="BF380" s="153"/>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row>
    <row r="381" ht="15.75" customHeight="1">
      <c r="B381" s="153"/>
      <c r="C381" s="153"/>
      <c r="H381" s="153"/>
      <c r="I381" s="153"/>
      <c r="N381" s="153"/>
      <c r="O381" s="153"/>
      <c r="T381" s="153"/>
      <c r="U381" s="153"/>
      <c r="Z381" s="153"/>
      <c r="AA381" s="153"/>
      <c r="AF381" s="153"/>
      <c r="AG381" s="153"/>
      <c r="AL381" s="153"/>
      <c r="AM381" s="153"/>
      <c r="AR381" s="153"/>
      <c r="AS381" s="153"/>
      <c r="AX381" s="153"/>
      <c r="AY381" s="153"/>
      <c r="BD381" s="153"/>
      <c r="BE381" s="153"/>
      <c r="BF381" s="153"/>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row>
    <row r="382" ht="15.75" customHeight="1">
      <c r="B382" s="153"/>
      <c r="C382" s="153"/>
      <c r="H382" s="153"/>
      <c r="I382" s="153"/>
      <c r="N382" s="153"/>
      <c r="O382" s="153"/>
      <c r="T382" s="153"/>
      <c r="U382" s="153"/>
      <c r="Z382" s="153"/>
      <c r="AA382" s="153"/>
      <c r="AF382" s="153"/>
      <c r="AG382" s="153"/>
      <c r="AL382" s="153"/>
      <c r="AM382" s="153"/>
      <c r="AR382" s="153"/>
      <c r="AS382" s="153"/>
      <c r="AX382" s="153"/>
      <c r="AY382" s="153"/>
      <c r="BD382" s="153"/>
      <c r="BE382" s="153"/>
      <c r="BF382" s="153"/>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row>
    <row r="383" ht="15.75" customHeight="1">
      <c r="B383" s="153"/>
      <c r="C383" s="153"/>
      <c r="H383" s="153"/>
      <c r="I383" s="153"/>
      <c r="N383" s="153"/>
      <c r="O383" s="153"/>
      <c r="T383" s="153"/>
      <c r="U383" s="153"/>
      <c r="Z383" s="153"/>
      <c r="AA383" s="153"/>
      <c r="AF383" s="153"/>
      <c r="AG383" s="153"/>
      <c r="AL383" s="153"/>
      <c r="AM383" s="153"/>
      <c r="AR383" s="153"/>
      <c r="AS383" s="153"/>
      <c r="AX383" s="153"/>
      <c r="AY383" s="153"/>
      <c r="BD383" s="153"/>
      <c r="BE383" s="153"/>
      <c r="BF383" s="153"/>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row>
    <row r="384" ht="15.75" customHeight="1">
      <c r="B384" s="153"/>
      <c r="C384" s="153"/>
      <c r="H384" s="153"/>
      <c r="I384" s="153"/>
      <c r="N384" s="153"/>
      <c r="O384" s="153"/>
      <c r="T384" s="153"/>
      <c r="U384" s="153"/>
      <c r="Z384" s="153"/>
      <c r="AA384" s="153"/>
      <c r="AF384" s="153"/>
      <c r="AG384" s="153"/>
      <c r="AL384" s="153"/>
      <c r="AM384" s="153"/>
      <c r="AR384" s="153"/>
      <c r="AS384" s="153"/>
      <c r="AX384" s="153"/>
      <c r="AY384" s="153"/>
      <c r="BD384" s="153"/>
      <c r="BE384" s="153"/>
      <c r="BF384" s="153"/>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row>
    <row r="385" ht="15.75" customHeight="1">
      <c r="B385" s="153"/>
      <c r="C385" s="153"/>
      <c r="H385" s="153"/>
      <c r="I385" s="153"/>
      <c r="N385" s="153"/>
      <c r="O385" s="153"/>
      <c r="T385" s="153"/>
      <c r="U385" s="153"/>
      <c r="Z385" s="153"/>
      <c r="AA385" s="153"/>
      <c r="AF385" s="153"/>
      <c r="AG385" s="153"/>
      <c r="AL385" s="153"/>
      <c r="AM385" s="153"/>
      <c r="AR385" s="153"/>
      <c r="AS385" s="153"/>
      <c r="AX385" s="153"/>
      <c r="AY385" s="153"/>
      <c r="BD385" s="153"/>
      <c r="BE385" s="153"/>
      <c r="BF385" s="153"/>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row>
    <row r="386" ht="15.75" customHeight="1">
      <c r="B386" s="153"/>
      <c r="C386" s="153"/>
      <c r="H386" s="153"/>
      <c r="I386" s="153"/>
      <c r="N386" s="153"/>
      <c r="O386" s="153"/>
      <c r="T386" s="153"/>
      <c r="U386" s="153"/>
      <c r="Z386" s="153"/>
      <c r="AA386" s="153"/>
      <c r="AF386" s="153"/>
      <c r="AG386" s="153"/>
      <c r="AL386" s="153"/>
      <c r="AM386" s="153"/>
      <c r="AR386" s="153"/>
      <c r="AS386" s="153"/>
      <c r="AX386" s="153"/>
      <c r="AY386" s="153"/>
      <c r="BD386" s="153"/>
      <c r="BE386" s="153"/>
      <c r="BF386" s="153"/>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row>
    <row r="387" ht="15.75" customHeight="1">
      <c r="B387" s="153"/>
      <c r="C387" s="153"/>
      <c r="H387" s="153"/>
      <c r="I387" s="153"/>
      <c r="N387" s="153"/>
      <c r="O387" s="153"/>
      <c r="T387" s="153"/>
      <c r="U387" s="153"/>
      <c r="Z387" s="153"/>
      <c r="AA387" s="153"/>
      <c r="AF387" s="153"/>
      <c r="AG387" s="153"/>
      <c r="AL387" s="153"/>
      <c r="AM387" s="153"/>
      <c r="AR387" s="153"/>
      <c r="AS387" s="153"/>
      <c r="AX387" s="153"/>
      <c r="AY387" s="153"/>
      <c r="BD387" s="153"/>
      <c r="BE387" s="153"/>
      <c r="BF387" s="153"/>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row>
    <row r="388" ht="15.75" customHeight="1">
      <c r="B388" s="153"/>
      <c r="C388" s="153"/>
      <c r="H388" s="153"/>
      <c r="I388" s="153"/>
      <c r="N388" s="153"/>
      <c r="O388" s="153"/>
      <c r="T388" s="153"/>
      <c r="U388" s="153"/>
      <c r="Z388" s="153"/>
      <c r="AA388" s="153"/>
      <c r="AF388" s="153"/>
      <c r="AG388" s="153"/>
      <c r="AL388" s="153"/>
      <c r="AM388" s="153"/>
      <c r="AR388" s="153"/>
      <c r="AS388" s="153"/>
      <c r="AX388" s="153"/>
      <c r="AY388" s="153"/>
      <c r="BD388" s="153"/>
      <c r="BE388" s="153"/>
      <c r="BF388" s="153"/>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row>
    <row r="389" ht="15.75" customHeight="1">
      <c r="B389" s="153"/>
      <c r="C389" s="153"/>
      <c r="H389" s="153"/>
      <c r="I389" s="153"/>
      <c r="N389" s="153"/>
      <c r="O389" s="153"/>
      <c r="T389" s="153"/>
      <c r="U389" s="153"/>
      <c r="Z389" s="153"/>
      <c r="AA389" s="153"/>
      <c r="AF389" s="153"/>
      <c r="AG389" s="153"/>
      <c r="AL389" s="153"/>
      <c r="AM389" s="153"/>
      <c r="AR389" s="153"/>
      <c r="AS389" s="153"/>
      <c r="AX389" s="153"/>
      <c r="AY389" s="153"/>
      <c r="BD389" s="153"/>
      <c r="BE389" s="153"/>
      <c r="BF389" s="153"/>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row>
    <row r="390" ht="15.75" customHeight="1">
      <c r="B390" s="153"/>
      <c r="C390" s="153"/>
      <c r="H390" s="153"/>
      <c r="I390" s="153"/>
      <c r="N390" s="153"/>
      <c r="O390" s="153"/>
      <c r="T390" s="153"/>
      <c r="U390" s="153"/>
      <c r="Z390" s="153"/>
      <c r="AA390" s="153"/>
      <c r="AF390" s="153"/>
      <c r="AG390" s="153"/>
      <c r="AL390" s="153"/>
      <c r="AM390" s="153"/>
      <c r="AR390" s="153"/>
      <c r="AS390" s="153"/>
      <c r="AX390" s="153"/>
      <c r="AY390" s="153"/>
      <c r="BD390" s="153"/>
      <c r="BE390" s="153"/>
      <c r="BF390" s="153"/>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row>
    <row r="391" ht="15.75" customHeight="1">
      <c r="B391" s="153"/>
      <c r="C391" s="153"/>
      <c r="H391" s="153"/>
      <c r="I391" s="153"/>
      <c r="N391" s="153"/>
      <c r="O391" s="153"/>
      <c r="T391" s="153"/>
      <c r="U391" s="153"/>
      <c r="Z391" s="153"/>
      <c r="AA391" s="153"/>
      <c r="AF391" s="153"/>
      <c r="AG391" s="153"/>
      <c r="AL391" s="153"/>
      <c r="AM391" s="153"/>
      <c r="AR391" s="153"/>
      <c r="AS391" s="153"/>
      <c r="AX391" s="153"/>
      <c r="AY391" s="153"/>
      <c r="BD391" s="153"/>
      <c r="BE391" s="153"/>
      <c r="BF391" s="153"/>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row>
    <row r="392" ht="15.75" customHeight="1">
      <c r="B392" s="153"/>
      <c r="C392" s="153"/>
      <c r="H392" s="153"/>
      <c r="I392" s="153"/>
      <c r="N392" s="153"/>
      <c r="O392" s="153"/>
      <c r="T392" s="153"/>
      <c r="U392" s="153"/>
      <c r="Z392" s="153"/>
      <c r="AA392" s="153"/>
      <c r="AF392" s="153"/>
      <c r="AG392" s="153"/>
      <c r="AL392" s="153"/>
      <c r="AM392" s="153"/>
      <c r="AR392" s="153"/>
      <c r="AS392" s="153"/>
      <c r="AX392" s="153"/>
      <c r="AY392" s="153"/>
      <c r="BD392" s="153"/>
      <c r="BE392" s="153"/>
      <c r="BF392" s="153"/>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row>
    <row r="393" ht="15.75" customHeight="1">
      <c r="B393" s="153"/>
      <c r="C393" s="153"/>
      <c r="H393" s="153"/>
      <c r="I393" s="153"/>
      <c r="N393" s="153"/>
      <c r="O393" s="153"/>
      <c r="T393" s="153"/>
      <c r="U393" s="153"/>
      <c r="Z393" s="153"/>
      <c r="AA393" s="153"/>
      <c r="AF393" s="153"/>
      <c r="AG393" s="153"/>
      <c r="AL393" s="153"/>
      <c r="AM393" s="153"/>
      <c r="AR393" s="153"/>
      <c r="AS393" s="153"/>
      <c r="AX393" s="153"/>
      <c r="AY393" s="153"/>
      <c r="BD393" s="153"/>
      <c r="BE393" s="153"/>
      <c r="BF393" s="153"/>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row>
    <row r="394" ht="15.75" customHeight="1">
      <c r="B394" s="153"/>
      <c r="C394" s="153"/>
      <c r="H394" s="153"/>
      <c r="I394" s="153"/>
      <c r="N394" s="153"/>
      <c r="O394" s="153"/>
      <c r="T394" s="153"/>
      <c r="U394" s="153"/>
      <c r="Z394" s="153"/>
      <c r="AA394" s="153"/>
      <c r="AF394" s="153"/>
      <c r="AG394" s="153"/>
      <c r="AL394" s="153"/>
      <c r="AM394" s="153"/>
      <c r="AR394" s="153"/>
      <c r="AS394" s="153"/>
      <c r="AX394" s="153"/>
      <c r="AY394" s="153"/>
      <c r="BD394" s="153"/>
      <c r="BE394" s="153"/>
      <c r="BF394" s="153"/>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row>
    <row r="395" ht="15.75" customHeight="1">
      <c r="B395" s="153"/>
      <c r="C395" s="153"/>
      <c r="H395" s="153"/>
      <c r="I395" s="153"/>
      <c r="N395" s="153"/>
      <c r="O395" s="153"/>
      <c r="T395" s="153"/>
      <c r="U395" s="153"/>
      <c r="Z395" s="153"/>
      <c r="AA395" s="153"/>
      <c r="AF395" s="153"/>
      <c r="AG395" s="153"/>
      <c r="AL395" s="153"/>
      <c r="AM395" s="153"/>
      <c r="AR395" s="153"/>
      <c r="AS395" s="153"/>
      <c r="AX395" s="153"/>
      <c r="AY395" s="153"/>
      <c r="BD395" s="153"/>
      <c r="BE395" s="153"/>
      <c r="BF395" s="153"/>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row>
    <row r="396" ht="15.75" customHeight="1">
      <c r="B396" s="153"/>
      <c r="C396" s="153"/>
      <c r="H396" s="153"/>
      <c r="I396" s="153"/>
      <c r="N396" s="153"/>
      <c r="O396" s="153"/>
      <c r="T396" s="153"/>
      <c r="U396" s="153"/>
      <c r="Z396" s="153"/>
      <c r="AA396" s="153"/>
      <c r="AF396" s="153"/>
      <c r="AG396" s="153"/>
      <c r="AL396" s="153"/>
      <c r="AM396" s="153"/>
      <c r="AR396" s="153"/>
      <c r="AS396" s="153"/>
      <c r="AX396" s="153"/>
      <c r="AY396" s="153"/>
      <c r="BD396" s="153"/>
      <c r="BE396" s="153"/>
      <c r="BF396" s="153"/>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row>
    <row r="397" ht="15.75" customHeight="1">
      <c r="B397" s="153"/>
      <c r="C397" s="153"/>
      <c r="H397" s="153"/>
      <c r="I397" s="153"/>
      <c r="N397" s="153"/>
      <c r="O397" s="153"/>
      <c r="T397" s="153"/>
      <c r="U397" s="153"/>
      <c r="Z397" s="153"/>
      <c r="AA397" s="153"/>
      <c r="AF397" s="153"/>
      <c r="AG397" s="153"/>
      <c r="AL397" s="153"/>
      <c r="AM397" s="153"/>
      <c r="AR397" s="153"/>
      <c r="AS397" s="153"/>
      <c r="AX397" s="153"/>
      <c r="AY397" s="153"/>
      <c r="BD397" s="153"/>
      <c r="BE397" s="153"/>
      <c r="BF397" s="153"/>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row>
    <row r="398" ht="15.75" customHeight="1">
      <c r="B398" s="153"/>
      <c r="C398" s="153"/>
      <c r="H398" s="153"/>
      <c r="I398" s="153"/>
      <c r="N398" s="153"/>
      <c r="O398" s="153"/>
      <c r="T398" s="153"/>
      <c r="U398" s="153"/>
      <c r="Z398" s="153"/>
      <c r="AA398" s="153"/>
      <c r="AF398" s="153"/>
      <c r="AG398" s="153"/>
      <c r="AL398" s="153"/>
      <c r="AM398" s="153"/>
      <c r="AR398" s="153"/>
      <c r="AS398" s="153"/>
      <c r="AX398" s="153"/>
      <c r="AY398" s="153"/>
      <c r="BD398" s="153"/>
      <c r="BE398" s="153"/>
      <c r="BF398" s="153"/>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row>
    <row r="399" ht="15.75" customHeight="1">
      <c r="B399" s="153"/>
      <c r="C399" s="153"/>
      <c r="H399" s="153"/>
      <c r="I399" s="153"/>
      <c r="N399" s="153"/>
      <c r="O399" s="153"/>
      <c r="T399" s="153"/>
      <c r="U399" s="153"/>
      <c r="Z399" s="153"/>
      <c r="AA399" s="153"/>
      <c r="AF399" s="153"/>
      <c r="AG399" s="153"/>
      <c r="AL399" s="153"/>
      <c r="AM399" s="153"/>
      <c r="AR399" s="153"/>
      <c r="AS399" s="153"/>
      <c r="AX399" s="153"/>
      <c r="AY399" s="153"/>
      <c r="BD399" s="153"/>
      <c r="BE399" s="153"/>
      <c r="BF399" s="153"/>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row>
    <row r="400" ht="15.75" customHeight="1">
      <c r="B400" s="153"/>
      <c r="C400" s="153"/>
      <c r="H400" s="153"/>
      <c r="I400" s="153"/>
      <c r="N400" s="153"/>
      <c r="O400" s="153"/>
      <c r="T400" s="153"/>
      <c r="U400" s="153"/>
      <c r="Z400" s="153"/>
      <c r="AA400" s="153"/>
      <c r="AF400" s="153"/>
      <c r="AG400" s="153"/>
      <c r="AL400" s="153"/>
      <c r="AM400" s="153"/>
      <c r="AR400" s="153"/>
      <c r="AS400" s="153"/>
      <c r="AX400" s="153"/>
      <c r="AY400" s="153"/>
      <c r="BD400" s="153"/>
      <c r="BE400" s="153"/>
      <c r="BF400" s="153"/>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row>
    <row r="401" ht="15.75" customHeight="1">
      <c r="B401" s="153"/>
      <c r="C401" s="153"/>
      <c r="H401" s="153"/>
      <c r="I401" s="153"/>
      <c r="N401" s="153"/>
      <c r="O401" s="153"/>
      <c r="T401" s="153"/>
      <c r="U401" s="153"/>
      <c r="Z401" s="153"/>
      <c r="AA401" s="153"/>
      <c r="AF401" s="153"/>
      <c r="AG401" s="153"/>
      <c r="AL401" s="153"/>
      <c r="AM401" s="153"/>
      <c r="AR401" s="153"/>
      <c r="AS401" s="153"/>
      <c r="AX401" s="153"/>
      <c r="AY401" s="153"/>
      <c r="BD401" s="153"/>
      <c r="BE401" s="153"/>
      <c r="BF401" s="153"/>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row>
    <row r="402" ht="15.75" customHeight="1">
      <c r="B402" s="153"/>
      <c r="C402" s="153"/>
      <c r="H402" s="153"/>
      <c r="I402" s="153"/>
      <c r="N402" s="153"/>
      <c r="O402" s="153"/>
      <c r="T402" s="153"/>
      <c r="U402" s="153"/>
      <c r="Z402" s="153"/>
      <c r="AA402" s="153"/>
      <c r="AF402" s="153"/>
      <c r="AG402" s="153"/>
      <c r="AL402" s="153"/>
      <c r="AM402" s="153"/>
      <c r="AR402" s="153"/>
      <c r="AS402" s="153"/>
      <c r="AX402" s="153"/>
      <c r="AY402" s="153"/>
      <c r="BD402" s="153"/>
      <c r="BE402" s="153"/>
      <c r="BF402" s="153"/>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row>
    <row r="403" ht="15.75" customHeight="1">
      <c r="B403" s="153"/>
      <c r="C403" s="153"/>
      <c r="H403" s="153"/>
      <c r="I403" s="153"/>
      <c r="N403" s="153"/>
      <c r="O403" s="153"/>
      <c r="T403" s="153"/>
      <c r="U403" s="153"/>
      <c r="Z403" s="153"/>
      <c r="AA403" s="153"/>
      <c r="AF403" s="153"/>
      <c r="AG403" s="153"/>
      <c r="AL403" s="153"/>
      <c r="AM403" s="153"/>
      <c r="AR403" s="153"/>
      <c r="AS403" s="153"/>
      <c r="AX403" s="153"/>
      <c r="AY403" s="153"/>
      <c r="BD403" s="153"/>
      <c r="BE403" s="153"/>
      <c r="BF403" s="153"/>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row>
    <row r="404" ht="15.75" customHeight="1">
      <c r="B404" s="153"/>
      <c r="C404" s="153"/>
      <c r="H404" s="153"/>
      <c r="I404" s="153"/>
      <c r="N404" s="153"/>
      <c r="O404" s="153"/>
      <c r="T404" s="153"/>
      <c r="U404" s="153"/>
      <c r="Z404" s="153"/>
      <c r="AA404" s="153"/>
      <c r="AF404" s="153"/>
      <c r="AG404" s="153"/>
      <c r="AL404" s="153"/>
      <c r="AM404" s="153"/>
      <c r="AR404" s="153"/>
      <c r="AS404" s="153"/>
      <c r="AX404" s="153"/>
      <c r="AY404" s="153"/>
      <c r="BD404" s="153"/>
      <c r="BE404" s="153"/>
      <c r="BF404" s="153"/>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row>
    <row r="405" ht="15.75" customHeight="1">
      <c r="B405" s="153"/>
      <c r="C405" s="153"/>
      <c r="H405" s="153"/>
      <c r="I405" s="153"/>
      <c r="N405" s="153"/>
      <c r="O405" s="153"/>
      <c r="T405" s="153"/>
      <c r="U405" s="153"/>
      <c r="Z405" s="153"/>
      <c r="AA405" s="153"/>
      <c r="AF405" s="153"/>
      <c r="AG405" s="153"/>
      <c r="AL405" s="153"/>
      <c r="AM405" s="153"/>
      <c r="AR405" s="153"/>
      <c r="AS405" s="153"/>
      <c r="AX405" s="153"/>
      <c r="AY405" s="153"/>
      <c r="BD405" s="153"/>
      <c r="BE405" s="153"/>
      <c r="BF405" s="153"/>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row>
    <row r="406" ht="15.75" customHeight="1">
      <c r="B406" s="153"/>
      <c r="C406" s="153"/>
      <c r="H406" s="153"/>
      <c r="I406" s="153"/>
      <c r="N406" s="153"/>
      <c r="O406" s="153"/>
      <c r="T406" s="153"/>
      <c r="U406" s="153"/>
      <c r="Z406" s="153"/>
      <c r="AA406" s="153"/>
      <c r="AF406" s="153"/>
      <c r="AG406" s="153"/>
      <c r="AL406" s="153"/>
      <c r="AM406" s="153"/>
      <c r="AR406" s="153"/>
      <c r="AS406" s="153"/>
      <c r="AX406" s="153"/>
      <c r="AY406" s="153"/>
      <c r="BD406" s="153"/>
      <c r="BE406" s="153"/>
      <c r="BF406" s="153"/>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row>
    <row r="407" ht="15.75" customHeight="1">
      <c r="B407" s="153"/>
      <c r="C407" s="153"/>
      <c r="H407" s="153"/>
      <c r="I407" s="153"/>
      <c r="N407" s="153"/>
      <c r="O407" s="153"/>
      <c r="T407" s="153"/>
      <c r="U407" s="153"/>
      <c r="Z407" s="153"/>
      <c r="AA407" s="153"/>
      <c r="AF407" s="153"/>
      <c r="AG407" s="153"/>
      <c r="AL407" s="153"/>
      <c r="AM407" s="153"/>
      <c r="AR407" s="153"/>
      <c r="AS407" s="153"/>
      <c r="AX407" s="153"/>
      <c r="AY407" s="153"/>
      <c r="BD407" s="153"/>
      <c r="BE407" s="153"/>
      <c r="BF407" s="153"/>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row>
    <row r="408" ht="15.75" customHeight="1">
      <c r="B408" s="153"/>
      <c r="C408" s="153"/>
      <c r="H408" s="153"/>
      <c r="I408" s="153"/>
      <c r="N408" s="153"/>
      <c r="O408" s="153"/>
      <c r="T408" s="153"/>
      <c r="U408" s="153"/>
      <c r="Z408" s="153"/>
      <c r="AA408" s="153"/>
      <c r="AF408" s="153"/>
      <c r="AG408" s="153"/>
      <c r="AL408" s="153"/>
      <c r="AM408" s="153"/>
      <c r="AR408" s="153"/>
      <c r="AS408" s="153"/>
      <c r="AX408" s="153"/>
      <c r="AY408" s="153"/>
      <c r="BD408" s="153"/>
      <c r="BE408" s="153"/>
      <c r="BF408" s="153"/>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row>
    <row r="409" ht="15.75" customHeight="1">
      <c r="B409" s="153"/>
      <c r="C409" s="153"/>
      <c r="H409" s="153"/>
      <c r="I409" s="153"/>
      <c r="N409" s="153"/>
      <c r="O409" s="153"/>
      <c r="T409" s="153"/>
      <c r="U409" s="153"/>
      <c r="Z409" s="153"/>
      <c r="AA409" s="153"/>
      <c r="AF409" s="153"/>
      <c r="AG409" s="153"/>
      <c r="AL409" s="153"/>
      <c r="AM409" s="153"/>
      <c r="AR409" s="153"/>
      <c r="AS409" s="153"/>
      <c r="AX409" s="153"/>
      <c r="AY409" s="153"/>
      <c r="BD409" s="153"/>
      <c r="BE409" s="153"/>
      <c r="BF409" s="153"/>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row>
    <row r="410" ht="15.75" customHeight="1">
      <c r="B410" s="153"/>
      <c r="C410" s="153"/>
      <c r="H410" s="153"/>
      <c r="I410" s="153"/>
      <c r="N410" s="153"/>
      <c r="O410" s="153"/>
      <c r="T410" s="153"/>
      <c r="U410" s="153"/>
      <c r="Z410" s="153"/>
      <c r="AA410" s="153"/>
      <c r="AF410" s="153"/>
      <c r="AG410" s="153"/>
      <c r="AL410" s="153"/>
      <c r="AM410" s="153"/>
      <c r="AR410" s="153"/>
      <c r="AS410" s="153"/>
      <c r="AX410" s="153"/>
      <c r="AY410" s="153"/>
      <c r="BD410" s="153"/>
      <c r="BE410" s="153"/>
      <c r="BF410" s="153"/>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row>
    <row r="411" ht="15.75" customHeight="1">
      <c r="B411" s="153"/>
      <c r="C411" s="153"/>
      <c r="H411" s="153"/>
      <c r="I411" s="153"/>
      <c r="N411" s="153"/>
      <c r="O411" s="153"/>
      <c r="T411" s="153"/>
      <c r="U411" s="153"/>
      <c r="Z411" s="153"/>
      <c r="AA411" s="153"/>
      <c r="AF411" s="153"/>
      <c r="AG411" s="153"/>
      <c r="AL411" s="153"/>
      <c r="AM411" s="153"/>
      <c r="AR411" s="153"/>
      <c r="AS411" s="153"/>
      <c r="AX411" s="153"/>
      <c r="AY411" s="153"/>
      <c r="BD411" s="153"/>
      <c r="BE411" s="153"/>
      <c r="BF411" s="153"/>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row>
    <row r="412" ht="15.75" customHeight="1">
      <c r="B412" s="153"/>
      <c r="C412" s="153"/>
      <c r="H412" s="153"/>
      <c r="I412" s="153"/>
      <c r="N412" s="153"/>
      <c r="O412" s="153"/>
      <c r="T412" s="153"/>
      <c r="U412" s="153"/>
      <c r="Z412" s="153"/>
      <c r="AA412" s="153"/>
      <c r="AF412" s="153"/>
      <c r="AG412" s="153"/>
      <c r="AL412" s="153"/>
      <c r="AM412" s="153"/>
      <c r="AR412" s="153"/>
      <c r="AS412" s="153"/>
      <c r="AX412" s="153"/>
      <c r="AY412" s="153"/>
      <c r="BD412" s="153"/>
      <c r="BE412" s="153"/>
      <c r="BF412" s="153"/>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row>
    <row r="413" ht="15.75" customHeight="1">
      <c r="B413" s="153"/>
      <c r="C413" s="153"/>
      <c r="H413" s="153"/>
      <c r="I413" s="153"/>
      <c r="N413" s="153"/>
      <c r="O413" s="153"/>
      <c r="T413" s="153"/>
      <c r="U413" s="153"/>
      <c r="Z413" s="153"/>
      <c r="AA413" s="153"/>
      <c r="AF413" s="153"/>
      <c r="AG413" s="153"/>
      <c r="AL413" s="153"/>
      <c r="AM413" s="153"/>
      <c r="AR413" s="153"/>
      <c r="AS413" s="153"/>
      <c r="AX413" s="153"/>
      <c r="AY413" s="153"/>
      <c r="BD413" s="153"/>
      <c r="BE413" s="153"/>
      <c r="BF413" s="153"/>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row>
    <row r="414" ht="15.75" customHeight="1">
      <c r="B414" s="153"/>
      <c r="C414" s="153"/>
      <c r="H414" s="153"/>
      <c r="I414" s="153"/>
      <c r="N414" s="153"/>
      <c r="O414" s="153"/>
      <c r="T414" s="153"/>
      <c r="U414" s="153"/>
      <c r="Z414" s="153"/>
      <c r="AA414" s="153"/>
      <c r="AF414" s="153"/>
      <c r="AG414" s="153"/>
      <c r="AL414" s="153"/>
      <c r="AM414" s="153"/>
      <c r="AR414" s="153"/>
      <c r="AS414" s="153"/>
      <c r="AX414" s="153"/>
      <c r="AY414" s="153"/>
      <c r="BD414" s="153"/>
      <c r="BE414" s="153"/>
      <c r="BF414" s="153"/>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row>
    <row r="415" ht="15.75" customHeight="1">
      <c r="B415" s="153"/>
      <c r="C415" s="153"/>
      <c r="H415" s="153"/>
      <c r="I415" s="153"/>
      <c r="N415" s="153"/>
      <c r="O415" s="153"/>
      <c r="T415" s="153"/>
      <c r="U415" s="153"/>
      <c r="Z415" s="153"/>
      <c r="AA415" s="153"/>
      <c r="AF415" s="153"/>
      <c r="AG415" s="153"/>
      <c r="AL415" s="153"/>
      <c r="AM415" s="153"/>
      <c r="AR415" s="153"/>
      <c r="AS415" s="153"/>
      <c r="AX415" s="153"/>
      <c r="AY415" s="153"/>
      <c r="BD415" s="153"/>
      <c r="BE415" s="153"/>
      <c r="BF415" s="153"/>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row>
    <row r="416" ht="15.75" customHeight="1">
      <c r="B416" s="153"/>
      <c r="C416" s="153"/>
      <c r="H416" s="153"/>
      <c r="I416" s="153"/>
      <c r="N416" s="153"/>
      <c r="O416" s="153"/>
      <c r="T416" s="153"/>
      <c r="U416" s="153"/>
      <c r="Z416" s="153"/>
      <c r="AA416" s="153"/>
      <c r="AF416" s="153"/>
      <c r="AG416" s="153"/>
      <c r="AL416" s="153"/>
      <c r="AM416" s="153"/>
      <c r="AR416" s="153"/>
      <c r="AS416" s="153"/>
      <c r="AX416" s="153"/>
      <c r="AY416" s="153"/>
      <c r="BD416" s="153"/>
      <c r="BE416" s="153"/>
      <c r="BF416" s="153"/>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row>
    <row r="417" ht="15.75" customHeight="1">
      <c r="B417" s="153"/>
      <c r="C417" s="153"/>
      <c r="H417" s="153"/>
      <c r="I417" s="153"/>
      <c r="N417" s="153"/>
      <c r="O417" s="153"/>
      <c r="T417" s="153"/>
      <c r="U417" s="153"/>
      <c r="Z417" s="153"/>
      <c r="AA417" s="153"/>
      <c r="AF417" s="153"/>
      <c r="AG417" s="153"/>
      <c r="AL417" s="153"/>
      <c r="AM417" s="153"/>
      <c r="AR417" s="153"/>
      <c r="AS417" s="153"/>
      <c r="AX417" s="153"/>
      <c r="AY417" s="153"/>
      <c r="BD417" s="153"/>
      <c r="BE417" s="153"/>
      <c r="BF417" s="153"/>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row>
    <row r="418" ht="15.75" customHeight="1">
      <c r="B418" s="153"/>
      <c r="C418" s="153"/>
      <c r="H418" s="153"/>
      <c r="I418" s="153"/>
      <c r="N418" s="153"/>
      <c r="O418" s="153"/>
      <c r="T418" s="153"/>
      <c r="U418" s="153"/>
      <c r="Z418" s="153"/>
      <c r="AA418" s="153"/>
      <c r="AF418" s="153"/>
      <c r="AG418" s="153"/>
      <c r="AL418" s="153"/>
      <c r="AM418" s="153"/>
      <c r="AR418" s="153"/>
      <c r="AS418" s="153"/>
      <c r="AX418" s="153"/>
      <c r="AY418" s="153"/>
      <c r="BD418" s="153"/>
      <c r="BE418" s="153"/>
      <c r="BF418" s="153"/>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row>
    <row r="419" ht="15.75" customHeight="1">
      <c r="B419" s="153"/>
      <c r="C419" s="153"/>
      <c r="H419" s="153"/>
      <c r="I419" s="153"/>
      <c r="N419" s="153"/>
      <c r="O419" s="153"/>
      <c r="T419" s="153"/>
      <c r="U419" s="153"/>
      <c r="Z419" s="153"/>
      <c r="AA419" s="153"/>
      <c r="AF419" s="153"/>
      <c r="AG419" s="153"/>
      <c r="AL419" s="153"/>
      <c r="AM419" s="153"/>
      <c r="AR419" s="153"/>
      <c r="AS419" s="153"/>
      <c r="AX419" s="153"/>
      <c r="AY419" s="153"/>
      <c r="BD419" s="153"/>
      <c r="BE419" s="153"/>
      <c r="BF419" s="153"/>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row>
    <row r="420" ht="15.75" customHeight="1">
      <c r="B420" s="153"/>
      <c r="C420" s="153"/>
      <c r="H420" s="153"/>
      <c r="I420" s="153"/>
      <c r="N420" s="153"/>
      <c r="O420" s="153"/>
      <c r="T420" s="153"/>
      <c r="U420" s="153"/>
      <c r="Z420" s="153"/>
      <c r="AA420" s="153"/>
      <c r="AF420" s="153"/>
      <c r="AG420" s="153"/>
      <c r="AL420" s="153"/>
      <c r="AM420" s="153"/>
      <c r="AR420" s="153"/>
      <c r="AS420" s="153"/>
      <c r="AX420" s="153"/>
      <c r="AY420" s="153"/>
      <c r="BD420" s="153"/>
      <c r="BE420" s="153"/>
      <c r="BF420" s="153"/>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row>
    <row r="421" ht="15.75" customHeight="1">
      <c r="B421" s="153"/>
      <c r="C421" s="153"/>
      <c r="H421" s="153"/>
      <c r="I421" s="153"/>
      <c r="N421" s="153"/>
      <c r="O421" s="153"/>
      <c r="T421" s="153"/>
      <c r="U421" s="153"/>
      <c r="Z421" s="153"/>
      <c r="AA421" s="153"/>
      <c r="AF421" s="153"/>
      <c r="AG421" s="153"/>
      <c r="AL421" s="153"/>
      <c r="AM421" s="153"/>
      <c r="AR421" s="153"/>
      <c r="AS421" s="153"/>
      <c r="AX421" s="153"/>
      <c r="AY421" s="153"/>
      <c r="BD421" s="153"/>
      <c r="BE421" s="153"/>
      <c r="BF421" s="153"/>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row>
    <row r="422" ht="15.75" customHeight="1">
      <c r="B422" s="153"/>
      <c r="C422" s="153"/>
      <c r="H422" s="153"/>
      <c r="I422" s="153"/>
      <c r="N422" s="153"/>
      <c r="O422" s="153"/>
      <c r="T422" s="153"/>
      <c r="U422" s="153"/>
      <c r="Z422" s="153"/>
      <c r="AA422" s="153"/>
      <c r="AF422" s="153"/>
      <c r="AG422" s="153"/>
      <c r="AL422" s="153"/>
      <c r="AM422" s="153"/>
      <c r="AR422" s="153"/>
      <c r="AS422" s="153"/>
      <c r="AX422" s="153"/>
      <c r="AY422" s="153"/>
      <c r="BD422" s="153"/>
      <c r="BE422" s="153"/>
      <c r="BF422" s="153"/>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row>
    <row r="423" ht="15.75" customHeight="1">
      <c r="B423" s="153"/>
      <c r="C423" s="153"/>
      <c r="H423" s="153"/>
      <c r="I423" s="153"/>
      <c r="N423" s="153"/>
      <c r="O423" s="153"/>
      <c r="T423" s="153"/>
      <c r="U423" s="153"/>
      <c r="Z423" s="153"/>
      <c r="AA423" s="153"/>
      <c r="AF423" s="153"/>
      <c r="AG423" s="153"/>
      <c r="AL423" s="153"/>
      <c r="AM423" s="153"/>
      <c r="AR423" s="153"/>
      <c r="AS423" s="153"/>
      <c r="AX423" s="153"/>
      <c r="AY423" s="153"/>
      <c r="BD423" s="153"/>
      <c r="BE423" s="153"/>
      <c r="BF423" s="153"/>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row>
    <row r="424" ht="15.75" customHeight="1">
      <c r="B424" s="153"/>
      <c r="C424" s="153"/>
      <c r="H424" s="153"/>
      <c r="I424" s="153"/>
      <c r="N424" s="153"/>
      <c r="O424" s="153"/>
      <c r="T424" s="153"/>
      <c r="U424" s="153"/>
      <c r="Z424" s="153"/>
      <c r="AA424" s="153"/>
      <c r="AF424" s="153"/>
      <c r="AG424" s="153"/>
      <c r="AL424" s="153"/>
      <c r="AM424" s="153"/>
      <c r="AR424" s="153"/>
      <c r="AS424" s="153"/>
      <c r="AX424" s="153"/>
      <c r="AY424" s="153"/>
      <c r="BD424" s="153"/>
      <c r="BE424" s="153"/>
      <c r="BF424" s="153"/>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row>
    <row r="425" ht="15.75" customHeight="1">
      <c r="B425" s="153"/>
      <c r="C425" s="153"/>
      <c r="H425" s="153"/>
      <c r="I425" s="153"/>
      <c r="N425" s="153"/>
      <c r="O425" s="153"/>
      <c r="T425" s="153"/>
      <c r="U425" s="153"/>
      <c r="Z425" s="153"/>
      <c r="AA425" s="153"/>
      <c r="AF425" s="153"/>
      <c r="AG425" s="153"/>
      <c r="AL425" s="153"/>
      <c r="AM425" s="153"/>
      <c r="AR425" s="153"/>
      <c r="AS425" s="153"/>
      <c r="AX425" s="153"/>
      <c r="AY425" s="153"/>
      <c r="BD425" s="153"/>
      <c r="BE425" s="153"/>
      <c r="BF425" s="153"/>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row>
    <row r="426" ht="15.75" customHeight="1">
      <c r="B426" s="153"/>
      <c r="C426" s="153"/>
      <c r="H426" s="153"/>
      <c r="I426" s="153"/>
      <c r="N426" s="153"/>
      <c r="O426" s="153"/>
      <c r="T426" s="153"/>
      <c r="U426" s="153"/>
      <c r="Z426" s="153"/>
      <c r="AA426" s="153"/>
      <c r="AF426" s="153"/>
      <c r="AG426" s="153"/>
      <c r="AL426" s="153"/>
      <c r="AM426" s="153"/>
      <c r="AR426" s="153"/>
      <c r="AS426" s="153"/>
      <c r="AX426" s="153"/>
      <c r="AY426" s="153"/>
      <c r="BD426" s="153"/>
      <c r="BE426" s="153"/>
      <c r="BF426" s="153"/>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row>
    <row r="427" ht="15.75" customHeight="1">
      <c r="B427" s="153"/>
      <c r="C427" s="153"/>
      <c r="H427" s="153"/>
      <c r="I427" s="153"/>
      <c r="N427" s="153"/>
      <c r="O427" s="153"/>
      <c r="T427" s="153"/>
      <c r="U427" s="153"/>
      <c r="Z427" s="153"/>
      <c r="AA427" s="153"/>
      <c r="AF427" s="153"/>
      <c r="AG427" s="153"/>
      <c r="AL427" s="153"/>
      <c r="AM427" s="153"/>
      <c r="AR427" s="153"/>
      <c r="AS427" s="153"/>
      <c r="AX427" s="153"/>
      <c r="AY427" s="153"/>
      <c r="BD427" s="153"/>
      <c r="BE427" s="153"/>
      <c r="BF427" s="153"/>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row>
    <row r="428" ht="15.75" customHeight="1">
      <c r="B428" s="153"/>
      <c r="C428" s="153"/>
      <c r="H428" s="153"/>
      <c r="I428" s="153"/>
      <c r="N428" s="153"/>
      <c r="O428" s="153"/>
      <c r="T428" s="153"/>
      <c r="U428" s="153"/>
      <c r="Z428" s="153"/>
      <c r="AA428" s="153"/>
      <c r="AF428" s="153"/>
      <c r="AG428" s="153"/>
      <c r="AL428" s="153"/>
      <c r="AM428" s="153"/>
      <c r="AR428" s="153"/>
      <c r="AS428" s="153"/>
      <c r="AX428" s="153"/>
      <c r="AY428" s="153"/>
      <c r="BD428" s="153"/>
      <c r="BE428" s="153"/>
      <c r="BF428" s="153"/>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row>
    <row r="429" ht="15.75" customHeight="1">
      <c r="B429" s="153"/>
      <c r="C429" s="153"/>
      <c r="H429" s="153"/>
      <c r="I429" s="153"/>
      <c r="N429" s="153"/>
      <c r="O429" s="153"/>
      <c r="T429" s="153"/>
      <c r="U429" s="153"/>
      <c r="Z429" s="153"/>
      <c r="AA429" s="153"/>
      <c r="AF429" s="153"/>
      <c r="AG429" s="153"/>
      <c r="AL429" s="153"/>
      <c r="AM429" s="153"/>
      <c r="AR429" s="153"/>
      <c r="AS429" s="153"/>
      <c r="AX429" s="153"/>
      <c r="AY429" s="153"/>
      <c r="BD429" s="153"/>
      <c r="BE429" s="153"/>
      <c r="BF429" s="153"/>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row>
    <row r="430" ht="15.75" customHeight="1">
      <c r="B430" s="153"/>
      <c r="C430" s="153"/>
      <c r="H430" s="153"/>
      <c r="I430" s="153"/>
      <c r="N430" s="153"/>
      <c r="O430" s="153"/>
      <c r="T430" s="153"/>
      <c r="U430" s="153"/>
      <c r="Z430" s="153"/>
      <c r="AA430" s="153"/>
      <c r="AF430" s="153"/>
      <c r="AG430" s="153"/>
      <c r="AL430" s="153"/>
      <c r="AM430" s="153"/>
      <c r="AR430" s="153"/>
      <c r="AS430" s="153"/>
      <c r="AX430" s="153"/>
      <c r="AY430" s="153"/>
      <c r="BD430" s="153"/>
      <c r="BE430" s="153"/>
      <c r="BF430" s="153"/>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row>
    <row r="431" ht="15.75" customHeight="1">
      <c r="B431" s="153"/>
      <c r="C431" s="153"/>
      <c r="H431" s="153"/>
      <c r="I431" s="153"/>
      <c r="N431" s="153"/>
      <c r="O431" s="153"/>
      <c r="T431" s="153"/>
      <c r="U431" s="153"/>
      <c r="Z431" s="153"/>
      <c r="AA431" s="153"/>
      <c r="AF431" s="153"/>
      <c r="AG431" s="153"/>
      <c r="AL431" s="153"/>
      <c r="AM431" s="153"/>
      <c r="AR431" s="153"/>
      <c r="AS431" s="153"/>
      <c r="AX431" s="153"/>
      <c r="AY431" s="153"/>
      <c r="BD431" s="153"/>
      <c r="BE431" s="153"/>
      <c r="BF431" s="153"/>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row>
    <row r="432" ht="15.75" customHeight="1">
      <c r="B432" s="153"/>
      <c r="C432" s="153"/>
      <c r="H432" s="153"/>
      <c r="I432" s="153"/>
      <c r="N432" s="153"/>
      <c r="O432" s="153"/>
      <c r="T432" s="153"/>
      <c r="U432" s="153"/>
      <c r="Z432" s="153"/>
      <c r="AA432" s="153"/>
      <c r="AF432" s="153"/>
      <c r="AG432" s="153"/>
      <c r="AL432" s="153"/>
      <c r="AM432" s="153"/>
      <c r="AR432" s="153"/>
      <c r="AS432" s="153"/>
      <c r="AX432" s="153"/>
      <c r="AY432" s="153"/>
      <c r="BD432" s="153"/>
      <c r="BE432" s="153"/>
      <c r="BF432" s="153"/>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row>
    <row r="433" ht="15.75" customHeight="1">
      <c r="B433" s="153"/>
      <c r="C433" s="153"/>
      <c r="H433" s="153"/>
      <c r="I433" s="153"/>
      <c r="N433" s="153"/>
      <c r="O433" s="153"/>
      <c r="T433" s="153"/>
      <c r="U433" s="153"/>
      <c r="Z433" s="153"/>
      <c r="AA433" s="153"/>
      <c r="AF433" s="153"/>
      <c r="AG433" s="153"/>
      <c r="AL433" s="153"/>
      <c r="AM433" s="153"/>
      <c r="AR433" s="153"/>
      <c r="AS433" s="153"/>
      <c r="AX433" s="153"/>
      <c r="AY433" s="153"/>
      <c r="BD433" s="153"/>
      <c r="BE433" s="153"/>
      <c r="BF433" s="153"/>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row>
    <row r="434" ht="15.75" customHeight="1">
      <c r="B434" s="153"/>
      <c r="C434" s="153"/>
      <c r="H434" s="153"/>
      <c r="I434" s="153"/>
      <c r="N434" s="153"/>
      <c r="O434" s="153"/>
      <c r="T434" s="153"/>
      <c r="U434" s="153"/>
      <c r="Z434" s="153"/>
      <c r="AA434" s="153"/>
      <c r="AF434" s="153"/>
      <c r="AG434" s="153"/>
      <c r="AL434" s="153"/>
      <c r="AM434" s="153"/>
      <c r="AR434" s="153"/>
      <c r="AS434" s="153"/>
      <c r="AX434" s="153"/>
      <c r="AY434" s="153"/>
      <c r="BD434" s="153"/>
      <c r="BE434" s="153"/>
      <c r="BF434" s="153"/>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row>
    <row r="435" ht="15.75" customHeight="1">
      <c r="B435" s="153"/>
      <c r="C435" s="153"/>
      <c r="H435" s="153"/>
      <c r="I435" s="153"/>
      <c r="N435" s="153"/>
      <c r="O435" s="153"/>
      <c r="T435" s="153"/>
      <c r="U435" s="153"/>
      <c r="Z435" s="153"/>
      <c r="AA435" s="153"/>
      <c r="AF435" s="153"/>
      <c r="AG435" s="153"/>
      <c r="AL435" s="153"/>
      <c r="AM435" s="153"/>
      <c r="AR435" s="153"/>
      <c r="AS435" s="153"/>
      <c r="AX435" s="153"/>
      <c r="AY435" s="153"/>
      <c r="BD435" s="153"/>
      <c r="BE435" s="153"/>
      <c r="BF435" s="153"/>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row>
    <row r="436" ht="15.75" customHeight="1">
      <c r="B436" s="153"/>
      <c r="C436" s="153"/>
      <c r="H436" s="153"/>
      <c r="I436" s="153"/>
      <c r="N436" s="153"/>
      <c r="O436" s="153"/>
      <c r="T436" s="153"/>
      <c r="U436" s="153"/>
      <c r="Z436" s="153"/>
      <c r="AA436" s="153"/>
      <c r="AF436" s="153"/>
      <c r="AG436" s="153"/>
      <c r="AL436" s="153"/>
      <c r="AM436" s="153"/>
      <c r="AR436" s="153"/>
      <c r="AS436" s="153"/>
      <c r="AX436" s="153"/>
      <c r="AY436" s="153"/>
      <c r="BD436" s="153"/>
      <c r="BE436" s="153"/>
      <c r="BF436" s="153"/>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row>
    <row r="437" ht="15.75" customHeight="1">
      <c r="B437" s="153"/>
      <c r="C437" s="153"/>
      <c r="H437" s="153"/>
      <c r="I437" s="153"/>
      <c r="N437" s="153"/>
      <c r="O437" s="153"/>
      <c r="T437" s="153"/>
      <c r="U437" s="153"/>
      <c r="Z437" s="153"/>
      <c r="AA437" s="153"/>
      <c r="AF437" s="153"/>
      <c r="AG437" s="153"/>
      <c r="AL437" s="153"/>
      <c r="AM437" s="153"/>
      <c r="AR437" s="153"/>
      <c r="AS437" s="153"/>
      <c r="AX437" s="153"/>
      <c r="AY437" s="153"/>
      <c r="BD437" s="153"/>
      <c r="BE437" s="153"/>
      <c r="BF437" s="153"/>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row>
    <row r="438" ht="15.75" customHeight="1">
      <c r="B438" s="153"/>
      <c r="C438" s="153"/>
      <c r="H438" s="153"/>
      <c r="I438" s="153"/>
      <c r="N438" s="153"/>
      <c r="O438" s="153"/>
      <c r="T438" s="153"/>
      <c r="U438" s="153"/>
      <c r="Z438" s="153"/>
      <c r="AA438" s="153"/>
      <c r="AF438" s="153"/>
      <c r="AG438" s="153"/>
      <c r="AL438" s="153"/>
      <c r="AM438" s="153"/>
      <c r="AR438" s="153"/>
      <c r="AS438" s="153"/>
      <c r="AX438" s="153"/>
      <c r="AY438" s="153"/>
      <c r="BD438" s="153"/>
      <c r="BE438" s="153"/>
      <c r="BF438" s="153"/>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row>
    <row r="439" ht="15.75" customHeight="1">
      <c r="B439" s="153"/>
      <c r="C439" s="153"/>
      <c r="H439" s="153"/>
      <c r="I439" s="153"/>
      <c r="N439" s="153"/>
      <c r="O439" s="153"/>
      <c r="T439" s="153"/>
      <c r="U439" s="153"/>
      <c r="Z439" s="153"/>
      <c r="AA439" s="153"/>
      <c r="AF439" s="153"/>
      <c r="AG439" s="153"/>
      <c r="AL439" s="153"/>
      <c r="AM439" s="153"/>
      <c r="AR439" s="153"/>
      <c r="AS439" s="153"/>
      <c r="AX439" s="153"/>
      <c r="AY439" s="153"/>
      <c r="BD439" s="153"/>
      <c r="BE439" s="153"/>
      <c r="BF439" s="153"/>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row>
    <row r="440" ht="15.75" customHeight="1">
      <c r="B440" s="153"/>
      <c r="C440" s="153"/>
      <c r="H440" s="153"/>
      <c r="I440" s="153"/>
      <c r="N440" s="153"/>
      <c r="O440" s="153"/>
      <c r="T440" s="153"/>
      <c r="U440" s="153"/>
      <c r="Z440" s="153"/>
      <c r="AA440" s="153"/>
      <c r="AF440" s="153"/>
      <c r="AG440" s="153"/>
      <c r="AL440" s="153"/>
      <c r="AM440" s="153"/>
      <c r="AR440" s="153"/>
      <c r="AS440" s="153"/>
      <c r="AX440" s="153"/>
      <c r="AY440" s="153"/>
      <c r="BD440" s="153"/>
      <c r="BE440" s="153"/>
      <c r="BF440" s="153"/>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row>
    <row r="441" ht="15.75" customHeight="1">
      <c r="B441" s="153"/>
      <c r="C441" s="153"/>
      <c r="H441" s="153"/>
      <c r="I441" s="153"/>
      <c r="N441" s="153"/>
      <c r="O441" s="153"/>
      <c r="T441" s="153"/>
      <c r="U441" s="153"/>
      <c r="Z441" s="153"/>
      <c r="AA441" s="153"/>
      <c r="AF441" s="153"/>
      <c r="AG441" s="153"/>
      <c r="AL441" s="153"/>
      <c r="AM441" s="153"/>
      <c r="AR441" s="153"/>
      <c r="AS441" s="153"/>
      <c r="AX441" s="153"/>
      <c r="AY441" s="153"/>
      <c r="BD441" s="153"/>
      <c r="BE441" s="153"/>
      <c r="BF441" s="153"/>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row>
    <row r="442" ht="15.75" customHeight="1">
      <c r="B442" s="153"/>
      <c r="C442" s="153"/>
      <c r="H442" s="153"/>
      <c r="I442" s="153"/>
      <c r="N442" s="153"/>
      <c r="O442" s="153"/>
      <c r="T442" s="153"/>
      <c r="U442" s="153"/>
      <c r="Z442" s="153"/>
      <c r="AA442" s="153"/>
      <c r="AF442" s="153"/>
      <c r="AG442" s="153"/>
      <c r="AL442" s="153"/>
      <c r="AM442" s="153"/>
      <c r="AR442" s="153"/>
      <c r="AS442" s="153"/>
      <c r="AX442" s="153"/>
      <c r="AY442" s="153"/>
      <c r="BD442" s="153"/>
      <c r="BE442" s="153"/>
      <c r="BF442" s="153"/>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row>
    <row r="443" ht="15.75" customHeight="1">
      <c r="B443" s="153"/>
      <c r="C443" s="153"/>
      <c r="H443" s="153"/>
      <c r="I443" s="153"/>
      <c r="N443" s="153"/>
      <c r="O443" s="153"/>
      <c r="T443" s="153"/>
      <c r="U443" s="153"/>
      <c r="Z443" s="153"/>
      <c r="AA443" s="153"/>
      <c r="AF443" s="153"/>
      <c r="AG443" s="153"/>
      <c r="AL443" s="153"/>
      <c r="AM443" s="153"/>
      <c r="AR443" s="153"/>
      <c r="AS443" s="153"/>
      <c r="AX443" s="153"/>
      <c r="AY443" s="153"/>
      <c r="BD443" s="153"/>
      <c r="BE443" s="153"/>
      <c r="BF443" s="153"/>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row>
    <row r="444" ht="15.75" customHeight="1">
      <c r="B444" s="153"/>
      <c r="C444" s="153"/>
      <c r="H444" s="153"/>
      <c r="I444" s="153"/>
      <c r="N444" s="153"/>
      <c r="O444" s="153"/>
      <c r="T444" s="153"/>
      <c r="U444" s="153"/>
      <c r="Z444" s="153"/>
      <c r="AA444" s="153"/>
      <c r="AF444" s="153"/>
      <c r="AG444" s="153"/>
      <c r="AL444" s="153"/>
      <c r="AM444" s="153"/>
      <c r="AR444" s="153"/>
      <c r="AS444" s="153"/>
      <c r="AX444" s="153"/>
      <c r="AY444" s="153"/>
      <c r="BD444" s="153"/>
      <c r="BE444" s="153"/>
      <c r="BF444" s="153"/>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row>
    <row r="445" ht="15.75" customHeight="1">
      <c r="B445" s="153"/>
      <c r="C445" s="153"/>
      <c r="H445" s="153"/>
      <c r="I445" s="153"/>
      <c r="N445" s="153"/>
      <c r="O445" s="153"/>
      <c r="T445" s="153"/>
      <c r="U445" s="153"/>
      <c r="Z445" s="153"/>
      <c r="AA445" s="153"/>
      <c r="AF445" s="153"/>
      <c r="AG445" s="153"/>
      <c r="AL445" s="153"/>
      <c r="AM445" s="153"/>
      <c r="AR445" s="153"/>
      <c r="AS445" s="153"/>
      <c r="AX445" s="153"/>
      <c r="AY445" s="153"/>
      <c r="BD445" s="153"/>
      <c r="BE445" s="153"/>
      <c r="BF445" s="153"/>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row>
    <row r="446" ht="15.75" customHeight="1">
      <c r="B446" s="153"/>
      <c r="C446" s="153"/>
      <c r="H446" s="153"/>
      <c r="I446" s="153"/>
      <c r="N446" s="153"/>
      <c r="O446" s="153"/>
      <c r="T446" s="153"/>
      <c r="U446" s="153"/>
      <c r="Z446" s="153"/>
      <c r="AA446" s="153"/>
      <c r="AF446" s="153"/>
      <c r="AG446" s="153"/>
      <c r="AL446" s="153"/>
      <c r="AM446" s="153"/>
      <c r="AR446" s="153"/>
      <c r="AS446" s="153"/>
      <c r="AX446" s="153"/>
      <c r="AY446" s="153"/>
      <c r="BD446" s="153"/>
      <c r="BE446" s="153"/>
      <c r="BF446" s="153"/>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row>
    <row r="447" ht="15.75" customHeight="1">
      <c r="B447" s="153"/>
      <c r="C447" s="153"/>
      <c r="H447" s="153"/>
      <c r="I447" s="153"/>
      <c r="N447" s="153"/>
      <c r="O447" s="153"/>
      <c r="T447" s="153"/>
      <c r="U447" s="153"/>
      <c r="Z447" s="153"/>
      <c r="AA447" s="153"/>
      <c r="AF447" s="153"/>
      <c r="AG447" s="153"/>
      <c r="AL447" s="153"/>
      <c r="AM447" s="153"/>
      <c r="AR447" s="153"/>
      <c r="AS447" s="153"/>
      <c r="AX447" s="153"/>
      <c r="AY447" s="153"/>
      <c r="BD447" s="153"/>
      <c r="BE447" s="153"/>
      <c r="BF447" s="153"/>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row>
    <row r="448" ht="15.75" customHeight="1">
      <c r="B448" s="153"/>
      <c r="C448" s="153"/>
      <c r="H448" s="153"/>
      <c r="I448" s="153"/>
      <c r="N448" s="153"/>
      <c r="O448" s="153"/>
      <c r="T448" s="153"/>
      <c r="U448" s="153"/>
      <c r="Z448" s="153"/>
      <c r="AA448" s="153"/>
      <c r="AF448" s="153"/>
      <c r="AG448" s="153"/>
      <c r="AL448" s="153"/>
      <c r="AM448" s="153"/>
      <c r="AR448" s="153"/>
      <c r="AS448" s="153"/>
      <c r="AX448" s="153"/>
      <c r="AY448" s="153"/>
      <c r="BD448" s="153"/>
      <c r="BE448" s="153"/>
      <c r="BF448" s="153"/>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row>
    <row r="449" ht="15.75" customHeight="1">
      <c r="B449" s="153"/>
      <c r="C449" s="153"/>
      <c r="H449" s="153"/>
      <c r="I449" s="153"/>
      <c r="N449" s="153"/>
      <c r="O449" s="153"/>
      <c r="T449" s="153"/>
      <c r="U449" s="153"/>
      <c r="Z449" s="153"/>
      <c r="AA449" s="153"/>
      <c r="AF449" s="153"/>
      <c r="AG449" s="153"/>
      <c r="AL449" s="153"/>
      <c r="AM449" s="153"/>
      <c r="AR449" s="153"/>
      <c r="AS449" s="153"/>
      <c r="AX449" s="153"/>
      <c r="AY449" s="153"/>
      <c r="BD449" s="153"/>
      <c r="BE449" s="153"/>
      <c r="BF449" s="153"/>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row>
    <row r="450" ht="15.75" customHeight="1">
      <c r="B450" s="153"/>
      <c r="C450" s="153"/>
      <c r="H450" s="153"/>
      <c r="I450" s="153"/>
      <c r="N450" s="153"/>
      <c r="O450" s="153"/>
      <c r="T450" s="153"/>
      <c r="U450" s="153"/>
      <c r="Z450" s="153"/>
      <c r="AA450" s="153"/>
      <c r="AF450" s="153"/>
      <c r="AG450" s="153"/>
      <c r="AL450" s="153"/>
      <c r="AM450" s="153"/>
      <c r="AR450" s="153"/>
      <c r="AS450" s="153"/>
      <c r="AX450" s="153"/>
      <c r="AY450" s="153"/>
      <c r="BD450" s="153"/>
      <c r="BE450" s="153"/>
      <c r="BF450" s="153"/>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row>
    <row r="451" ht="15.75" customHeight="1">
      <c r="B451" s="153"/>
      <c r="C451" s="153"/>
      <c r="H451" s="153"/>
      <c r="I451" s="153"/>
      <c r="N451" s="153"/>
      <c r="O451" s="153"/>
      <c r="T451" s="153"/>
      <c r="U451" s="153"/>
      <c r="Z451" s="153"/>
      <c r="AA451" s="153"/>
      <c r="AF451" s="153"/>
      <c r="AG451" s="153"/>
      <c r="AL451" s="153"/>
      <c r="AM451" s="153"/>
      <c r="AR451" s="153"/>
      <c r="AS451" s="153"/>
      <c r="AX451" s="153"/>
      <c r="AY451" s="153"/>
      <c r="BD451" s="153"/>
      <c r="BE451" s="153"/>
      <c r="BF451" s="153"/>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row>
    <row r="452" ht="15.75" customHeight="1">
      <c r="B452" s="153"/>
      <c r="C452" s="153"/>
      <c r="H452" s="153"/>
      <c r="I452" s="153"/>
      <c r="N452" s="153"/>
      <c r="O452" s="153"/>
      <c r="T452" s="153"/>
      <c r="U452" s="153"/>
      <c r="Z452" s="153"/>
      <c r="AA452" s="153"/>
      <c r="AF452" s="153"/>
      <c r="AG452" s="153"/>
      <c r="AL452" s="153"/>
      <c r="AM452" s="153"/>
      <c r="AR452" s="153"/>
      <c r="AS452" s="153"/>
      <c r="AX452" s="153"/>
      <c r="AY452" s="153"/>
      <c r="BD452" s="153"/>
      <c r="BE452" s="153"/>
      <c r="BF452" s="153"/>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row>
    <row r="453" ht="15.75" customHeight="1">
      <c r="B453" s="153"/>
      <c r="C453" s="153"/>
      <c r="H453" s="153"/>
      <c r="I453" s="153"/>
      <c r="N453" s="153"/>
      <c r="O453" s="153"/>
      <c r="T453" s="153"/>
      <c r="U453" s="153"/>
      <c r="Z453" s="153"/>
      <c r="AA453" s="153"/>
      <c r="AF453" s="153"/>
      <c r="AG453" s="153"/>
      <c r="AL453" s="153"/>
      <c r="AM453" s="153"/>
      <c r="AR453" s="153"/>
      <c r="AS453" s="153"/>
      <c r="AX453" s="153"/>
      <c r="AY453" s="153"/>
      <c r="BD453" s="153"/>
      <c r="BE453" s="153"/>
      <c r="BF453" s="153"/>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row>
    <row r="454" ht="15.75" customHeight="1">
      <c r="B454" s="153"/>
      <c r="C454" s="153"/>
      <c r="H454" s="153"/>
      <c r="I454" s="153"/>
      <c r="N454" s="153"/>
      <c r="O454" s="153"/>
      <c r="T454" s="153"/>
      <c r="U454" s="153"/>
      <c r="Z454" s="153"/>
      <c r="AA454" s="153"/>
      <c r="AF454" s="153"/>
      <c r="AG454" s="153"/>
      <c r="AL454" s="153"/>
      <c r="AM454" s="153"/>
      <c r="AR454" s="153"/>
      <c r="AS454" s="153"/>
      <c r="AX454" s="153"/>
      <c r="AY454" s="153"/>
      <c r="BD454" s="153"/>
      <c r="BE454" s="153"/>
      <c r="BF454" s="153"/>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row>
    <row r="455" ht="15.75" customHeight="1">
      <c r="B455" s="153"/>
      <c r="C455" s="153"/>
      <c r="H455" s="153"/>
      <c r="I455" s="153"/>
      <c r="N455" s="153"/>
      <c r="O455" s="153"/>
      <c r="T455" s="153"/>
      <c r="U455" s="153"/>
      <c r="Z455" s="153"/>
      <c r="AA455" s="153"/>
      <c r="AF455" s="153"/>
      <c r="AG455" s="153"/>
      <c r="AL455" s="153"/>
      <c r="AM455" s="153"/>
      <c r="AR455" s="153"/>
      <c r="AS455" s="153"/>
      <c r="AX455" s="153"/>
      <c r="AY455" s="153"/>
      <c r="BD455" s="153"/>
      <c r="BE455" s="153"/>
      <c r="BF455" s="153"/>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row>
    <row r="456" ht="15.75" customHeight="1">
      <c r="B456" s="153"/>
      <c r="C456" s="153"/>
      <c r="H456" s="153"/>
      <c r="I456" s="153"/>
      <c r="N456" s="153"/>
      <c r="O456" s="153"/>
      <c r="T456" s="153"/>
      <c r="U456" s="153"/>
      <c r="Z456" s="153"/>
      <c r="AA456" s="153"/>
      <c r="AF456" s="153"/>
      <c r="AG456" s="153"/>
      <c r="AL456" s="153"/>
      <c r="AM456" s="153"/>
      <c r="AR456" s="153"/>
      <c r="AS456" s="153"/>
      <c r="AX456" s="153"/>
      <c r="AY456" s="153"/>
      <c r="BD456" s="153"/>
      <c r="BE456" s="153"/>
      <c r="BF456" s="153"/>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row>
    <row r="457" ht="15.75" customHeight="1">
      <c r="B457" s="153"/>
      <c r="C457" s="153"/>
      <c r="H457" s="153"/>
      <c r="I457" s="153"/>
      <c r="N457" s="153"/>
      <c r="O457" s="153"/>
      <c r="T457" s="153"/>
      <c r="U457" s="153"/>
      <c r="Z457" s="153"/>
      <c r="AA457" s="153"/>
      <c r="AF457" s="153"/>
      <c r="AG457" s="153"/>
      <c r="AL457" s="153"/>
      <c r="AM457" s="153"/>
      <c r="AR457" s="153"/>
      <c r="AS457" s="153"/>
      <c r="AX457" s="153"/>
      <c r="AY457" s="153"/>
      <c r="BD457" s="153"/>
      <c r="BE457" s="153"/>
      <c r="BF457" s="153"/>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row>
    <row r="458" ht="15.75" customHeight="1">
      <c r="B458" s="153"/>
      <c r="C458" s="153"/>
      <c r="H458" s="153"/>
      <c r="I458" s="153"/>
      <c r="N458" s="153"/>
      <c r="O458" s="153"/>
      <c r="T458" s="153"/>
      <c r="U458" s="153"/>
      <c r="Z458" s="153"/>
      <c r="AA458" s="153"/>
      <c r="AF458" s="153"/>
      <c r="AG458" s="153"/>
      <c r="AL458" s="153"/>
      <c r="AM458" s="153"/>
      <c r="AR458" s="153"/>
      <c r="AS458" s="153"/>
      <c r="AX458" s="153"/>
      <c r="AY458" s="153"/>
      <c r="BD458" s="153"/>
      <c r="BE458" s="153"/>
      <c r="BF458" s="153"/>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row>
    <row r="459" ht="15.75" customHeight="1">
      <c r="B459" s="153"/>
      <c r="C459" s="153"/>
      <c r="H459" s="153"/>
      <c r="I459" s="153"/>
      <c r="N459" s="153"/>
      <c r="O459" s="153"/>
      <c r="T459" s="153"/>
      <c r="U459" s="153"/>
      <c r="Z459" s="153"/>
      <c r="AA459" s="153"/>
      <c r="AF459" s="153"/>
      <c r="AG459" s="153"/>
      <c r="AL459" s="153"/>
      <c r="AM459" s="153"/>
      <c r="AR459" s="153"/>
      <c r="AS459" s="153"/>
      <c r="AX459" s="153"/>
      <c r="AY459" s="153"/>
      <c r="BD459" s="153"/>
      <c r="BE459" s="153"/>
      <c r="BF459" s="153"/>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row>
    <row r="460" ht="15.75" customHeight="1">
      <c r="B460" s="153"/>
      <c r="C460" s="153"/>
      <c r="H460" s="153"/>
      <c r="I460" s="153"/>
      <c r="N460" s="153"/>
      <c r="O460" s="153"/>
      <c r="T460" s="153"/>
      <c r="U460" s="153"/>
      <c r="Z460" s="153"/>
      <c r="AA460" s="153"/>
      <c r="AF460" s="153"/>
      <c r="AG460" s="153"/>
      <c r="AL460" s="153"/>
      <c r="AM460" s="153"/>
      <c r="AR460" s="153"/>
      <c r="AS460" s="153"/>
      <c r="AX460" s="153"/>
      <c r="AY460" s="153"/>
      <c r="BD460" s="153"/>
      <c r="BE460" s="153"/>
      <c r="BF460" s="153"/>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row>
    <row r="461" ht="15.75" customHeight="1">
      <c r="B461" s="153"/>
      <c r="C461" s="153"/>
      <c r="H461" s="153"/>
      <c r="I461" s="153"/>
      <c r="N461" s="153"/>
      <c r="O461" s="153"/>
      <c r="T461" s="153"/>
      <c r="U461" s="153"/>
      <c r="Z461" s="153"/>
      <c r="AA461" s="153"/>
      <c r="AF461" s="153"/>
      <c r="AG461" s="153"/>
      <c r="AL461" s="153"/>
      <c r="AM461" s="153"/>
      <c r="AR461" s="153"/>
      <c r="AS461" s="153"/>
      <c r="AX461" s="153"/>
      <c r="AY461" s="153"/>
      <c r="BD461" s="153"/>
      <c r="BE461" s="153"/>
      <c r="BF461" s="153"/>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row>
    <row r="462" ht="15.75" customHeight="1">
      <c r="B462" s="153"/>
      <c r="C462" s="153"/>
      <c r="H462" s="153"/>
      <c r="I462" s="153"/>
      <c r="N462" s="153"/>
      <c r="O462" s="153"/>
      <c r="T462" s="153"/>
      <c r="U462" s="153"/>
      <c r="Z462" s="153"/>
      <c r="AA462" s="153"/>
      <c r="AF462" s="153"/>
      <c r="AG462" s="153"/>
      <c r="AL462" s="153"/>
      <c r="AM462" s="153"/>
      <c r="AR462" s="153"/>
      <c r="AS462" s="153"/>
      <c r="AX462" s="153"/>
      <c r="AY462" s="153"/>
      <c r="BD462" s="153"/>
      <c r="BE462" s="153"/>
      <c r="BF462" s="153"/>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row>
    <row r="463" ht="15.75" customHeight="1">
      <c r="B463" s="153"/>
      <c r="C463" s="153"/>
      <c r="H463" s="153"/>
      <c r="I463" s="153"/>
      <c r="N463" s="153"/>
      <c r="O463" s="153"/>
      <c r="T463" s="153"/>
      <c r="U463" s="153"/>
      <c r="Z463" s="153"/>
      <c r="AA463" s="153"/>
      <c r="AF463" s="153"/>
      <c r="AG463" s="153"/>
      <c r="AL463" s="153"/>
      <c r="AM463" s="153"/>
      <c r="AR463" s="153"/>
      <c r="AS463" s="153"/>
      <c r="AX463" s="153"/>
      <c r="AY463" s="153"/>
      <c r="BD463" s="153"/>
      <c r="BE463" s="153"/>
      <c r="BF463" s="153"/>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row>
    <row r="464" ht="15.75" customHeight="1">
      <c r="B464" s="153"/>
      <c r="C464" s="153"/>
      <c r="H464" s="153"/>
      <c r="I464" s="153"/>
      <c r="N464" s="153"/>
      <c r="O464" s="153"/>
      <c r="T464" s="153"/>
      <c r="U464" s="153"/>
      <c r="Z464" s="153"/>
      <c r="AA464" s="153"/>
      <c r="AF464" s="153"/>
      <c r="AG464" s="153"/>
      <c r="AL464" s="153"/>
      <c r="AM464" s="153"/>
      <c r="AR464" s="153"/>
      <c r="AS464" s="153"/>
      <c r="AX464" s="153"/>
      <c r="AY464" s="153"/>
      <c r="BD464" s="153"/>
      <c r="BE464" s="153"/>
      <c r="BF464" s="153"/>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row>
    <row r="465" ht="15.75" customHeight="1">
      <c r="B465" s="153"/>
      <c r="C465" s="153"/>
      <c r="H465" s="153"/>
      <c r="I465" s="153"/>
      <c r="N465" s="153"/>
      <c r="O465" s="153"/>
      <c r="T465" s="153"/>
      <c r="U465" s="153"/>
      <c r="Z465" s="153"/>
      <c r="AA465" s="153"/>
      <c r="AF465" s="153"/>
      <c r="AG465" s="153"/>
      <c r="AL465" s="153"/>
      <c r="AM465" s="153"/>
      <c r="AR465" s="153"/>
      <c r="AS465" s="153"/>
      <c r="AX465" s="153"/>
      <c r="AY465" s="153"/>
      <c r="BD465" s="153"/>
      <c r="BE465" s="153"/>
      <c r="BF465" s="153"/>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row>
    <row r="466" ht="15.75" customHeight="1">
      <c r="B466" s="153"/>
      <c r="C466" s="153"/>
      <c r="H466" s="153"/>
      <c r="I466" s="153"/>
      <c r="N466" s="153"/>
      <c r="O466" s="153"/>
      <c r="T466" s="153"/>
      <c r="U466" s="153"/>
      <c r="Z466" s="153"/>
      <c r="AA466" s="153"/>
      <c r="AF466" s="153"/>
      <c r="AG466" s="153"/>
      <c r="AL466" s="153"/>
      <c r="AM466" s="153"/>
      <c r="AR466" s="153"/>
      <c r="AS466" s="153"/>
      <c r="AX466" s="153"/>
      <c r="AY466" s="153"/>
      <c r="BD466" s="153"/>
      <c r="BE466" s="153"/>
      <c r="BF466" s="153"/>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row>
    <row r="467" ht="15.75" customHeight="1">
      <c r="B467" s="153"/>
      <c r="C467" s="153"/>
      <c r="H467" s="153"/>
      <c r="I467" s="153"/>
      <c r="N467" s="153"/>
      <c r="O467" s="153"/>
      <c r="T467" s="153"/>
      <c r="U467" s="153"/>
      <c r="Z467" s="153"/>
      <c r="AA467" s="153"/>
      <c r="AF467" s="153"/>
      <c r="AG467" s="153"/>
      <c r="AL467" s="153"/>
      <c r="AM467" s="153"/>
      <c r="AR467" s="153"/>
      <c r="AS467" s="153"/>
      <c r="AX467" s="153"/>
      <c r="AY467" s="153"/>
      <c r="BD467" s="153"/>
      <c r="BE467" s="153"/>
      <c r="BF467" s="153"/>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row>
    <row r="468" ht="15.75" customHeight="1">
      <c r="B468" s="153"/>
      <c r="C468" s="153"/>
      <c r="H468" s="153"/>
      <c r="I468" s="153"/>
      <c r="N468" s="153"/>
      <c r="O468" s="153"/>
      <c r="T468" s="153"/>
      <c r="U468" s="153"/>
      <c r="Z468" s="153"/>
      <c r="AA468" s="153"/>
      <c r="AF468" s="153"/>
      <c r="AG468" s="153"/>
      <c r="AL468" s="153"/>
      <c r="AM468" s="153"/>
      <c r="AR468" s="153"/>
      <c r="AS468" s="153"/>
      <c r="AX468" s="153"/>
      <c r="AY468" s="153"/>
      <c r="BD468" s="153"/>
      <c r="BE468" s="153"/>
      <c r="BF468" s="153"/>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row>
    <row r="469" ht="15.75" customHeight="1">
      <c r="B469" s="153"/>
      <c r="C469" s="153"/>
      <c r="H469" s="153"/>
      <c r="I469" s="153"/>
      <c r="N469" s="153"/>
      <c r="O469" s="153"/>
      <c r="T469" s="153"/>
      <c r="U469" s="153"/>
      <c r="Z469" s="153"/>
      <c r="AA469" s="153"/>
      <c r="AF469" s="153"/>
      <c r="AG469" s="153"/>
      <c r="AL469" s="153"/>
      <c r="AM469" s="153"/>
      <c r="AR469" s="153"/>
      <c r="AS469" s="153"/>
      <c r="AX469" s="153"/>
      <c r="AY469" s="153"/>
      <c r="BD469" s="153"/>
      <c r="BE469" s="153"/>
      <c r="BF469" s="153"/>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row>
    <row r="470" ht="15.75" customHeight="1">
      <c r="B470" s="153"/>
      <c r="C470" s="153"/>
      <c r="H470" s="153"/>
      <c r="I470" s="153"/>
      <c r="N470" s="153"/>
      <c r="O470" s="153"/>
      <c r="T470" s="153"/>
      <c r="U470" s="153"/>
      <c r="Z470" s="153"/>
      <c r="AA470" s="153"/>
      <c r="AF470" s="153"/>
      <c r="AG470" s="153"/>
      <c r="AL470" s="153"/>
      <c r="AM470" s="153"/>
      <c r="AR470" s="153"/>
      <c r="AS470" s="153"/>
      <c r="AX470" s="153"/>
      <c r="AY470" s="153"/>
      <c r="BD470" s="153"/>
      <c r="BE470" s="153"/>
      <c r="BF470" s="153"/>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row>
    <row r="471" ht="15.75" customHeight="1">
      <c r="B471" s="153"/>
      <c r="C471" s="153"/>
      <c r="H471" s="153"/>
      <c r="I471" s="153"/>
      <c r="N471" s="153"/>
      <c r="O471" s="153"/>
      <c r="T471" s="153"/>
      <c r="U471" s="153"/>
      <c r="Z471" s="153"/>
      <c r="AA471" s="153"/>
      <c r="AF471" s="153"/>
      <c r="AG471" s="153"/>
      <c r="AL471" s="153"/>
      <c r="AM471" s="153"/>
      <c r="AR471" s="153"/>
      <c r="AS471" s="153"/>
      <c r="AX471" s="153"/>
      <c r="AY471" s="153"/>
      <c r="BD471" s="153"/>
      <c r="BE471" s="153"/>
      <c r="BF471" s="153"/>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row>
    <row r="472" ht="15.75" customHeight="1">
      <c r="B472" s="153"/>
      <c r="C472" s="153"/>
      <c r="H472" s="153"/>
      <c r="I472" s="153"/>
      <c r="N472" s="153"/>
      <c r="O472" s="153"/>
      <c r="T472" s="153"/>
      <c r="U472" s="153"/>
      <c r="Z472" s="153"/>
      <c r="AA472" s="153"/>
      <c r="AF472" s="153"/>
      <c r="AG472" s="153"/>
      <c r="AL472" s="153"/>
      <c r="AM472" s="153"/>
      <c r="AR472" s="153"/>
      <c r="AS472" s="153"/>
      <c r="AX472" s="153"/>
      <c r="AY472" s="153"/>
      <c r="BD472" s="153"/>
      <c r="BE472" s="153"/>
      <c r="BF472" s="153"/>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row>
    <row r="473" ht="15.75" customHeight="1">
      <c r="B473" s="153"/>
      <c r="C473" s="153"/>
      <c r="H473" s="153"/>
      <c r="I473" s="153"/>
      <c r="N473" s="153"/>
      <c r="O473" s="153"/>
      <c r="T473" s="153"/>
      <c r="U473" s="153"/>
      <c r="Z473" s="153"/>
      <c r="AA473" s="153"/>
      <c r="AF473" s="153"/>
      <c r="AG473" s="153"/>
      <c r="AL473" s="153"/>
      <c r="AM473" s="153"/>
      <c r="AR473" s="153"/>
      <c r="AS473" s="153"/>
      <c r="AX473" s="153"/>
      <c r="AY473" s="153"/>
      <c r="BD473" s="153"/>
      <c r="BE473" s="153"/>
      <c r="BF473" s="153"/>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row>
    <row r="474" ht="15.75" customHeight="1">
      <c r="B474" s="153"/>
      <c r="C474" s="153"/>
      <c r="H474" s="153"/>
      <c r="I474" s="153"/>
      <c r="N474" s="153"/>
      <c r="O474" s="153"/>
      <c r="T474" s="153"/>
      <c r="U474" s="153"/>
      <c r="Z474" s="153"/>
      <c r="AA474" s="153"/>
      <c r="AF474" s="153"/>
      <c r="AG474" s="153"/>
      <c r="AL474" s="153"/>
      <c r="AM474" s="153"/>
      <c r="AR474" s="153"/>
      <c r="AS474" s="153"/>
      <c r="AX474" s="153"/>
      <c r="AY474" s="153"/>
      <c r="BD474" s="153"/>
      <c r="BE474" s="153"/>
      <c r="BF474" s="153"/>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row>
    <row r="475" ht="15.75" customHeight="1">
      <c r="B475" s="153"/>
      <c r="C475" s="153"/>
      <c r="H475" s="153"/>
      <c r="I475" s="153"/>
      <c r="N475" s="153"/>
      <c r="O475" s="153"/>
      <c r="T475" s="153"/>
      <c r="U475" s="153"/>
      <c r="Z475" s="153"/>
      <c r="AA475" s="153"/>
      <c r="AF475" s="153"/>
      <c r="AG475" s="153"/>
      <c r="AL475" s="153"/>
      <c r="AM475" s="153"/>
      <c r="AR475" s="153"/>
      <c r="AS475" s="153"/>
      <c r="AX475" s="153"/>
      <c r="AY475" s="153"/>
      <c r="BD475" s="153"/>
      <c r="BE475" s="153"/>
      <c r="BF475" s="153"/>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row>
    <row r="476" ht="15.75" customHeight="1">
      <c r="B476" s="153"/>
      <c r="C476" s="153"/>
      <c r="H476" s="153"/>
      <c r="I476" s="153"/>
      <c r="N476" s="153"/>
      <c r="O476" s="153"/>
      <c r="T476" s="153"/>
      <c r="U476" s="153"/>
      <c r="Z476" s="153"/>
      <c r="AA476" s="153"/>
      <c r="AF476" s="153"/>
      <c r="AG476" s="153"/>
      <c r="AL476" s="153"/>
      <c r="AM476" s="153"/>
      <c r="AR476" s="153"/>
      <c r="AS476" s="153"/>
      <c r="AX476" s="153"/>
      <c r="AY476" s="153"/>
      <c r="BD476" s="153"/>
      <c r="BE476" s="153"/>
      <c r="BF476" s="153"/>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row>
    <row r="477" ht="15.75" customHeight="1">
      <c r="B477" s="153"/>
      <c r="C477" s="153"/>
      <c r="H477" s="153"/>
      <c r="I477" s="153"/>
      <c r="N477" s="153"/>
      <c r="O477" s="153"/>
      <c r="T477" s="153"/>
      <c r="U477" s="153"/>
      <c r="Z477" s="153"/>
      <c r="AA477" s="153"/>
      <c r="AF477" s="153"/>
      <c r="AG477" s="153"/>
      <c r="AL477" s="153"/>
      <c r="AM477" s="153"/>
      <c r="AR477" s="153"/>
      <c r="AS477" s="153"/>
      <c r="AX477" s="153"/>
      <c r="AY477" s="153"/>
      <c r="BD477" s="153"/>
      <c r="BE477" s="153"/>
      <c r="BF477" s="153"/>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row>
    <row r="478" ht="15.75" customHeight="1">
      <c r="B478" s="153"/>
      <c r="C478" s="153"/>
      <c r="H478" s="153"/>
      <c r="I478" s="153"/>
      <c r="N478" s="153"/>
      <c r="O478" s="153"/>
      <c r="T478" s="153"/>
      <c r="U478" s="153"/>
      <c r="Z478" s="153"/>
      <c r="AA478" s="153"/>
      <c r="AF478" s="153"/>
      <c r="AG478" s="153"/>
      <c r="AL478" s="153"/>
      <c r="AM478" s="153"/>
      <c r="AR478" s="153"/>
      <c r="AS478" s="153"/>
      <c r="AX478" s="153"/>
      <c r="AY478" s="153"/>
      <c r="BD478" s="153"/>
      <c r="BE478" s="153"/>
      <c r="BF478" s="153"/>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row>
    <row r="479" ht="15.75" customHeight="1">
      <c r="B479" s="153"/>
      <c r="C479" s="153"/>
      <c r="H479" s="153"/>
      <c r="I479" s="153"/>
      <c r="N479" s="153"/>
      <c r="O479" s="153"/>
      <c r="T479" s="153"/>
      <c r="U479" s="153"/>
      <c r="Z479" s="153"/>
      <c r="AA479" s="153"/>
      <c r="AF479" s="153"/>
      <c r="AG479" s="153"/>
      <c r="AL479" s="153"/>
      <c r="AM479" s="153"/>
      <c r="AR479" s="153"/>
      <c r="AS479" s="153"/>
      <c r="AX479" s="153"/>
      <c r="AY479" s="153"/>
      <c r="BD479" s="153"/>
      <c r="BE479" s="153"/>
      <c r="BF479" s="153"/>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row>
    <row r="480" ht="15.75" customHeight="1">
      <c r="B480" s="153"/>
      <c r="C480" s="153"/>
      <c r="H480" s="153"/>
      <c r="I480" s="153"/>
      <c r="N480" s="153"/>
      <c r="O480" s="153"/>
      <c r="T480" s="153"/>
      <c r="U480" s="153"/>
      <c r="Z480" s="153"/>
      <c r="AA480" s="153"/>
      <c r="AF480" s="153"/>
      <c r="AG480" s="153"/>
      <c r="AL480" s="153"/>
      <c r="AM480" s="153"/>
      <c r="AR480" s="153"/>
      <c r="AS480" s="153"/>
      <c r="AX480" s="153"/>
      <c r="AY480" s="153"/>
      <c r="BD480" s="153"/>
      <c r="BE480" s="153"/>
      <c r="BF480" s="153"/>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row>
    <row r="481" ht="15.75" customHeight="1">
      <c r="B481" s="153"/>
      <c r="C481" s="153"/>
      <c r="H481" s="153"/>
      <c r="I481" s="153"/>
      <c r="N481" s="153"/>
      <c r="O481" s="153"/>
      <c r="T481" s="153"/>
      <c r="U481" s="153"/>
      <c r="Z481" s="153"/>
      <c r="AA481" s="153"/>
      <c r="AF481" s="153"/>
      <c r="AG481" s="153"/>
      <c r="AL481" s="153"/>
      <c r="AM481" s="153"/>
      <c r="AR481" s="153"/>
      <c r="AS481" s="153"/>
      <c r="AX481" s="153"/>
      <c r="AY481" s="153"/>
      <c r="BD481" s="153"/>
      <c r="BE481" s="153"/>
      <c r="BF481" s="153"/>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row>
    <row r="482" ht="15.75" customHeight="1">
      <c r="B482" s="153"/>
      <c r="C482" s="153"/>
      <c r="H482" s="153"/>
      <c r="I482" s="153"/>
      <c r="N482" s="153"/>
      <c r="O482" s="153"/>
      <c r="T482" s="153"/>
      <c r="U482" s="153"/>
      <c r="Z482" s="153"/>
      <c r="AA482" s="153"/>
      <c r="AF482" s="153"/>
      <c r="AG482" s="153"/>
      <c r="AL482" s="153"/>
      <c r="AM482" s="153"/>
      <c r="AR482" s="153"/>
      <c r="AS482" s="153"/>
      <c r="AX482" s="153"/>
      <c r="AY482" s="153"/>
      <c r="BD482" s="153"/>
      <c r="BE482" s="153"/>
      <c r="BF482" s="153"/>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row>
    <row r="483" ht="15.75" customHeight="1">
      <c r="B483" s="153"/>
      <c r="C483" s="153"/>
      <c r="H483" s="153"/>
      <c r="I483" s="153"/>
      <c r="N483" s="153"/>
      <c r="O483" s="153"/>
      <c r="T483" s="153"/>
      <c r="U483" s="153"/>
      <c r="Z483" s="153"/>
      <c r="AA483" s="153"/>
      <c r="AF483" s="153"/>
      <c r="AG483" s="153"/>
      <c r="AL483" s="153"/>
      <c r="AM483" s="153"/>
      <c r="AR483" s="153"/>
      <c r="AS483" s="153"/>
      <c r="AX483" s="153"/>
      <c r="AY483" s="153"/>
      <c r="BD483" s="153"/>
      <c r="BE483" s="153"/>
      <c r="BF483" s="153"/>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row>
    <row r="484" ht="15.75" customHeight="1">
      <c r="B484" s="153"/>
      <c r="C484" s="153"/>
      <c r="H484" s="153"/>
      <c r="I484" s="153"/>
      <c r="N484" s="153"/>
      <c r="O484" s="153"/>
      <c r="T484" s="153"/>
      <c r="U484" s="153"/>
      <c r="Z484" s="153"/>
      <c r="AA484" s="153"/>
      <c r="AF484" s="153"/>
      <c r="AG484" s="153"/>
      <c r="AL484" s="153"/>
      <c r="AM484" s="153"/>
      <c r="AR484" s="153"/>
      <c r="AS484" s="153"/>
      <c r="AX484" s="153"/>
      <c r="AY484" s="153"/>
      <c r="BD484" s="153"/>
      <c r="BE484" s="153"/>
      <c r="BF484" s="153"/>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row>
    <row r="485" ht="15.75" customHeight="1">
      <c r="B485" s="153"/>
      <c r="C485" s="153"/>
      <c r="H485" s="153"/>
      <c r="I485" s="153"/>
      <c r="N485" s="153"/>
      <c r="O485" s="153"/>
      <c r="T485" s="153"/>
      <c r="U485" s="153"/>
      <c r="Z485" s="153"/>
      <c r="AA485" s="153"/>
      <c r="AF485" s="153"/>
      <c r="AG485" s="153"/>
      <c r="AL485" s="153"/>
      <c r="AM485" s="153"/>
      <c r="AR485" s="153"/>
      <c r="AS485" s="153"/>
      <c r="AX485" s="153"/>
      <c r="AY485" s="153"/>
      <c r="BD485" s="153"/>
      <c r="BE485" s="153"/>
      <c r="BF485" s="153"/>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row>
    <row r="486" ht="15.75" customHeight="1">
      <c r="B486" s="153"/>
      <c r="C486" s="153"/>
      <c r="H486" s="153"/>
      <c r="I486" s="153"/>
      <c r="N486" s="153"/>
      <c r="O486" s="153"/>
      <c r="T486" s="153"/>
      <c r="U486" s="153"/>
      <c r="Z486" s="153"/>
      <c r="AA486" s="153"/>
      <c r="AF486" s="153"/>
      <c r="AG486" s="153"/>
      <c r="AL486" s="153"/>
      <c r="AM486" s="153"/>
      <c r="AR486" s="153"/>
      <c r="AS486" s="153"/>
      <c r="AX486" s="153"/>
      <c r="AY486" s="153"/>
      <c r="BD486" s="153"/>
      <c r="BE486" s="153"/>
      <c r="BF486" s="153"/>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row>
    <row r="487" ht="15.75" customHeight="1">
      <c r="B487" s="153"/>
      <c r="C487" s="153"/>
      <c r="H487" s="153"/>
      <c r="I487" s="153"/>
      <c r="N487" s="153"/>
      <c r="O487" s="153"/>
      <c r="T487" s="153"/>
      <c r="U487" s="153"/>
      <c r="Z487" s="153"/>
      <c r="AA487" s="153"/>
      <c r="AF487" s="153"/>
      <c r="AG487" s="153"/>
      <c r="AL487" s="153"/>
      <c r="AM487" s="153"/>
      <c r="AR487" s="153"/>
      <c r="AS487" s="153"/>
      <c r="AX487" s="153"/>
      <c r="AY487" s="153"/>
      <c r="BD487" s="153"/>
      <c r="BE487" s="153"/>
      <c r="BF487" s="153"/>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row>
    <row r="488" ht="15.75" customHeight="1">
      <c r="B488" s="153"/>
      <c r="C488" s="153"/>
      <c r="H488" s="153"/>
      <c r="I488" s="153"/>
      <c r="N488" s="153"/>
      <c r="O488" s="153"/>
      <c r="T488" s="153"/>
      <c r="U488" s="153"/>
      <c r="Z488" s="153"/>
      <c r="AA488" s="153"/>
      <c r="AF488" s="153"/>
      <c r="AG488" s="153"/>
      <c r="AL488" s="153"/>
      <c r="AM488" s="153"/>
      <c r="AR488" s="153"/>
      <c r="AS488" s="153"/>
      <c r="AX488" s="153"/>
      <c r="AY488" s="153"/>
      <c r="BD488" s="153"/>
      <c r="BE488" s="153"/>
      <c r="BF488" s="153"/>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row>
    <row r="489" ht="15.75" customHeight="1">
      <c r="B489" s="153"/>
      <c r="C489" s="153"/>
      <c r="H489" s="153"/>
      <c r="I489" s="153"/>
      <c r="N489" s="153"/>
      <c r="O489" s="153"/>
      <c r="T489" s="153"/>
      <c r="U489" s="153"/>
      <c r="Z489" s="153"/>
      <c r="AA489" s="153"/>
      <c r="AF489" s="153"/>
      <c r="AG489" s="153"/>
      <c r="AL489" s="153"/>
      <c r="AM489" s="153"/>
      <c r="AR489" s="153"/>
      <c r="AS489" s="153"/>
      <c r="AX489" s="153"/>
      <c r="AY489" s="153"/>
      <c r="BD489" s="153"/>
      <c r="BE489" s="153"/>
      <c r="BF489" s="153"/>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row>
    <row r="490" ht="15.75" customHeight="1">
      <c r="B490" s="153"/>
      <c r="C490" s="153"/>
      <c r="H490" s="153"/>
      <c r="I490" s="153"/>
      <c r="N490" s="153"/>
      <c r="O490" s="153"/>
      <c r="T490" s="153"/>
      <c r="U490" s="153"/>
      <c r="Z490" s="153"/>
      <c r="AA490" s="153"/>
      <c r="AF490" s="153"/>
      <c r="AG490" s="153"/>
      <c r="AL490" s="153"/>
      <c r="AM490" s="153"/>
      <c r="AR490" s="153"/>
      <c r="AS490" s="153"/>
      <c r="AX490" s="153"/>
      <c r="AY490" s="153"/>
      <c r="BD490" s="153"/>
      <c r="BE490" s="153"/>
      <c r="BF490" s="153"/>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row>
    <row r="491" ht="15.75" customHeight="1">
      <c r="B491" s="153"/>
      <c r="C491" s="153"/>
      <c r="H491" s="153"/>
      <c r="I491" s="153"/>
      <c r="N491" s="153"/>
      <c r="O491" s="153"/>
      <c r="T491" s="153"/>
      <c r="U491" s="153"/>
      <c r="Z491" s="153"/>
      <c r="AA491" s="153"/>
      <c r="AF491" s="153"/>
      <c r="AG491" s="153"/>
      <c r="AL491" s="153"/>
      <c r="AM491" s="153"/>
      <c r="AR491" s="153"/>
      <c r="AS491" s="153"/>
      <c r="AX491" s="153"/>
      <c r="AY491" s="153"/>
      <c r="BD491" s="153"/>
      <c r="BE491" s="153"/>
      <c r="BF491" s="153"/>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row>
    <row r="492" ht="15.75" customHeight="1">
      <c r="B492" s="153"/>
      <c r="C492" s="153"/>
      <c r="H492" s="153"/>
      <c r="I492" s="153"/>
      <c r="N492" s="153"/>
      <c r="O492" s="153"/>
      <c r="T492" s="153"/>
      <c r="U492" s="153"/>
      <c r="Z492" s="153"/>
      <c r="AA492" s="153"/>
      <c r="AF492" s="153"/>
      <c r="AG492" s="153"/>
      <c r="AL492" s="153"/>
      <c r="AM492" s="153"/>
      <c r="AR492" s="153"/>
      <c r="AS492" s="153"/>
      <c r="AX492" s="153"/>
      <c r="AY492" s="153"/>
      <c r="BD492" s="153"/>
      <c r="BE492" s="153"/>
      <c r="BF492" s="153"/>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row>
    <row r="493" ht="15.75" customHeight="1">
      <c r="B493" s="153"/>
      <c r="C493" s="153"/>
      <c r="H493" s="153"/>
      <c r="I493" s="153"/>
      <c r="N493" s="153"/>
      <c r="O493" s="153"/>
      <c r="T493" s="153"/>
      <c r="U493" s="153"/>
      <c r="Z493" s="153"/>
      <c r="AA493" s="153"/>
      <c r="AF493" s="153"/>
      <c r="AG493" s="153"/>
      <c r="AL493" s="153"/>
      <c r="AM493" s="153"/>
      <c r="AR493" s="153"/>
      <c r="AS493" s="153"/>
      <c r="AX493" s="153"/>
      <c r="AY493" s="153"/>
      <c r="BD493" s="153"/>
      <c r="BE493" s="153"/>
      <c r="BF493" s="153"/>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row>
    <row r="494" ht="15.75" customHeight="1">
      <c r="B494" s="153"/>
      <c r="C494" s="153"/>
      <c r="H494" s="153"/>
      <c r="I494" s="153"/>
      <c r="N494" s="153"/>
      <c r="O494" s="153"/>
      <c r="T494" s="153"/>
      <c r="U494" s="153"/>
      <c r="Z494" s="153"/>
      <c r="AA494" s="153"/>
      <c r="AF494" s="153"/>
      <c r="AG494" s="153"/>
      <c r="AL494" s="153"/>
      <c r="AM494" s="153"/>
      <c r="AR494" s="153"/>
      <c r="AS494" s="153"/>
      <c r="AX494" s="153"/>
      <c r="AY494" s="153"/>
      <c r="BD494" s="153"/>
      <c r="BE494" s="153"/>
      <c r="BF494" s="153"/>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row>
    <row r="495" ht="15.75" customHeight="1">
      <c r="B495" s="153"/>
      <c r="C495" s="153"/>
      <c r="H495" s="153"/>
      <c r="I495" s="153"/>
      <c r="N495" s="153"/>
      <c r="O495" s="153"/>
      <c r="T495" s="153"/>
      <c r="U495" s="153"/>
      <c r="Z495" s="153"/>
      <c r="AA495" s="153"/>
      <c r="AF495" s="153"/>
      <c r="AG495" s="153"/>
      <c r="AL495" s="153"/>
      <c r="AM495" s="153"/>
      <c r="AR495" s="153"/>
      <c r="AS495" s="153"/>
      <c r="AX495" s="153"/>
      <c r="AY495" s="153"/>
      <c r="BD495" s="153"/>
      <c r="BE495" s="153"/>
      <c r="BF495" s="153"/>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row>
    <row r="496" ht="15.75" customHeight="1">
      <c r="B496" s="153"/>
      <c r="C496" s="153"/>
      <c r="H496" s="153"/>
      <c r="I496" s="153"/>
      <c r="N496" s="153"/>
      <c r="O496" s="153"/>
      <c r="T496" s="153"/>
      <c r="U496" s="153"/>
      <c r="Z496" s="153"/>
      <c r="AA496" s="153"/>
      <c r="AF496" s="153"/>
      <c r="AG496" s="153"/>
      <c r="AL496" s="153"/>
      <c r="AM496" s="153"/>
      <c r="AR496" s="153"/>
      <c r="AS496" s="153"/>
      <c r="AX496" s="153"/>
      <c r="AY496" s="153"/>
      <c r="BD496" s="153"/>
      <c r="BE496" s="153"/>
      <c r="BF496" s="153"/>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row>
    <row r="497" ht="15.75" customHeight="1">
      <c r="B497" s="153"/>
      <c r="C497" s="153"/>
      <c r="H497" s="153"/>
      <c r="I497" s="153"/>
      <c r="N497" s="153"/>
      <c r="O497" s="153"/>
      <c r="T497" s="153"/>
      <c r="U497" s="153"/>
      <c r="Z497" s="153"/>
      <c r="AA497" s="153"/>
      <c r="AF497" s="153"/>
      <c r="AG497" s="153"/>
      <c r="AL497" s="153"/>
      <c r="AM497" s="153"/>
      <c r="AR497" s="153"/>
      <c r="AS497" s="153"/>
      <c r="AX497" s="153"/>
      <c r="AY497" s="153"/>
      <c r="BD497" s="153"/>
      <c r="BE497" s="153"/>
      <c r="BF497" s="153"/>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row>
    <row r="498" ht="15.75" customHeight="1">
      <c r="B498" s="153"/>
      <c r="C498" s="153"/>
      <c r="H498" s="153"/>
      <c r="I498" s="153"/>
      <c r="N498" s="153"/>
      <c r="O498" s="153"/>
      <c r="T498" s="153"/>
      <c r="U498" s="153"/>
      <c r="Z498" s="153"/>
      <c r="AA498" s="153"/>
      <c r="AF498" s="153"/>
      <c r="AG498" s="153"/>
      <c r="AL498" s="153"/>
      <c r="AM498" s="153"/>
      <c r="AR498" s="153"/>
      <c r="AS498" s="153"/>
      <c r="AX498" s="153"/>
      <c r="AY498" s="153"/>
      <c r="BD498" s="153"/>
      <c r="BE498" s="153"/>
      <c r="BF498" s="153"/>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row>
    <row r="499" ht="15.75" customHeight="1">
      <c r="B499" s="153"/>
      <c r="C499" s="153"/>
      <c r="H499" s="153"/>
      <c r="I499" s="153"/>
      <c r="N499" s="153"/>
      <c r="O499" s="153"/>
      <c r="T499" s="153"/>
      <c r="U499" s="153"/>
      <c r="Z499" s="153"/>
      <c r="AA499" s="153"/>
      <c r="AF499" s="153"/>
      <c r="AG499" s="153"/>
      <c r="AL499" s="153"/>
      <c r="AM499" s="153"/>
      <c r="AR499" s="153"/>
      <c r="AS499" s="153"/>
      <c r="AX499" s="153"/>
      <c r="AY499" s="153"/>
      <c r="BD499" s="153"/>
      <c r="BE499" s="153"/>
      <c r="BF499" s="153"/>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row>
    <row r="500" ht="15.75" customHeight="1">
      <c r="B500" s="153"/>
      <c r="C500" s="153"/>
      <c r="H500" s="153"/>
      <c r="I500" s="153"/>
      <c r="N500" s="153"/>
      <c r="O500" s="153"/>
      <c r="T500" s="153"/>
      <c r="U500" s="153"/>
      <c r="Z500" s="153"/>
      <c r="AA500" s="153"/>
      <c r="AF500" s="153"/>
      <c r="AG500" s="153"/>
      <c r="AL500" s="153"/>
      <c r="AM500" s="153"/>
      <c r="AR500" s="153"/>
      <c r="AS500" s="153"/>
      <c r="AX500" s="153"/>
      <c r="AY500" s="153"/>
      <c r="BD500" s="153"/>
      <c r="BE500" s="153"/>
      <c r="BF500" s="153"/>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row>
    <row r="501" ht="15.75" customHeight="1">
      <c r="B501" s="153"/>
      <c r="C501" s="153"/>
      <c r="H501" s="153"/>
      <c r="I501" s="153"/>
      <c r="N501" s="153"/>
      <c r="O501" s="153"/>
      <c r="T501" s="153"/>
      <c r="U501" s="153"/>
      <c r="Z501" s="153"/>
      <c r="AA501" s="153"/>
      <c r="AF501" s="153"/>
      <c r="AG501" s="153"/>
      <c r="AL501" s="153"/>
      <c r="AM501" s="153"/>
      <c r="AR501" s="153"/>
      <c r="AS501" s="153"/>
      <c r="AX501" s="153"/>
      <c r="AY501" s="153"/>
      <c r="BD501" s="153"/>
      <c r="BE501" s="153"/>
      <c r="BF501" s="153"/>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row>
    <row r="502" ht="15.75" customHeight="1">
      <c r="B502" s="153"/>
      <c r="C502" s="153"/>
      <c r="H502" s="153"/>
      <c r="I502" s="153"/>
      <c r="N502" s="153"/>
      <c r="O502" s="153"/>
      <c r="T502" s="153"/>
      <c r="U502" s="153"/>
      <c r="Z502" s="153"/>
      <c r="AA502" s="153"/>
      <c r="AF502" s="153"/>
      <c r="AG502" s="153"/>
      <c r="AL502" s="153"/>
      <c r="AM502" s="153"/>
      <c r="AR502" s="153"/>
      <c r="AS502" s="153"/>
      <c r="AX502" s="153"/>
      <c r="AY502" s="153"/>
      <c r="BD502" s="153"/>
      <c r="BE502" s="153"/>
      <c r="BF502" s="153"/>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row>
    <row r="503" ht="15.75" customHeight="1">
      <c r="B503" s="153"/>
      <c r="C503" s="153"/>
      <c r="H503" s="153"/>
      <c r="I503" s="153"/>
      <c r="N503" s="153"/>
      <c r="O503" s="153"/>
      <c r="T503" s="153"/>
      <c r="U503" s="153"/>
      <c r="Z503" s="153"/>
      <c r="AA503" s="153"/>
      <c r="AF503" s="153"/>
      <c r="AG503" s="153"/>
      <c r="AL503" s="153"/>
      <c r="AM503" s="153"/>
      <c r="AR503" s="153"/>
      <c r="AS503" s="153"/>
      <c r="AX503" s="153"/>
      <c r="AY503" s="153"/>
      <c r="BD503" s="153"/>
      <c r="BE503" s="153"/>
      <c r="BF503" s="153"/>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row>
    <row r="504" ht="15.75" customHeight="1">
      <c r="B504" s="153"/>
      <c r="C504" s="153"/>
      <c r="H504" s="153"/>
      <c r="I504" s="153"/>
      <c r="N504" s="153"/>
      <c r="O504" s="153"/>
      <c r="T504" s="153"/>
      <c r="U504" s="153"/>
      <c r="Z504" s="153"/>
      <c r="AA504" s="153"/>
      <c r="AF504" s="153"/>
      <c r="AG504" s="153"/>
      <c r="AL504" s="153"/>
      <c r="AM504" s="153"/>
      <c r="AR504" s="153"/>
      <c r="AS504" s="153"/>
      <c r="AX504" s="153"/>
      <c r="AY504" s="153"/>
      <c r="BD504" s="153"/>
      <c r="BE504" s="153"/>
      <c r="BF504" s="153"/>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row>
    <row r="505" ht="15.75" customHeight="1">
      <c r="B505" s="153"/>
      <c r="C505" s="153"/>
      <c r="H505" s="153"/>
      <c r="I505" s="153"/>
      <c r="N505" s="153"/>
      <c r="O505" s="153"/>
      <c r="T505" s="153"/>
      <c r="U505" s="153"/>
      <c r="Z505" s="153"/>
      <c r="AA505" s="153"/>
      <c r="AF505" s="153"/>
      <c r="AG505" s="153"/>
      <c r="AL505" s="153"/>
      <c r="AM505" s="153"/>
      <c r="AR505" s="153"/>
      <c r="AS505" s="153"/>
      <c r="AX505" s="153"/>
      <c r="AY505" s="153"/>
      <c r="BD505" s="153"/>
      <c r="BE505" s="153"/>
      <c r="BF505" s="153"/>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row>
    <row r="506" ht="15.75" customHeight="1">
      <c r="B506" s="153"/>
      <c r="C506" s="153"/>
      <c r="H506" s="153"/>
      <c r="I506" s="153"/>
      <c r="N506" s="153"/>
      <c r="O506" s="153"/>
      <c r="T506" s="153"/>
      <c r="U506" s="153"/>
      <c r="Z506" s="153"/>
      <c r="AA506" s="153"/>
      <c r="AF506" s="153"/>
      <c r="AG506" s="153"/>
      <c r="AL506" s="153"/>
      <c r="AM506" s="153"/>
      <c r="AR506" s="153"/>
      <c r="AS506" s="153"/>
      <c r="AX506" s="153"/>
      <c r="AY506" s="153"/>
      <c r="BD506" s="153"/>
      <c r="BE506" s="153"/>
      <c r="BF506" s="153"/>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row>
    <row r="507" ht="15.75" customHeight="1">
      <c r="B507" s="153"/>
      <c r="C507" s="153"/>
      <c r="H507" s="153"/>
      <c r="I507" s="153"/>
      <c r="N507" s="153"/>
      <c r="O507" s="153"/>
      <c r="T507" s="153"/>
      <c r="U507" s="153"/>
      <c r="Z507" s="153"/>
      <c r="AA507" s="153"/>
      <c r="AF507" s="153"/>
      <c r="AG507" s="153"/>
      <c r="AL507" s="153"/>
      <c r="AM507" s="153"/>
      <c r="AR507" s="153"/>
      <c r="AS507" s="153"/>
      <c r="AX507" s="153"/>
      <c r="AY507" s="153"/>
      <c r="BD507" s="153"/>
      <c r="BE507" s="153"/>
      <c r="BF507" s="153"/>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row>
    <row r="508" ht="15.75" customHeight="1">
      <c r="B508" s="153"/>
      <c r="C508" s="153"/>
      <c r="H508" s="153"/>
      <c r="I508" s="153"/>
      <c r="N508" s="153"/>
      <c r="O508" s="153"/>
      <c r="T508" s="153"/>
      <c r="U508" s="153"/>
      <c r="Z508" s="153"/>
      <c r="AA508" s="153"/>
      <c r="AF508" s="153"/>
      <c r="AG508" s="153"/>
      <c r="AL508" s="153"/>
      <c r="AM508" s="153"/>
      <c r="AR508" s="153"/>
      <c r="AS508" s="153"/>
      <c r="AX508" s="153"/>
      <c r="AY508" s="153"/>
      <c r="BD508" s="153"/>
      <c r="BE508" s="153"/>
      <c r="BF508" s="153"/>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row>
    <row r="509" ht="15.75" customHeight="1">
      <c r="B509" s="153"/>
      <c r="C509" s="153"/>
      <c r="H509" s="153"/>
      <c r="I509" s="153"/>
      <c r="N509" s="153"/>
      <c r="O509" s="153"/>
      <c r="T509" s="153"/>
      <c r="U509" s="153"/>
      <c r="Z509" s="153"/>
      <c r="AA509" s="153"/>
      <c r="AF509" s="153"/>
      <c r="AG509" s="153"/>
      <c r="AL509" s="153"/>
      <c r="AM509" s="153"/>
      <c r="AR509" s="153"/>
      <c r="AS509" s="153"/>
      <c r="AX509" s="153"/>
      <c r="AY509" s="153"/>
      <c r="BD509" s="153"/>
      <c r="BE509" s="153"/>
      <c r="BF509" s="153"/>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row>
    <row r="510" ht="15.75" customHeight="1">
      <c r="B510" s="153"/>
      <c r="C510" s="153"/>
      <c r="H510" s="153"/>
      <c r="I510" s="153"/>
      <c r="N510" s="153"/>
      <c r="O510" s="153"/>
      <c r="T510" s="153"/>
      <c r="U510" s="153"/>
      <c r="Z510" s="153"/>
      <c r="AA510" s="153"/>
      <c r="AF510" s="153"/>
      <c r="AG510" s="153"/>
      <c r="AL510" s="153"/>
      <c r="AM510" s="153"/>
      <c r="AR510" s="153"/>
      <c r="AS510" s="153"/>
      <c r="AX510" s="153"/>
      <c r="AY510" s="153"/>
      <c r="BD510" s="153"/>
      <c r="BE510" s="153"/>
      <c r="BF510" s="153"/>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row>
    <row r="511" ht="15.75" customHeight="1">
      <c r="B511" s="153"/>
      <c r="C511" s="153"/>
      <c r="H511" s="153"/>
      <c r="I511" s="153"/>
      <c r="N511" s="153"/>
      <c r="O511" s="153"/>
      <c r="T511" s="153"/>
      <c r="U511" s="153"/>
      <c r="Z511" s="153"/>
      <c r="AA511" s="153"/>
      <c r="AF511" s="153"/>
      <c r="AG511" s="153"/>
      <c r="AL511" s="153"/>
      <c r="AM511" s="153"/>
      <c r="AR511" s="153"/>
      <c r="AS511" s="153"/>
      <c r="AX511" s="153"/>
      <c r="AY511" s="153"/>
      <c r="BD511" s="153"/>
      <c r="BE511" s="153"/>
      <c r="BF511" s="153"/>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row>
    <row r="512" ht="15.75" customHeight="1">
      <c r="B512" s="153"/>
      <c r="C512" s="153"/>
      <c r="H512" s="153"/>
      <c r="I512" s="153"/>
      <c r="N512" s="153"/>
      <c r="O512" s="153"/>
      <c r="T512" s="153"/>
      <c r="U512" s="153"/>
      <c r="Z512" s="153"/>
      <c r="AA512" s="153"/>
      <c r="AF512" s="153"/>
      <c r="AG512" s="153"/>
      <c r="AL512" s="153"/>
      <c r="AM512" s="153"/>
      <c r="AR512" s="153"/>
      <c r="AS512" s="153"/>
      <c r="AX512" s="153"/>
      <c r="AY512" s="153"/>
      <c r="BD512" s="153"/>
      <c r="BE512" s="153"/>
      <c r="BF512" s="153"/>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row>
    <row r="513" ht="15.75" customHeight="1">
      <c r="B513" s="153"/>
      <c r="C513" s="153"/>
      <c r="H513" s="153"/>
      <c r="I513" s="153"/>
      <c r="N513" s="153"/>
      <c r="O513" s="153"/>
      <c r="T513" s="153"/>
      <c r="U513" s="153"/>
      <c r="Z513" s="153"/>
      <c r="AA513" s="153"/>
      <c r="AF513" s="153"/>
      <c r="AG513" s="153"/>
      <c r="AL513" s="153"/>
      <c r="AM513" s="153"/>
      <c r="AR513" s="153"/>
      <c r="AS513" s="153"/>
      <c r="AX513" s="153"/>
      <c r="AY513" s="153"/>
      <c r="BD513" s="153"/>
      <c r="BE513" s="153"/>
      <c r="BF513" s="153"/>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c r="DQ513" s="9"/>
      <c r="DR513" s="9"/>
      <c r="DS513" s="9"/>
      <c r="DT513" s="9"/>
      <c r="DU513" s="9"/>
      <c r="DV513" s="9"/>
      <c r="DW513" s="9"/>
      <c r="DX513" s="9"/>
      <c r="DY513" s="9"/>
      <c r="DZ513" s="9"/>
      <c r="EA513" s="9"/>
      <c r="EB513" s="9"/>
      <c r="EC513" s="9"/>
      <c r="ED513" s="9"/>
      <c r="EE513" s="9"/>
      <c r="EF513" s="9"/>
      <c r="EG513" s="9"/>
      <c r="EH513" s="9"/>
      <c r="EI513" s="9"/>
      <c r="EJ513" s="9"/>
      <c r="EK513" s="9"/>
      <c r="EL513" s="9"/>
      <c r="EM513" s="9"/>
      <c r="EN513" s="9"/>
      <c r="EO513" s="9"/>
      <c r="EP513" s="9"/>
      <c r="EQ513" s="9"/>
      <c r="ER513" s="9"/>
      <c r="ES513" s="9"/>
      <c r="ET513" s="9"/>
      <c r="EU513" s="9"/>
      <c r="EV513" s="9"/>
      <c r="EW513" s="9"/>
      <c r="EX513" s="9"/>
      <c r="EY513" s="9"/>
      <c r="EZ513" s="9"/>
      <c r="FA513" s="9"/>
      <c r="FB513" s="9"/>
      <c r="FC513" s="9"/>
      <c r="FD513" s="9"/>
      <c r="FE513" s="9"/>
      <c r="FF513" s="9"/>
      <c r="FG513" s="9"/>
      <c r="FH513" s="9"/>
      <c r="FI513" s="9"/>
      <c r="FJ513" s="9"/>
    </row>
    <row r="514" ht="15.75" customHeight="1">
      <c r="B514" s="153"/>
      <c r="C514" s="153"/>
      <c r="H514" s="153"/>
      <c r="I514" s="153"/>
      <c r="N514" s="153"/>
      <c r="O514" s="153"/>
      <c r="T514" s="153"/>
      <c r="U514" s="153"/>
      <c r="Z514" s="153"/>
      <c r="AA514" s="153"/>
      <c r="AF514" s="153"/>
      <c r="AG514" s="153"/>
      <c r="AL514" s="153"/>
      <c r="AM514" s="153"/>
      <c r="AR514" s="153"/>
      <c r="AS514" s="153"/>
      <c r="AX514" s="153"/>
      <c r="AY514" s="153"/>
      <c r="BD514" s="153"/>
      <c r="BE514" s="153"/>
      <c r="BF514" s="153"/>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c r="EA514" s="9"/>
      <c r="EB514" s="9"/>
      <c r="EC514" s="9"/>
      <c r="ED514" s="9"/>
      <c r="EE514" s="9"/>
      <c r="EF514" s="9"/>
      <c r="EG514" s="9"/>
      <c r="EH514" s="9"/>
      <c r="EI514" s="9"/>
      <c r="EJ514" s="9"/>
      <c r="EK514" s="9"/>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row>
    <row r="515" ht="15.75" customHeight="1">
      <c r="B515" s="153"/>
      <c r="C515" s="153"/>
      <c r="H515" s="153"/>
      <c r="I515" s="153"/>
      <c r="N515" s="153"/>
      <c r="O515" s="153"/>
      <c r="T515" s="153"/>
      <c r="U515" s="153"/>
      <c r="Z515" s="153"/>
      <c r="AA515" s="153"/>
      <c r="AF515" s="153"/>
      <c r="AG515" s="153"/>
      <c r="AL515" s="153"/>
      <c r="AM515" s="153"/>
      <c r="AR515" s="153"/>
      <c r="AS515" s="153"/>
      <c r="AX515" s="153"/>
      <c r="AY515" s="153"/>
      <c r="BD515" s="153"/>
      <c r="BE515" s="153"/>
      <c r="BF515" s="153"/>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c r="EA515" s="9"/>
      <c r="EB515" s="9"/>
      <c r="EC515" s="9"/>
      <c r="ED515" s="9"/>
      <c r="EE515" s="9"/>
      <c r="EF515" s="9"/>
      <c r="EG515" s="9"/>
      <c r="EH515" s="9"/>
      <c r="EI515" s="9"/>
      <c r="EJ515" s="9"/>
      <c r="EK515" s="9"/>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row>
    <row r="516" ht="15.75" customHeight="1">
      <c r="B516" s="153"/>
      <c r="C516" s="153"/>
      <c r="H516" s="153"/>
      <c r="I516" s="153"/>
      <c r="N516" s="153"/>
      <c r="O516" s="153"/>
      <c r="T516" s="153"/>
      <c r="U516" s="153"/>
      <c r="Z516" s="153"/>
      <c r="AA516" s="153"/>
      <c r="AF516" s="153"/>
      <c r="AG516" s="153"/>
      <c r="AL516" s="153"/>
      <c r="AM516" s="153"/>
      <c r="AR516" s="153"/>
      <c r="AS516" s="153"/>
      <c r="AX516" s="153"/>
      <c r="AY516" s="153"/>
      <c r="BD516" s="153"/>
      <c r="BE516" s="153"/>
      <c r="BF516" s="153"/>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c r="DQ516" s="9"/>
      <c r="DR516" s="9"/>
      <c r="DS516" s="9"/>
      <c r="DT516" s="9"/>
      <c r="DU516" s="9"/>
      <c r="DV516" s="9"/>
      <c r="DW516" s="9"/>
      <c r="DX516" s="9"/>
      <c r="DY516" s="9"/>
      <c r="DZ516" s="9"/>
      <c r="EA516" s="9"/>
      <c r="EB516" s="9"/>
      <c r="EC516" s="9"/>
      <c r="ED516" s="9"/>
      <c r="EE516" s="9"/>
      <c r="EF516" s="9"/>
      <c r="EG516" s="9"/>
      <c r="EH516" s="9"/>
      <c r="EI516" s="9"/>
      <c r="EJ516" s="9"/>
      <c r="EK516" s="9"/>
      <c r="EL516" s="9"/>
      <c r="EM516" s="9"/>
      <c r="EN516" s="9"/>
      <c r="EO516" s="9"/>
      <c r="EP516" s="9"/>
      <c r="EQ516" s="9"/>
      <c r="ER516" s="9"/>
      <c r="ES516" s="9"/>
      <c r="ET516" s="9"/>
      <c r="EU516" s="9"/>
      <c r="EV516" s="9"/>
      <c r="EW516" s="9"/>
      <c r="EX516" s="9"/>
      <c r="EY516" s="9"/>
      <c r="EZ516" s="9"/>
      <c r="FA516" s="9"/>
      <c r="FB516" s="9"/>
      <c r="FC516" s="9"/>
      <c r="FD516" s="9"/>
      <c r="FE516" s="9"/>
      <c r="FF516" s="9"/>
      <c r="FG516" s="9"/>
      <c r="FH516" s="9"/>
      <c r="FI516" s="9"/>
      <c r="FJ516" s="9"/>
    </row>
    <row r="517" ht="15.75" customHeight="1">
      <c r="B517" s="153"/>
      <c r="C517" s="153"/>
      <c r="H517" s="153"/>
      <c r="I517" s="153"/>
      <c r="N517" s="153"/>
      <c r="O517" s="153"/>
      <c r="T517" s="153"/>
      <c r="U517" s="153"/>
      <c r="Z517" s="153"/>
      <c r="AA517" s="153"/>
      <c r="AF517" s="153"/>
      <c r="AG517" s="153"/>
      <c r="AL517" s="153"/>
      <c r="AM517" s="153"/>
      <c r="AR517" s="153"/>
      <c r="AS517" s="153"/>
      <c r="AX517" s="153"/>
      <c r="AY517" s="153"/>
      <c r="BD517" s="153"/>
      <c r="BE517" s="153"/>
      <c r="BF517" s="153"/>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c r="DQ517" s="9"/>
      <c r="DR517" s="9"/>
      <c r="DS517" s="9"/>
      <c r="DT517" s="9"/>
      <c r="DU517" s="9"/>
      <c r="DV517" s="9"/>
      <c r="DW517" s="9"/>
      <c r="DX517" s="9"/>
      <c r="DY517" s="9"/>
      <c r="DZ517" s="9"/>
      <c r="EA517" s="9"/>
      <c r="EB517" s="9"/>
      <c r="EC517" s="9"/>
      <c r="ED517" s="9"/>
      <c r="EE517" s="9"/>
      <c r="EF517" s="9"/>
      <c r="EG517" s="9"/>
      <c r="EH517" s="9"/>
      <c r="EI517" s="9"/>
      <c r="EJ517" s="9"/>
      <c r="EK517" s="9"/>
      <c r="EL517" s="9"/>
      <c r="EM517" s="9"/>
      <c r="EN517" s="9"/>
      <c r="EO517" s="9"/>
      <c r="EP517" s="9"/>
      <c r="EQ517" s="9"/>
      <c r="ER517" s="9"/>
      <c r="ES517" s="9"/>
      <c r="ET517" s="9"/>
      <c r="EU517" s="9"/>
      <c r="EV517" s="9"/>
      <c r="EW517" s="9"/>
      <c r="EX517" s="9"/>
      <c r="EY517" s="9"/>
      <c r="EZ517" s="9"/>
      <c r="FA517" s="9"/>
      <c r="FB517" s="9"/>
      <c r="FC517" s="9"/>
      <c r="FD517" s="9"/>
      <c r="FE517" s="9"/>
      <c r="FF517" s="9"/>
      <c r="FG517" s="9"/>
      <c r="FH517" s="9"/>
      <c r="FI517" s="9"/>
      <c r="FJ517" s="9"/>
    </row>
    <row r="518" ht="15.75" customHeight="1">
      <c r="B518" s="153"/>
      <c r="C518" s="153"/>
      <c r="H518" s="153"/>
      <c r="I518" s="153"/>
      <c r="N518" s="153"/>
      <c r="O518" s="153"/>
      <c r="T518" s="153"/>
      <c r="U518" s="153"/>
      <c r="Z518" s="153"/>
      <c r="AA518" s="153"/>
      <c r="AF518" s="153"/>
      <c r="AG518" s="153"/>
      <c r="AL518" s="153"/>
      <c r="AM518" s="153"/>
      <c r="AR518" s="153"/>
      <c r="AS518" s="153"/>
      <c r="AX518" s="153"/>
      <c r="AY518" s="153"/>
      <c r="BD518" s="153"/>
      <c r="BE518" s="153"/>
      <c r="BF518" s="153"/>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c r="DQ518" s="9"/>
      <c r="DR518" s="9"/>
      <c r="DS518" s="9"/>
      <c r="DT518" s="9"/>
      <c r="DU518" s="9"/>
      <c r="DV518" s="9"/>
      <c r="DW518" s="9"/>
      <c r="DX518" s="9"/>
      <c r="DY518" s="9"/>
      <c r="DZ518" s="9"/>
      <c r="EA518" s="9"/>
      <c r="EB518" s="9"/>
      <c r="EC518" s="9"/>
      <c r="ED518" s="9"/>
      <c r="EE518" s="9"/>
      <c r="EF518" s="9"/>
      <c r="EG518" s="9"/>
      <c r="EH518" s="9"/>
      <c r="EI518" s="9"/>
      <c r="EJ518" s="9"/>
      <c r="EK518" s="9"/>
      <c r="EL518" s="9"/>
      <c r="EM518" s="9"/>
      <c r="EN518" s="9"/>
      <c r="EO518" s="9"/>
      <c r="EP518" s="9"/>
      <c r="EQ518" s="9"/>
      <c r="ER518" s="9"/>
      <c r="ES518" s="9"/>
      <c r="ET518" s="9"/>
      <c r="EU518" s="9"/>
      <c r="EV518" s="9"/>
      <c r="EW518" s="9"/>
      <c r="EX518" s="9"/>
      <c r="EY518" s="9"/>
      <c r="EZ518" s="9"/>
      <c r="FA518" s="9"/>
      <c r="FB518" s="9"/>
      <c r="FC518" s="9"/>
      <c r="FD518" s="9"/>
      <c r="FE518" s="9"/>
      <c r="FF518" s="9"/>
      <c r="FG518" s="9"/>
      <c r="FH518" s="9"/>
      <c r="FI518" s="9"/>
      <c r="FJ518" s="9"/>
    </row>
    <row r="519" ht="15.75" customHeight="1">
      <c r="B519" s="153"/>
      <c r="C519" s="153"/>
      <c r="H519" s="153"/>
      <c r="I519" s="153"/>
      <c r="N519" s="153"/>
      <c r="O519" s="153"/>
      <c r="T519" s="153"/>
      <c r="U519" s="153"/>
      <c r="Z519" s="153"/>
      <c r="AA519" s="153"/>
      <c r="AF519" s="153"/>
      <c r="AG519" s="153"/>
      <c r="AL519" s="153"/>
      <c r="AM519" s="153"/>
      <c r="AR519" s="153"/>
      <c r="AS519" s="153"/>
      <c r="AX519" s="153"/>
      <c r="AY519" s="153"/>
      <c r="BD519" s="153"/>
      <c r="BE519" s="153"/>
      <c r="BF519" s="153"/>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c r="DQ519" s="9"/>
      <c r="DR519" s="9"/>
      <c r="DS519" s="9"/>
      <c r="DT519" s="9"/>
      <c r="DU519" s="9"/>
      <c r="DV519" s="9"/>
      <c r="DW519" s="9"/>
      <c r="DX519" s="9"/>
      <c r="DY519" s="9"/>
      <c r="DZ519" s="9"/>
      <c r="EA519" s="9"/>
      <c r="EB519" s="9"/>
      <c r="EC519" s="9"/>
      <c r="ED519" s="9"/>
      <c r="EE519" s="9"/>
      <c r="EF519" s="9"/>
      <c r="EG519" s="9"/>
      <c r="EH519" s="9"/>
      <c r="EI519" s="9"/>
      <c r="EJ519" s="9"/>
      <c r="EK519" s="9"/>
      <c r="EL519" s="9"/>
      <c r="EM519" s="9"/>
      <c r="EN519" s="9"/>
      <c r="EO519" s="9"/>
      <c r="EP519" s="9"/>
      <c r="EQ519" s="9"/>
      <c r="ER519" s="9"/>
      <c r="ES519" s="9"/>
      <c r="ET519" s="9"/>
      <c r="EU519" s="9"/>
      <c r="EV519" s="9"/>
      <c r="EW519" s="9"/>
      <c r="EX519" s="9"/>
      <c r="EY519" s="9"/>
      <c r="EZ519" s="9"/>
      <c r="FA519" s="9"/>
      <c r="FB519" s="9"/>
      <c r="FC519" s="9"/>
      <c r="FD519" s="9"/>
      <c r="FE519" s="9"/>
      <c r="FF519" s="9"/>
      <c r="FG519" s="9"/>
      <c r="FH519" s="9"/>
      <c r="FI519" s="9"/>
      <c r="FJ519" s="9"/>
    </row>
    <row r="520" ht="15.75" customHeight="1">
      <c r="B520" s="153"/>
      <c r="C520" s="153"/>
      <c r="H520" s="153"/>
      <c r="I520" s="153"/>
      <c r="N520" s="153"/>
      <c r="O520" s="153"/>
      <c r="T520" s="153"/>
      <c r="U520" s="153"/>
      <c r="Z520" s="153"/>
      <c r="AA520" s="153"/>
      <c r="AF520" s="153"/>
      <c r="AG520" s="153"/>
      <c r="AL520" s="153"/>
      <c r="AM520" s="153"/>
      <c r="AR520" s="153"/>
      <c r="AS520" s="153"/>
      <c r="AX520" s="153"/>
      <c r="AY520" s="153"/>
      <c r="BD520" s="153"/>
      <c r="BE520" s="153"/>
      <c r="BF520" s="153"/>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c r="DQ520" s="9"/>
      <c r="DR520" s="9"/>
      <c r="DS520" s="9"/>
      <c r="DT520" s="9"/>
      <c r="DU520" s="9"/>
      <c r="DV520" s="9"/>
      <c r="DW520" s="9"/>
      <c r="DX520" s="9"/>
      <c r="DY520" s="9"/>
      <c r="DZ520" s="9"/>
      <c r="EA520" s="9"/>
      <c r="EB520" s="9"/>
      <c r="EC520" s="9"/>
      <c r="ED520" s="9"/>
      <c r="EE520" s="9"/>
      <c r="EF520" s="9"/>
      <c r="EG520" s="9"/>
      <c r="EH520" s="9"/>
      <c r="EI520" s="9"/>
      <c r="EJ520" s="9"/>
      <c r="EK520" s="9"/>
      <c r="EL520" s="9"/>
      <c r="EM520" s="9"/>
      <c r="EN520" s="9"/>
      <c r="EO520" s="9"/>
      <c r="EP520" s="9"/>
      <c r="EQ520" s="9"/>
      <c r="ER520" s="9"/>
      <c r="ES520" s="9"/>
      <c r="ET520" s="9"/>
      <c r="EU520" s="9"/>
      <c r="EV520" s="9"/>
      <c r="EW520" s="9"/>
      <c r="EX520" s="9"/>
      <c r="EY520" s="9"/>
      <c r="EZ520" s="9"/>
      <c r="FA520" s="9"/>
      <c r="FB520" s="9"/>
      <c r="FC520" s="9"/>
      <c r="FD520" s="9"/>
      <c r="FE520" s="9"/>
      <c r="FF520" s="9"/>
      <c r="FG520" s="9"/>
      <c r="FH520" s="9"/>
      <c r="FI520" s="9"/>
      <c r="FJ520" s="9"/>
    </row>
    <row r="521" ht="15.75" customHeight="1">
      <c r="B521" s="153"/>
      <c r="C521" s="153"/>
      <c r="H521" s="153"/>
      <c r="I521" s="153"/>
      <c r="N521" s="153"/>
      <c r="O521" s="153"/>
      <c r="T521" s="153"/>
      <c r="U521" s="153"/>
      <c r="Z521" s="153"/>
      <c r="AA521" s="153"/>
      <c r="AF521" s="153"/>
      <c r="AG521" s="153"/>
      <c r="AL521" s="153"/>
      <c r="AM521" s="153"/>
      <c r="AR521" s="153"/>
      <c r="AS521" s="153"/>
      <c r="AX521" s="153"/>
      <c r="AY521" s="153"/>
      <c r="BD521" s="153"/>
      <c r="BE521" s="153"/>
      <c r="BF521" s="153"/>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c r="DQ521" s="9"/>
      <c r="DR521" s="9"/>
      <c r="DS521" s="9"/>
      <c r="DT521" s="9"/>
      <c r="DU521" s="9"/>
      <c r="DV521" s="9"/>
      <c r="DW521" s="9"/>
      <c r="DX521" s="9"/>
      <c r="DY521" s="9"/>
      <c r="DZ521" s="9"/>
      <c r="EA521" s="9"/>
      <c r="EB521" s="9"/>
      <c r="EC521" s="9"/>
      <c r="ED521" s="9"/>
      <c r="EE521" s="9"/>
      <c r="EF521" s="9"/>
      <c r="EG521" s="9"/>
      <c r="EH521" s="9"/>
      <c r="EI521" s="9"/>
      <c r="EJ521" s="9"/>
      <c r="EK521" s="9"/>
      <c r="EL521" s="9"/>
      <c r="EM521" s="9"/>
      <c r="EN521" s="9"/>
      <c r="EO521" s="9"/>
      <c r="EP521" s="9"/>
      <c r="EQ521" s="9"/>
      <c r="ER521" s="9"/>
      <c r="ES521" s="9"/>
      <c r="ET521" s="9"/>
      <c r="EU521" s="9"/>
      <c r="EV521" s="9"/>
      <c r="EW521" s="9"/>
      <c r="EX521" s="9"/>
      <c r="EY521" s="9"/>
      <c r="EZ521" s="9"/>
      <c r="FA521" s="9"/>
      <c r="FB521" s="9"/>
      <c r="FC521" s="9"/>
      <c r="FD521" s="9"/>
      <c r="FE521" s="9"/>
      <c r="FF521" s="9"/>
      <c r="FG521" s="9"/>
      <c r="FH521" s="9"/>
      <c r="FI521" s="9"/>
      <c r="FJ521" s="9"/>
    </row>
    <row r="522" ht="15.75" customHeight="1">
      <c r="B522" s="153"/>
      <c r="C522" s="153"/>
      <c r="H522" s="153"/>
      <c r="I522" s="153"/>
      <c r="N522" s="153"/>
      <c r="O522" s="153"/>
      <c r="T522" s="153"/>
      <c r="U522" s="153"/>
      <c r="Z522" s="153"/>
      <c r="AA522" s="153"/>
      <c r="AF522" s="153"/>
      <c r="AG522" s="153"/>
      <c r="AL522" s="153"/>
      <c r="AM522" s="153"/>
      <c r="AR522" s="153"/>
      <c r="AS522" s="153"/>
      <c r="AX522" s="153"/>
      <c r="AY522" s="153"/>
      <c r="BD522" s="153"/>
      <c r="BE522" s="153"/>
      <c r="BF522" s="153"/>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c r="DQ522" s="9"/>
      <c r="DR522" s="9"/>
      <c r="DS522" s="9"/>
      <c r="DT522" s="9"/>
      <c r="DU522" s="9"/>
      <c r="DV522" s="9"/>
      <c r="DW522" s="9"/>
      <c r="DX522" s="9"/>
      <c r="DY522" s="9"/>
      <c r="DZ522" s="9"/>
      <c r="EA522" s="9"/>
      <c r="EB522" s="9"/>
      <c r="EC522" s="9"/>
      <c r="ED522" s="9"/>
      <c r="EE522" s="9"/>
      <c r="EF522" s="9"/>
      <c r="EG522" s="9"/>
      <c r="EH522" s="9"/>
      <c r="EI522" s="9"/>
      <c r="EJ522" s="9"/>
      <c r="EK522" s="9"/>
      <c r="EL522" s="9"/>
      <c r="EM522" s="9"/>
      <c r="EN522" s="9"/>
      <c r="EO522" s="9"/>
      <c r="EP522" s="9"/>
      <c r="EQ522" s="9"/>
      <c r="ER522" s="9"/>
      <c r="ES522" s="9"/>
      <c r="ET522" s="9"/>
      <c r="EU522" s="9"/>
      <c r="EV522" s="9"/>
      <c r="EW522" s="9"/>
      <c r="EX522" s="9"/>
      <c r="EY522" s="9"/>
      <c r="EZ522" s="9"/>
      <c r="FA522" s="9"/>
      <c r="FB522" s="9"/>
      <c r="FC522" s="9"/>
      <c r="FD522" s="9"/>
      <c r="FE522" s="9"/>
      <c r="FF522" s="9"/>
      <c r="FG522" s="9"/>
      <c r="FH522" s="9"/>
      <c r="FI522" s="9"/>
      <c r="FJ522" s="9"/>
    </row>
    <row r="523" ht="15.75" customHeight="1">
      <c r="B523" s="153"/>
      <c r="C523" s="153"/>
      <c r="H523" s="153"/>
      <c r="I523" s="153"/>
      <c r="N523" s="153"/>
      <c r="O523" s="153"/>
      <c r="T523" s="153"/>
      <c r="U523" s="153"/>
      <c r="Z523" s="153"/>
      <c r="AA523" s="153"/>
      <c r="AF523" s="153"/>
      <c r="AG523" s="153"/>
      <c r="AL523" s="153"/>
      <c r="AM523" s="153"/>
      <c r="AR523" s="153"/>
      <c r="AS523" s="153"/>
      <c r="AX523" s="153"/>
      <c r="AY523" s="153"/>
      <c r="BD523" s="153"/>
      <c r="BE523" s="153"/>
      <c r="BF523" s="153"/>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c r="DQ523" s="9"/>
      <c r="DR523" s="9"/>
      <c r="DS523" s="9"/>
      <c r="DT523" s="9"/>
      <c r="DU523" s="9"/>
      <c r="DV523" s="9"/>
      <c r="DW523" s="9"/>
      <c r="DX523" s="9"/>
      <c r="DY523" s="9"/>
      <c r="DZ523" s="9"/>
      <c r="EA523" s="9"/>
      <c r="EB523" s="9"/>
      <c r="EC523" s="9"/>
      <c r="ED523" s="9"/>
      <c r="EE523" s="9"/>
      <c r="EF523" s="9"/>
      <c r="EG523" s="9"/>
      <c r="EH523" s="9"/>
      <c r="EI523" s="9"/>
      <c r="EJ523" s="9"/>
      <c r="EK523" s="9"/>
      <c r="EL523" s="9"/>
      <c r="EM523" s="9"/>
      <c r="EN523" s="9"/>
      <c r="EO523" s="9"/>
      <c r="EP523" s="9"/>
      <c r="EQ523" s="9"/>
      <c r="ER523" s="9"/>
      <c r="ES523" s="9"/>
      <c r="ET523" s="9"/>
      <c r="EU523" s="9"/>
      <c r="EV523" s="9"/>
      <c r="EW523" s="9"/>
      <c r="EX523" s="9"/>
      <c r="EY523" s="9"/>
      <c r="EZ523" s="9"/>
      <c r="FA523" s="9"/>
      <c r="FB523" s="9"/>
      <c r="FC523" s="9"/>
      <c r="FD523" s="9"/>
      <c r="FE523" s="9"/>
      <c r="FF523" s="9"/>
      <c r="FG523" s="9"/>
      <c r="FH523" s="9"/>
      <c r="FI523" s="9"/>
      <c r="FJ523" s="9"/>
    </row>
    <row r="524" ht="15.75" customHeight="1">
      <c r="B524" s="153"/>
      <c r="C524" s="153"/>
      <c r="H524" s="153"/>
      <c r="I524" s="153"/>
      <c r="N524" s="153"/>
      <c r="O524" s="153"/>
      <c r="T524" s="153"/>
      <c r="U524" s="153"/>
      <c r="Z524" s="153"/>
      <c r="AA524" s="153"/>
      <c r="AF524" s="153"/>
      <c r="AG524" s="153"/>
      <c r="AL524" s="153"/>
      <c r="AM524" s="153"/>
      <c r="AR524" s="153"/>
      <c r="AS524" s="153"/>
      <c r="AX524" s="153"/>
      <c r="AY524" s="153"/>
      <c r="BD524" s="153"/>
      <c r="BE524" s="153"/>
      <c r="BF524" s="153"/>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c r="DQ524" s="9"/>
      <c r="DR524" s="9"/>
      <c r="DS524" s="9"/>
      <c r="DT524" s="9"/>
      <c r="DU524" s="9"/>
      <c r="DV524" s="9"/>
      <c r="DW524" s="9"/>
      <c r="DX524" s="9"/>
      <c r="DY524" s="9"/>
      <c r="DZ524" s="9"/>
      <c r="EA524" s="9"/>
      <c r="EB524" s="9"/>
      <c r="EC524" s="9"/>
      <c r="ED524" s="9"/>
      <c r="EE524" s="9"/>
      <c r="EF524" s="9"/>
      <c r="EG524" s="9"/>
      <c r="EH524" s="9"/>
      <c r="EI524" s="9"/>
      <c r="EJ524" s="9"/>
      <c r="EK524" s="9"/>
      <c r="EL524" s="9"/>
      <c r="EM524" s="9"/>
      <c r="EN524" s="9"/>
      <c r="EO524" s="9"/>
      <c r="EP524" s="9"/>
      <c r="EQ524" s="9"/>
      <c r="ER524" s="9"/>
      <c r="ES524" s="9"/>
      <c r="ET524" s="9"/>
      <c r="EU524" s="9"/>
      <c r="EV524" s="9"/>
      <c r="EW524" s="9"/>
      <c r="EX524" s="9"/>
      <c r="EY524" s="9"/>
      <c r="EZ524" s="9"/>
      <c r="FA524" s="9"/>
      <c r="FB524" s="9"/>
      <c r="FC524" s="9"/>
      <c r="FD524" s="9"/>
      <c r="FE524" s="9"/>
      <c r="FF524" s="9"/>
      <c r="FG524" s="9"/>
      <c r="FH524" s="9"/>
      <c r="FI524" s="9"/>
      <c r="FJ524" s="9"/>
    </row>
    <row r="525" ht="15.75" customHeight="1">
      <c r="B525" s="153"/>
      <c r="C525" s="153"/>
      <c r="H525" s="153"/>
      <c r="I525" s="153"/>
      <c r="N525" s="153"/>
      <c r="O525" s="153"/>
      <c r="T525" s="153"/>
      <c r="U525" s="153"/>
      <c r="Z525" s="153"/>
      <c r="AA525" s="153"/>
      <c r="AF525" s="153"/>
      <c r="AG525" s="153"/>
      <c r="AL525" s="153"/>
      <c r="AM525" s="153"/>
      <c r="AR525" s="153"/>
      <c r="AS525" s="153"/>
      <c r="AX525" s="153"/>
      <c r="AY525" s="153"/>
      <c r="BD525" s="153"/>
      <c r="BE525" s="153"/>
      <c r="BF525" s="153"/>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c r="DQ525" s="9"/>
      <c r="DR525" s="9"/>
      <c r="DS525" s="9"/>
      <c r="DT525" s="9"/>
      <c r="DU525" s="9"/>
      <c r="DV525" s="9"/>
      <c r="DW525" s="9"/>
      <c r="DX525" s="9"/>
      <c r="DY525" s="9"/>
      <c r="DZ525" s="9"/>
      <c r="EA525" s="9"/>
      <c r="EB525" s="9"/>
      <c r="EC525" s="9"/>
      <c r="ED525" s="9"/>
      <c r="EE525" s="9"/>
      <c r="EF525" s="9"/>
      <c r="EG525" s="9"/>
      <c r="EH525" s="9"/>
      <c r="EI525" s="9"/>
      <c r="EJ525" s="9"/>
      <c r="EK525" s="9"/>
      <c r="EL525" s="9"/>
      <c r="EM525" s="9"/>
      <c r="EN525" s="9"/>
      <c r="EO525" s="9"/>
      <c r="EP525" s="9"/>
      <c r="EQ525" s="9"/>
      <c r="ER525" s="9"/>
      <c r="ES525" s="9"/>
      <c r="ET525" s="9"/>
      <c r="EU525" s="9"/>
      <c r="EV525" s="9"/>
      <c r="EW525" s="9"/>
      <c r="EX525" s="9"/>
      <c r="EY525" s="9"/>
      <c r="EZ525" s="9"/>
      <c r="FA525" s="9"/>
      <c r="FB525" s="9"/>
      <c r="FC525" s="9"/>
      <c r="FD525" s="9"/>
      <c r="FE525" s="9"/>
      <c r="FF525" s="9"/>
      <c r="FG525" s="9"/>
      <c r="FH525" s="9"/>
      <c r="FI525" s="9"/>
      <c r="FJ525" s="9"/>
    </row>
    <row r="526" ht="15.75" customHeight="1">
      <c r="B526" s="153"/>
      <c r="C526" s="153"/>
      <c r="H526" s="153"/>
      <c r="I526" s="153"/>
      <c r="N526" s="153"/>
      <c r="O526" s="153"/>
      <c r="T526" s="153"/>
      <c r="U526" s="153"/>
      <c r="Z526" s="153"/>
      <c r="AA526" s="153"/>
      <c r="AF526" s="153"/>
      <c r="AG526" s="153"/>
      <c r="AL526" s="153"/>
      <c r="AM526" s="153"/>
      <c r="AR526" s="153"/>
      <c r="AS526" s="153"/>
      <c r="AX526" s="153"/>
      <c r="AY526" s="153"/>
      <c r="BD526" s="153"/>
      <c r="BE526" s="153"/>
      <c r="BF526" s="153"/>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c r="EA526" s="9"/>
      <c r="EB526" s="9"/>
      <c r="EC526" s="9"/>
      <c r="ED526" s="9"/>
      <c r="EE526" s="9"/>
      <c r="EF526" s="9"/>
      <c r="EG526" s="9"/>
      <c r="EH526" s="9"/>
      <c r="EI526" s="9"/>
      <c r="EJ526" s="9"/>
      <c r="EK526" s="9"/>
      <c r="EL526" s="9"/>
      <c r="EM526" s="9"/>
      <c r="EN526" s="9"/>
      <c r="EO526" s="9"/>
      <c r="EP526" s="9"/>
      <c r="EQ526" s="9"/>
      <c r="ER526" s="9"/>
      <c r="ES526" s="9"/>
      <c r="ET526" s="9"/>
      <c r="EU526" s="9"/>
      <c r="EV526" s="9"/>
      <c r="EW526" s="9"/>
      <c r="EX526" s="9"/>
      <c r="EY526" s="9"/>
      <c r="EZ526" s="9"/>
      <c r="FA526" s="9"/>
      <c r="FB526" s="9"/>
      <c r="FC526" s="9"/>
      <c r="FD526" s="9"/>
      <c r="FE526" s="9"/>
      <c r="FF526" s="9"/>
      <c r="FG526" s="9"/>
      <c r="FH526" s="9"/>
      <c r="FI526" s="9"/>
      <c r="FJ526" s="9"/>
    </row>
    <row r="527" ht="15.75" customHeight="1">
      <c r="B527" s="153"/>
      <c r="C527" s="153"/>
      <c r="H527" s="153"/>
      <c r="I527" s="153"/>
      <c r="N527" s="153"/>
      <c r="O527" s="153"/>
      <c r="T527" s="153"/>
      <c r="U527" s="153"/>
      <c r="Z527" s="153"/>
      <c r="AA527" s="153"/>
      <c r="AF527" s="153"/>
      <c r="AG527" s="153"/>
      <c r="AL527" s="153"/>
      <c r="AM527" s="153"/>
      <c r="AR527" s="153"/>
      <c r="AS527" s="153"/>
      <c r="AX527" s="153"/>
      <c r="AY527" s="153"/>
      <c r="BD527" s="153"/>
      <c r="BE527" s="153"/>
      <c r="BF527" s="153"/>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c r="EA527" s="9"/>
      <c r="EB527" s="9"/>
      <c r="EC527" s="9"/>
      <c r="ED527" s="9"/>
      <c r="EE527" s="9"/>
      <c r="EF527" s="9"/>
      <c r="EG527" s="9"/>
      <c r="EH527" s="9"/>
      <c r="EI527" s="9"/>
      <c r="EJ527" s="9"/>
      <c r="EK527" s="9"/>
      <c r="EL527" s="9"/>
      <c r="EM527" s="9"/>
      <c r="EN527" s="9"/>
      <c r="EO527" s="9"/>
      <c r="EP527" s="9"/>
      <c r="EQ527" s="9"/>
      <c r="ER527" s="9"/>
      <c r="ES527" s="9"/>
      <c r="ET527" s="9"/>
      <c r="EU527" s="9"/>
      <c r="EV527" s="9"/>
      <c r="EW527" s="9"/>
      <c r="EX527" s="9"/>
      <c r="EY527" s="9"/>
      <c r="EZ527" s="9"/>
      <c r="FA527" s="9"/>
      <c r="FB527" s="9"/>
      <c r="FC527" s="9"/>
      <c r="FD527" s="9"/>
      <c r="FE527" s="9"/>
      <c r="FF527" s="9"/>
      <c r="FG527" s="9"/>
      <c r="FH527" s="9"/>
      <c r="FI527" s="9"/>
      <c r="FJ527" s="9"/>
    </row>
    <row r="528" ht="15.75" customHeight="1">
      <c r="B528" s="153"/>
      <c r="C528" s="153"/>
      <c r="H528" s="153"/>
      <c r="I528" s="153"/>
      <c r="N528" s="153"/>
      <c r="O528" s="153"/>
      <c r="T528" s="153"/>
      <c r="U528" s="153"/>
      <c r="Z528" s="153"/>
      <c r="AA528" s="153"/>
      <c r="AF528" s="153"/>
      <c r="AG528" s="153"/>
      <c r="AL528" s="153"/>
      <c r="AM528" s="153"/>
      <c r="AR528" s="153"/>
      <c r="AS528" s="153"/>
      <c r="AX528" s="153"/>
      <c r="AY528" s="153"/>
      <c r="BD528" s="153"/>
      <c r="BE528" s="153"/>
      <c r="BF528" s="153"/>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c r="DQ528" s="9"/>
      <c r="DR528" s="9"/>
      <c r="DS528" s="9"/>
      <c r="DT528" s="9"/>
      <c r="DU528" s="9"/>
      <c r="DV528" s="9"/>
      <c r="DW528" s="9"/>
      <c r="DX528" s="9"/>
      <c r="DY528" s="9"/>
      <c r="DZ528" s="9"/>
      <c r="EA528" s="9"/>
      <c r="EB528" s="9"/>
      <c r="EC528" s="9"/>
      <c r="ED528" s="9"/>
      <c r="EE528" s="9"/>
      <c r="EF528" s="9"/>
      <c r="EG528" s="9"/>
      <c r="EH528" s="9"/>
      <c r="EI528" s="9"/>
      <c r="EJ528" s="9"/>
      <c r="EK528" s="9"/>
      <c r="EL528" s="9"/>
      <c r="EM528" s="9"/>
      <c r="EN528" s="9"/>
      <c r="EO528" s="9"/>
      <c r="EP528" s="9"/>
      <c r="EQ528" s="9"/>
      <c r="ER528" s="9"/>
      <c r="ES528" s="9"/>
      <c r="ET528" s="9"/>
      <c r="EU528" s="9"/>
      <c r="EV528" s="9"/>
      <c r="EW528" s="9"/>
      <c r="EX528" s="9"/>
      <c r="EY528" s="9"/>
      <c r="EZ528" s="9"/>
      <c r="FA528" s="9"/>
      <c r="FB528" s="9"/>
      <c r="FC528" s="9"/>
      <c r="FD528" s="9"/>
      <c r="FE528" s="9"/>
      <c r="FF528" s="9"/>
      <c r="FG528" s="9"/>
      <c r="FH528" s="9"/>
      <c r="FI528" s="9"/>
      <c r="FJ528" s="9"/>
    </row>
    <row r="529" ht="15.75" customHeight="1">
      <c r="B529" s="153"/>
      <c r="C529" s="153"/>
      <c r="H529" s="153"/>
      <c r="I529" s="153"/>
      <c r="N529" s="153"/>
      <c r="O529" s="153"/>
      <c r="T529" s="153"/>
      <c r="U529" s="153"/>
      <c r="Z529" s="153"/>
      <c r="AA529" s="153"/>
      <c r="AF529" s="153"/>
      <c r="AG529" s="153"/>
      <c r="AL529" s="153"/>
      <c r="AM529" s="153"/>
      <c r="AR529" s="153"/>
      <c r="AS529" s="153"/>
      <c r="AX529" s="153"/>
      <c r="AY529" s="153"/>
      <c r="BD529" s="153"/>
      <c r="BE529" s="153"/>
      <c r="BF529" s="153"/>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c r="DQ529" s="9"/>
      <c r="DR529" s="9"/>
      <c r="DS529" s="9"/>
      <c r="DT529" s="9"/>
      <c r="DU529" s="9"/>
      <c r="DV529" s="9"/>
      <c r="DW529" s="9"/>
      <c r="DX529" s="9"/>
      <c r="DY529" s="9"/>
      <c r="DZ529" s="9"/>
      <c r="EA529" s="9"/>
      <c r="EB529" s="9"/>
      <c r="EC529" s="9"/>
      <c r="ED529" s="9"/>
      <c r="EE529" s="9"/>
      <c r="EF529" s="9"/>
      <c r="EG529" s="9"/>
      <c r="EH529" s="9"/>
      <c r="EI529" s="9"/>
      <c r="EJ529" s="9"/>
      <c r="EK529" s="9"/>
      <c r="EL529" s="9"/>
      <c r="EM529" s="9"/>
      <c r="EN529" s="9"/>
      <c r="EO529" s="9"/>
      <c r="EP529" s="9"/>
      <c r="EQ529" s="9"/>
      <c r="ER529" s="9"/>
      <c r="ES529" s="9"/>
      <c r="ET529" s="9"/>
      <c r="EU529" s="9"/>
      <c r="EV529" s="9"/>
      <c r="EW529" s="9"/>
      <c r="EX529" s="9"/>
      <c r="EY529" s="9"/>
      <c r="EZ529" s="9"/>
      <c r="FA529" s="9"/>
      <c r="FB529" s="9"/>
      <c r="FC529" s="9"/>
      <c r="FD529" s="9"/>
      <c r="FE529" s="9"/>
      <c r="FF529" s="9"/>
      <c r="FG529" s="9"/>
      <c r="FH529" s="9"/>
      <c r="FI529" s="9"/>
      <c r="FJ529" s="9"/>
    </row>
    <row r="530" ht="15.75" customHeight="1">
      <c r="B530" s="153"/>
      <c r="C530" s="153"/>
      <c r="H530" s="153"/>
      <c r="I530" s="153"/>
      <c r="N530" s="153"/>
      <c r="O530" s="153"/>
      <c r="T530" s="153"/>
      <c r="U530" s="153"/>
      <c r="Z530" s="153"/>
      <c r="AA530" s="153"/>
      <c r="AF530" s="153"/>
      <c r="AG530" s="153"/>
      <c r="AL530" s="153"/>
      <c r="AM530" s="153"/>
      <c r="AR530" s="153"/>
      <c r="AS530" s="153"/>
      <c r="AX530" s="153"/>
      <c r="AY530" s="153"/>
      <c r="BD530" s="153"/>
      <c r="BE530" s="153"/>
      <c r="BF530" s="153"/>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c r="DQ530" s="9"/>
      <c r="DR530" s="9"/>
      <c r="DS530" s="9"/>
      <c r="DT530" s="9"/>
      <c r="DU530" s="9"/>
      <c r="DV530" s="9"/>
      <c r="DW530" s="9"/>
      <c r="DX530" s="9"/>
      <c r="DY530" s="9"/>
      <c r="DZ530" s="9"/>
      <c r="EA530" s="9"/>
      <c r="EB530" s="9"/>
      <c r="EC530" s="9"/>
      <c r="ED530" s="9"/>
      <c r="EE530" s="9"/>
      <c r="EF530" s="9"/>
      <c r="EG530" s="9"/>
      <c r="EH530" s="9"/>
      <c r="EI530" s="9"/>
      <c r="EJ530" s="9"/>
      <c r="EK530" s="9"/>
      <c r="EL530" s="9"/>
      <c r="EM530" s="9"/>
      <c r="EN530" s="9"/>
      <c r="EO530" s="9"/>
      <c r="EP530" s="9"/>
      <c r="EQ530" s="9"/>
      <c r="ER530" s="9"/>
      <c r="ES530" s="9"/>
      <c r="ET530" s="9"/>
      <c r="EU530" s="9"/>
      <c r="EV530" s="9"/>
      <c r="EW530" s="9"/>
      <c r="EX530" s="9"/>
      <c r="EY530" s="9"/>
      <c r="EZ530" s="9"/>
      <c r="FA530" s="9"/>
      <c r="FB530" s="9"/>
      <c r="FC530" s="9"/>
      <c r="FD530" s="9"/>
      <c r="FE530" s="9"/>
      <c r="FF530" s="9"/>
      <c r="FG530" s="9"/>
      <c r="FH530" s="9"/>
      <c r="FI530" s="9"/>
      <c r="FJ530" s="9"/>
    </row>
    <row r="531" ht="15.75" customHeight="1">
      <c r="B531" s="153"/>
      <c r="C531" s="153"/>
      <c r="H531" s="153"/>
      <c r="I531" s="153"/>
      <c r="N531" s="153"/>
      <c r="O531" s="153"/>
      <c r="T531" s="153"/>
      <c r="U531" s="153"/>
      <c r="Z531" s="153"/>
      <c r="AA531" s="153"/>
      <c r="AF531" s="153"/>
      <c r="AG531" s="153"/>
      <c r="AL531" s="153"/>
      <c r="AM531" s="153"/>
      <c r="AR531" s="153"/>
      <c r="AS531" s="153"/>
      <c r="AX531" s="153"/>
      <c r="AY531" s="153"/>
      <c r="BD531" s="153"/>
      <c r="BE531" s="153"/>
      <c r="BF531" s="153"/>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c r="DQ531" s="9"/>
      <c r="DR531" s="9"/>
      <c r="DS531" s="9"/>
      <c r="DT531" s="9"/>
      <c r="DU531" s="9"/>
      <c r="DV531" s="9"/>
      <c r="DW531" s="9"/>
      <c r="DX531" s="9"/>
      <c r="DY531" s="9"/>
      <c r="DZ531" s="9"/>
      <c r="EA531" s="9"/>
      <c r="EB531" s="9"/>
      <c r="EC531" s="9"/>
      <c r="ED531" s="9"/>
      <c r="EE531" s="9"/>
      <c r="EF531" s="9"/>
      <c r="EG531" s="9"/>
      <c r="EH531" s="9"/>
      <c r="EI531" s="9"/>
      <c r="EJ531" s="9"/>
      <c r="EK531" s="9"/>
      <c r="EL531" s="9"/>
      <c r="EM531" s="9"/>
      <c r="EN531" s="9"/>
      <c r="EO531" s="9"/>
      <c r="EP531" s="9"/>
      <c r="EQ531" s="9"/>
      <c r="ER531" s="9"/>
      <c r="ES531" s="9"/>
      <c r="ET531" s="9"/>
      <c r="EU531" s="9"/>
      <c r="EV531" s="9"/>
      <c r="EW531" s="9"/>
      <c r="EX531" s="9"/>
      <c r="EY531" s="9"/>
      <c r="EZ531" s="9"/>
      <c r="FA531" s="9"/>
      <c r="FB531" s="9"/>
      <c r="FC531" s="9"/>
      <c r="FD531" s="9"/>
      <c r="FE531" s="9"/>
      <c r="FF531" s="9"/>
      <c r="FG531" s="9"/>
      <c r="FH531" s="9"/>
      <c r="FI531" s="9"/>
      <c r="FJ531" s="9"/>
    </row>
    <row r="532" ht="15.75" customHeight="1">
      <c r="B532" s="153"/>
      <c r="C532" s="153"/>
      <c r="H532" s="153"/>
      <c r="I532" s="153"/>
      <c r="N532" s="153"/>
      <c r="O532" s="153"/>
      <c r="T532" s="153"/>
      <c r="U532" s="153"/>
      <c r="Z532" s="153"/>
      <c r="AA532" s="153"/>
      <c r="AF532" s="153"/>
      <c r="AG532" s="153"/>
      <c r="AL532" s="153"/>
      <c r="AM532" s="153"/>
      <c r="AR532" s="153"/>
      <c r="AS532" s="153"/>
      <c r="AX532" s="153"/>
      <c r="AY532" s="153"/>
      <c r="BD532" s="153"/>
      <c r="BE532" s="153"/>
      <c r="BF532" s="153"/>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c r="DQ532" s="9"/>
      <c r="DR532" s="9"/>
      <c r="DS532" s="9"/>
      <c r="DT532" s="9"/>
      <c r="DU532" s="9"/>
      <c r="DV532" s="9"/>
      <c r="DW532" s="9"/>
      <c r="DX532" s="9"/>
      <c r="DY532" s="9"/>
      <c r="DZ532" s="9"/>
      <c r="EA532" s="9"/>
      <c r="EB532" s="9"/>
      <c r="EC532" s="9"/>
      <c r="ED532" s="9"/>
      <c r="EE532" s="9"/>
      <c r="EF532" s="9"/>
      <c r="EG532" s="9"/>
      <c r="EH532" s="9"/>
      <c r="EI532" s="9"/>
      <c r="EJ532" s="9"/>
      <c r="EK532" s="9"/>
      <c r="EL532" s="9"/>
      <c r="EM532" s="9"/>
      <c r="EN532" s="9"/>
      <c r="EO532" s="9"/>
      <c r="EP532" s="9"/>
      <c r="EQ532" s="9"/>
      <c r="ER532" s="9"/>
      <c r="ES532" s="9"/>
      <c r="ET532" s="9"/>
      <c r="EU532" s="9"/>
      <c r="EV532" s="9"/>
      <c r="EW532" s="9"/>
      <c r="EX532" s="9"/>
      <c r="EY532" s="9"/>
      <c r="EZ532" s="9"/>
      <c r="FA532" s="9"/>
      <c r="FB532" s="9"/>
      <c r="FC532" s="9"/>
      <c r="FD532" s="9"/>
      <c r="FE532" s="9"/>
      <c r="FF532" s="9"/>
      <c r="FG532" s="9"/>
      <c r="FH532" s="9"/>
      <c r="FI532" s="9"/>
      <c r="FJ532" s="9"/>
    </row>
    <row r="533" ht="15.75" customHeight="1">
      <c r="B533" s="153"/>
      <c r="C533" s="153"/>
      <c r="H533" s="153"/>
      <c r="I533" s="153"/>
      <c r="N533" s="153"/>
      <c r="O533" s="153"/>
      <c r="T533" s="153"/>
      <c r="U533" s="153"/>
      <c r="Z533" s="153"/>
      <c r="AA533" s="153"/>
      <c r="AF533" s="153"/>
      <c r="AG533" s="153"/>
      <c r="AL533" s="153"/>
      <c r="AM533" s="153"/>
      <c r="AR533" s="153"/>
      <c r="AS533" s="153"/>
      <c r="AX533" s="153"/>
      <c r="AY533" s="153"/>
      <c r="BD533" s="153"/>
      <c r="BE533" s="153"/>
      <c r="BF533" s="153"/>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c r="EA533" s="9"/>
      <c r="EB533" s="9"/>
      <c r="EC533" s="9"/>
      <c r="ED533" s="9"/>
      <c r="EE533" s="9"/>
      <c r="EF533" s="9"/>
      <c r="EG533" s="9"/>
      <c r="EH533" s="9"/>
      <c r="EI533" s="9"/>
      <c r="EJ533" s="9"/>
      <c r="EK533" s="9"/>
      <c r="EL533" s="9"/>
      <c r="EM533" s="9"/>
      <c r="EN533" s="9"/>
      <c r="EO533" s="9"/>
      <c r="EP533" s="9"/>
      <c r="EQ533" s="9"/>
      <c r="ER533" s="9"/>
      <c r="ES533" s="9"/>
      <c r="ET533" s="9"/>
      <c r="EU533" s="9"/>
      <c r="EV533" s="9"/>
      <c r="EW533" s="9"/>
      <c r="EX533" s="9"/>
      <c r="EY533" s="9"/>
      <c r="EZ533" s="9"/>
      <c r="FA533" s="9"/>
      <c r="FB533" s="9"/>
      <c r="FC533" s="9"/>
      <c r="FD533" s="9"/>
      <c r="FE533" s="9"/>
      <c r="FF533" s="9"/>
      <c r="FG533" s="9"/>
      <c r="FH533" s="9"/>
      <c r="FI533" s="9"/>
      <c r="FJ533" s="9"/>
    </row>
    <row r="534" ht="15.75" customHeight="1">
      <c r="B534" s="153"/>
      <c r="C534" s="153"/>
      <c r="H534" s="153"/>
      <c r="I534" s="153"/>
      <c r="N534" s="153"/>
      <c r="O534" s="153"/>
      <c r="T534" s="153"/>
      <c r="U534" s="153"/>
      <c r="Z534" s="153"/>
      <c r="AA534" s="153"/>
      <c r="AF534" s="153"/>
      <c r="AG534" s="153"/>
      <c r="AL534" s="153"/>
      <c r="AM534" s="153"/>
      <c r="AR534" s="153"/>
      <c r="AS534" s="153"/>
      <c r="AX534" s="153"/>
      <c r="AY534" s="153"/>
      <c r="BD534" s="153"/>
      <c r="BE534" s="153"/>
      <c r="BF534" s="153"/>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c r="DQ534" s="9"/>
      <c r="DR534" s="9"/>
      <c r="DS534" s="9"/>
      <c r="DT534" s="9"/>
      <c r="DU534" s="9"/>
      <c r="DV534" s="9"/>
      <c r="DW534" s="9"/>
      <c r="DX534" s="9"/>
      <c r="DY534" s="9"/>
      <c r="DZ534" s="9"/>
      <c r="EA534" s="9"/>
      <c r="EB534" s="9"/>
      <c r="EC534" s="9"/>
      <c r="ED534" s="9"/>
      <c r="EE534" s="9"/>
      <c r="EF534" s="9"/>
      <c r="EG534" s="9"/>
      <c r="EH534" s="9"/>
      <c r="EI534" s="9"/>
      <c r="EJ534" s="9"/>
      <c r="EK534" s="9"/>
      <c r="EL534" s="9"/>
      <c r="EM534" s="9"/>
      <c r="EN534" s="9"/>
      <c r="EO534" s="9"/>
      <c r="EP534" s="9"/>
      <c r="EQ534" s="9"/>
      <c r="ER534" s="9"/>
      <c r="ES534" s="9"/>
      <c r="ET534" s="9"/>
      <c r="EU534" s="9"/>
      <c r="EV534" s="9"/>
      <c r="EW534" s="9"/>
      <c r="EX534" s="9"/>
      <c r="EY534" s="9"/>
      <c r="EZ534" s="9"/>
      <c r="FA534" s="9"/>
      <c r="FB534" s="9"/>
      <c r="FC534" s="9"/>
      <c r="FD534" s="9"/>
      <c r="FE534" s="9"/>
      <c r="FF534" s="9"/>
      <c r="FG534" s="9"/>
      <c r="FH534" s="9"/>
      <c r="FI534" s="9"/>
      <c r="FJ534" s="9"/>
    </row>
    <row r="535" ht="15.75" customHeight="1">
      <c r="B535" s="153"/>
      <c r="C535" s="153"/>
      <c r="H535" s="153"/>
      <c r="I535" s="153"/>
      <c r="N535" s="153"/>
      <c r="O535" s="153"/>
      <c r="T535" s="153"/>
      <c r="U535" s="153"/>
      <c r="Z535" s="153"/>
      <c r="AA535" s="153"/>
      <c r="AF535" s="153"/>
      <c r="AG535" s="153"/>
      <c r="AL535" s="153"/>
      <c r="AM535" s="153"/>
      <c r="AR535" s="153"/>
      <c r="AS535" s="153"/>
      <c r="AX535" s="153"/>
      <c r="AY535" s="153"/>
      <c r="BD535" s="153"/>
      <c r="BE535" s="153"/>
      <c r="BF535" s="153"/>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c r="DQ535" s="9"/>
      <c r="DR535" s="9"/>
      <c r="DS535" s="9"/>
      <c r="DT535" s="9"/>
      <c r="DU535" s="9"/>
      <c r="DV535" s="9"/>
      <c r="DW535" s="9"/>
      <c r="DX535" s="9"/>
      <c r="DY535" s="9"/>
      <c r="DZ535" s="9"/>
      <c r="EA535" s="9"/>
      <c r="EB535" s="9"/>
      <c r="EC535" s="9"/>
      <c r="ED535" s="9"/>
      <c r="EE535" s="9"/>
      <c r="EF535" s="9"/>
      <c r="EG535" s="9"/>
      <c r="EH535" s="9"/>
      <c r="EI535" s="9"/>
      <c r="EJ535" s="9"/>
      <c r="EK535" s="9"/>
      <c r="EL535" s="9"/>
      <c r="EM535" s="9"/>
      <c r="EN535" s="9"/>
      <c r="EO535" s="9"/>
      <c r="EP535" s="9"/>
      <c r="EQ535" s="9"/>
      <c r="ER535" s="9"/>
      <c r="ES535" s="9"/>
      <c r="ET535" s="9"/>
      <c r="EU535" s="9"/>
      <c r="EV535" s="9"/>
      <c r="EW535" s="9"/>
      <c r="EX535" s="9"/>
      <c r="EY535" s="9"/>
      <c r="EZ535" s="9"/>
      <c r="FA535" s="9"/>
      <c r="FB535" s="9"/>
      <c r="FC535" s="9"/>
      <c r="FD535" s="9"/>
      <c r="FE535" s="9"/>
      <c r="FF535" s="9"/>
      <c r="FG535" s="9"/>
      <c r="FH535" s="9"/>
      <c r="FI535" s="9"/>
      <c r="FJ535" s="9"/>
    </row>
    <row r="536" ht="15.75" customHeight="1">
      <c r="B536" s="153"/>
      <c r="C536" s="153"/>
      <c r="H536" s="153"/>
      <c r="I536" s="153"/>
      <c r="N536" s="153"/>
      <c r="O536" s="153"/>
      <c r="T536" s="153"/>
      <c r="U536" s="153"/>
      <c r="Z536" s="153"/>
      <c r="AA536" s="153"/>
      <c r="AF536" s="153"/>
      <c r="AG536" s="153"/>
      <c r="AL536" s="153"/>
      <c r="AM536" s="153"/>
      <c r="AR536" s="153"/>
      <c r="AS536" s="153"/>
      <c r="AX536" s="153"/>
      <c r="AY536" s="153"/>
      <c r="BD536" s="153"/>
      <c r="BE536" s="153"/>
      <c r="BF536" s="153"/>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c r="DQ536" s="9"/>
      <c r="DR536" s="9"/>
      <c r="DS536" s="9"/>
      <c r="DT536" s="9"/>
      <c r="DU536" s="9"/>
      <c r="DV536" s="9"/>
      <c r="DW536" s="9"/>
      <c r="DX536" s="9"/>
      <c r="DY536" s="9"/>
      <c r="DZ536" s="9"/>
      <c r="EA536" s="9"/>
      <c r="EB536" s="9"/>
      <c r="EC536" s="9"/>
      <c r="ED536" s="9"/>
      <c r="EE536" s="9"/>
      <c r="EF536" s="9"/>
      <c r="EG536" s="9"/>
      <c r="EH536" s="9"/>
      <c r="EI536" s="9"/>
      <c r="EJ536" s="9"/>
      <c r="EK536" s="9"/>
      <c r="EL536" s="9"/>
      <c r="EM536" s="9"/>
      <c r="EN536" s="9"/>
      <c r="EO536" s="9"/>
      <c r="EP536" s="9"/>
      <c r="EQ536" s="9"/>
      <c r="ER536" s="9"/>
      <c r="ES536" s="9"/>
      <c r="ET536" s="9"/>
      <c r="EU536" s="9"/>
      <c r="EV536" s="9"/>
      <c r="EW536" s="9"/>
      <c r="EX536" s="9"/>
      <c r="EY536" s="9"/>
      <c r="EZ536" s="9"/>
      <c r="FA536" s="9"/>
      <c r="FB536" s="9"/>
      <c r="FC536" s="9"/>
      <c r="FD536" s="9"/>
      <c r="FE536" s="9"/>
      <c r="FF536" s="9"/>
      <c r="FG536" s="9"/>
      <c r="FH536" s="9"/>
      <c r="FI536" s="9"/>
      <c r="FJ536" s="9"/>
    </row>
    <row r="537" ht="15.75" customHeight="1">
      <c r="B537" s="153"/>
      <c r="C537" s="153"/>
      <c r="H537" s="153"/>
      <c r="I537" s="153"/>
      <c r="N537" s="153"/>
      <c r="O537" s="153"/>
      <c r="T537" s="153"/>
      <c r="U537" s="153"/>
      <c r="Z537" s="153"/>
      <c r="AA537" s="153"/>
      <c r="AF537" s="153"/>
      <c r="AG537" s="153"/>
      <c r="AL537" s="153"/>
      <c r="AM537" s="153"/>
      <c r="AR537" s="153"/>
      <c r="AS537" s="153"/>
      <c r="AX537" s="153"/>
      <c r="AY537" s="153"/>
      <c r="BD537" s="153"/>
      <c r="BE537" s="153"/>
      <c r="BF537" s="153"/>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c r="DQ537" s="9"/>
      <c r="DR537" s="9"/>
      <c r="DS537" s="9"/>
      <c r="DT537" s="9"/>
      <c r="DU537" s="9"/>
      <c r="DV537" s="9"/>
      <c r="DW537" s="9"/>
      <c r="DX537" s="9"/>
      <c r="DY537" s="9"/>
      <c r="DZ537" s="9"/>
      <c r="EA537" s="9"/>
      <c r="EB537" s="9"/>
      <c r="EC537" s="9"/>
      <c r="ED537" s="9"/>
      <c r="EE537" s="9"/>
      <c r="EF537" s="9"/>
      <c r="EG537" s="9"/>
      <c r="EH537" s="9"/>
      <c r="EI537" s="9"/>
      <c r="EJ537" s="9"/>
      <c r="EK537" s="9"/>
      <c r="EL537" s="9"/>
      <c r="EM537" s="9"/>
      <c r="EN537" s="9"/>
      <c r="EO537" s="9"/>
      <c r="EP537" s="9"/>
      <c r="EQ537" s="9"/>
      <c r="ER537" s="9"/>
      <c r="ES537" s="9"/>
      <c r="ET537" s="9"/>
      <c r="EU537" s="9"/>
      <c r="EV537" s="9"/>
      <c r="EW537" s="9"/>
      <c r="EX537" s="9"/>
      <c r="EY537" s="9"/>
      <c r="EZ537" s="9"/>
      <c r="FA537" s="9"/>
      <c r="FB537" s="9"/>
      <c r="FC537" s="9"/>
      <c r="FD537" s="9"/>
      <c r="FE537" s="9"/>
      <c r="FF537" s="9"/>
      <c r="FG537" s="9"/>
      <c r="FH537" s="9"/>
      <c r="FI537" s="9"/>
      <c r="FJ537" s="9"/>
    </row>
    <row r="538" ht="15.75" customHeight="1">
      <c r="B538" s="153"/>
      <c r="C538" s="153"/>
      <c r="H538" s="153"/>
      <c r="I538" s="153"/>
      <c r="N538" s="153"/>
      <c r="O538" s="153"/>
      <c r="T538" s="153"/>
      <c r="U538" s="153"/>
      <c r="Z538" s="153"/>
      <c r="AA538" s="153"/>
      <c r="AF538" s="153"/>
      <c r="AG538" s="153"/>
      <c r="AL538" s="153"/>
      <c r="AM538" s="153"/>
      <c r="AR538" s="153"/>
      <c r="AS538" s="153"/>
      <c r="AX538" s="153"/>
      <c r="AY538" s="153"/>
      <c r="BD538" s="153"/>
      <c r="BE538" s="153"/>
      <c r="BF538" s="153"/>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c r="EA538" s="9"/>
      <c r="EB538" s="9"/>
      <c r="EC538" s="9"/>
      <c r="ED538" s="9"/>
      <c r="EE538" s="9"/>
      <c r="EF538" s="9"/>
      <c r="EG538" s="9"/>
      <c r="EH538" s="9"/>
      <c r="EI538" s="9"/>
      <c r="EJ538" s="9"/>
      <c r="EK538" s="9"/>
      <c r="EL538" s="9"/>
      <c r="EM538" s="9"/>
      <c r="EN538" s="9"/>
      <c r="EO538" s="9"/>
      <c r="EP538" s="9"/>
      <c r="EQ538" s="9"/>
      <c r="ER538" s="9"/>
      <c r="ES538" s="9"/>
      <c r="ET538" s="9"/>
      <c r="EU538" s="9"/>
      <c r="EV538" s="9"/>
      <c r="EW538" s="9"/>
      <c r="EX538" s="9"/>
      <c r="EY538" s="9"/>
      <c r="EZ538" s="9"/>
      <c r="FA538" s="9"/>
      <c r="FB538" s="9"/>
      <c r="FC538" s="9"/>
      <c r="FD538" s="9"/>
      <c r="FE538" s="9"/>
      <c r="FF538" s="9"/>
      <c r="FG538" s="9"/>
      <c r="FH538" s="9"/>
      <c r="FI538" s="9"/>
      <c r="FJ538" s="9"/>
    </row>
    <row r="539" ht="15.75" customHeight="1">
      <c r="B539" s="153"/>
      <c r="C539" s="153"/>
      <c r="H539" s="153"/>
      <c r="I539" s="153"/>
      <c r="N539" s="153"/>
      <c r="O539" s="153"/>
      <c r="T539" s="153"/>
      <c r="U539" s="153"/>
      <c r="Z539" s="153"/>
      <c r="AA539" s="153"/>
      <c r="AF539" s="153"/>
      <c r="AG539" s="153"/>
      <c r="AL539" s="153"/>
      <c r="AM539" s="153"/>
      <c r="AR539" s="153"/>
      <c r="AS539" s="153"/>
      <c r="AX539" s="153"/>
      <c r="AY539" s="153"/>
      <c r="BD539" s="153"/>
      <c r="BE539" s="153"/>
      <c r="BF539" s="153"/>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row>
    <row r="540" ht="15.75" customHeight="1">
      <c r="B540" s="153"/>
      <c r="C540" s="153"/>
      <c r="H540" s="153"/>
      <c r="I540" s="153"/>
      <c r="N540" s="153"/>
      <c r="O540" s="153"/>
      <c r="T540" s="153"/>
      <c r="U540" s="153"/>
      <c r="Z540" s="153"/>
      <c r="AA540" s="153"/>
      <c r="AF540" s="153"/>
      <c r="AG540" s="153"/>
      <c r="AL540" s="153"/>
      <c r="AM540" s="153"/>
      <c r="AR540" s="153"/>
      <c r="AS540" s="153"/>
      <c r="AX540" s="153"/>
      <c r="AY540" s="153"/>
      <c r="BD540" s="153"/>
      <c r="BE540" s="153"/>
      <c r="BF540" s="153"/>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row>
    <row r="541" ht="15.75" customHeight="1">
      <c r="B541" s="153"/>
      <c r="C541" s="153"/>
      <c r="H541" s="153"/>
      <c r="I541" s="153"/>
      <c r="N541" s="153"/>
      <c r="O541" s="153"/>
      <c r="T541" s="153"/>
      <c r="U541" s="153"/>
      <c r="Z541" s="153"/>
      <c r="AA541" s="153"/>
      <c r="AF541" s="153"/>
      <c r="AG541" s="153"/>
      <c r="AL541" s="153"/>
      <c r="AM541" s="153"/>
      <c r="AR541" s="153"/>
      <c r="AS541" s="153"/>
      <c r="AX541" s="153"/>
      <c r="AY541" s="153"/>
      <c r="BD541" s="153"/>
      <c r="BE541" s="153"/>
      <c r="BF541" s="153"/>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row>
    <row r="542" ht="15.75" customHeight="1">
      <c r="B542" s="153"/>
      <c r="C542" s="153"/>
      <c r="H542" s="153"/>
      <c r="I542" s="153"/>
      <c r="N542" s="153"/>
      <c r="O542" s="153"/>
      <c r="T542" s="153"/>
      <c r="U542" s="153"/>
      <c r="Z542" s="153"/>
      <c r="AA542" s="153"/>
      <c r="AF542" s="153"/>
      <c r="AG542" s="153"/>
      <c r="AL542" s="153"/>
      <c r="AM542" s="153"/>
      <c r="AR542" s="153"/>
      <c r="AS542" s="153"/>
      <c r="AX542" s="153"/>
      <c r="AY542" s="153"/>
      <c r="BD542" s="153"/>
      <c r="BE542" s="153"/>
      <c r="BF542" s="153"/>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row>
    <row r="543" ht="15.75" customHeight="1">
      <c r="B543" s="153"/>
      <c r="C543" s="153"/>
      <c r="H543" s="153"/>
      <c r="I543" s="153"/>
      <c r="N543" s="153"/>
      <c r="O543" s="153"/>
      <c r="T543" s="153"/>
      <c r="U543" s="153"/>
      <c r="Z543" s="153"/>
      <c r="AA543" s="153"/>
      <c r="AF543" s="153"/>
      <c r="AG543" s="153"/>
      <c r="AL543" s="153"/>
      <c r="AM543" s="153"/>
      <c r="AR543" s="153"/>
      <c r="AS543" s="153"/>
      <c r="AX543" s="153"/>
      <c r="AY543" s="153"/>
      <c r="BD543" s="153"/>
      <c r="BE543" s="153"/>
      <c r="BF543" s="153"/>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row>
    <row r="544" ht="15.75" customHeight="1">
      <c r="B544" s="153"/>
      <c r="C544" s="153"/>
      <c r="H544" s="153"/>
      <c r="I544" s="153"/>
      <c r="N544" s="153"/>
      <c r="O544" s="153"/>
      <c r="T544" s="153"/>
      <c r="U544" s="153"/>
      <c r="Z544" s="153"/>
      <c r="AA544" s="153"/>
      <c r="AF544" s="153"/>
      <c r="AG544" s="153"/>
      <c r="AL544" s="153"/>
      <c r="AM544" s="153"/>
      <c r="AR544" s="153"/>
      <c r="AS544" s="153"/>
      <c r="AX544" s="153"/>
      <c r="AY544" s="153"/>
      <c r="BD544" s="153"/>
      <c r="BE544" s="153"/>
      <c r="BF544" s="153"/>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c r="DQ544" s="9"/>
      <c r="DR544" s="9"/>
      <c r="DS544" s="9"/>
      <c r="DT544" s="9"/>
      <c r="DU544" s="9"/>
      <c r="DV544" s="9"/>
      <c r="DW544" s="9"/>
      <c r="DX544" s="9"/>
      <c r="DY544" s="9"/>
      <c r="DZ544" s="9"/>
      <c r="EA544" s="9"/>
      <c r="EB544" s="9"/>
      <c r="EC544" s="9"/>
      <c r="ED544" s="9"/>
      <c r="EE544" s="9"/>
      <c r="EF544" s="9"/>
      <c r="EG544" s="9"/>
      <c r="EH544" s="9"/>
      <c r="EI544" s="9"/>
      <c r="EJ544" s="9"/>
      <c r="EK544" s="9"/>
      <c r="EL544" s="9"/>
      <c r="EM544" s="9"/>
      <c r="EN544" s="9"/>
      <c r="EO544" s="9"/>
      <c r="EP544" s="9"/>
      <c r="EQ544" s="9"/>
      <c r="ER544" s="9"/>
      <c r="ES544" s="9"/>
      <c r="ET544" s="9"/>
      <c r="EU544" s="9"/>
      <c r="EV544" s="9"/>
      <c r="EW544" s="9"/>
      <c r="EX544" s="9"/>
      <c r="EY544" s="9"/>
      <c r="EZ544" s="9"/>
      <c r="FA544" s="9"/>
      <c r="FB544" s="9"/>
      <c r="FC544" s="9"/>
      <c r="FD544" s="9"/>
      <c r="FE544" s="9"/>
      <c r="FF544" s="9"/>
      <c r="FG544" s="9"/>
      <c r="FH544" s="9"/>
      <c r="FI544" s="9"/>
      <c r="FJ544" s="9"/>
    </row>
    <row r="545" ht="15.75" customHeight="1">
      <c r="B545" s="153"/>
      <c r="C545" s="153"/>
      <c r="H545" s="153"/>
      <c r="I545" s="153"/>
      <c r="N545" s="153"/>
      <c r="O545" s="153"/>
      <c r="T545" s="153"/>
      <c r="U545" s="153"/>
      <c r="Z545" s="153"/>
      <c r="AA545" s="153"/>
      <c r="AF545" s="153"/>
      <c r="AG545" s="153"/>
      <c r="AL545" s="153"/>
      <c r="AM545" s="153"/>
      <c r="AR545" s="153"/>
      <c r="AS545" s="153"/>
      <c r="AX545" s="153"/>
      <c r="AY545" s="153"/>
      <c r="BD545" s="153"/>
      <c r="BE545" s="153"/>
      <c r="BF545" s="153"/>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c r="DQ545" s="9"/>
      <c r="DR545" s="9"/>
      <c r="DS545" s="9"/>
      <c r="DT545" s="9"/>
      <c r="DU545" s="9"/>
      <c r="DV545" s="9"/>
      <c r="DW545" s="9"/>
      <c r="DX545" s="9"/>
      <c r="DY545" s="9"/>
      <c r="DZ545" s="9"/>
      <c r="EA545" s="9"/>
      <c r="EB545" s="9"/>
      <c r="EC545" s="9"/>
      <c r="ED545" s="9"/>
      <c r="EE545" s="9"/>
      <c r="EF545" s="9"/>
      <c r="EG545" s="9"/>
      <c r="EH545" s="9"/>
      <c r="EI545" s="9"/>
      <c r="EJ545" s="9"/>
      <c r="EK545" s="9"/>
      <c r="EL545" s="9"/>
      <c r="EM545" s="9"/>
      <c r="EN545" s="9"/>
      <c r="EO545" s="9"/>
      <c r="EP545" s="9"/>
      <c r="EQ545" s="9"/>
      <c r="ER545" s="9"/>
      <c r="ES545" s="9"/>
      <c r="ET545" s="9"/>
      <c r="EU545" s="9"/>
      <c r="EV545" s="9"/>
      <c r="EW545" s="9"/>
      <c r="EX545" s="9"/>
      <c r="EY545" s="9"/>
      <c r="EZ545" s="9"/>
      <c r="FA545" s="9"/>
      <c r="FB545" s="9"/>
      <c r="FC545" s="9"/>
      <c r="FD545" s="9"/>
      <c r="FE545" s="9"/>
      <c r="FF545" s="9"/>
      <c r="FG545" s="9"/>
      <c r="FH545" s="9"/>
      <c r="FI545" s="9"/>
      <c r="FJ545" s="9"/>
    </row>
    <row r="546" ht="15.75" customHeight="1">
      <c r="B546" s="153"/>
      <c r="C546" s="153"/>
      <c r="H546" s="153"/>
      <c r="I546" s="153"/>
      <c r="N546" s="153"/>
      <c r="O546" s="153"/>
      <c r="T546" s="153"/>
      <c r="U546" s="153"/>
      <c r="Z546" s="153"/>
      <c r="AA546" s="153"/>
      <c r="AF546" s="153"/>
      <c r="AG546" s="153"/>
      <c r="AL546" s="153"/>
      <c r="AM546" s="153"/>
      <c r="AR546" s="153"/>
      <c r="AS546" s="153"/>
      <c r="AX546" s="153"/>
      <c r="AY546" s="153"/>
      <c r="BD546" s="153"/>
      <c r="BE546" s="153"/>
      <c r="BF546" s="153"/>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c r="DQ546" s="9"/>
      <c r="DR546" s="9"/>
      <c r="DS546" s="9"/>
      <c r="DT546" s="9"/>
      <c r="DU546" s="9"/>
      <c r="DV546" s="9"/>
      <c r="DW546" s="9"/>
      <c r="DX546" s="9"/>
      <c r="DY546" s="9"/>
      <c r="DZ546" s="9"/>
      <c r="EA546" s="9"/>
      <c r="EB546" s="9"/>
      <c r="EC546" s="9"/>
      <c r="ED546" s="9"/>
      <c r="EE546" s="9"/>
      <c r="EF546" s="9"/>
      <c r="EG546" s="9"/>
      <c r="EH546" s="9"/>
      <c r="EI546" s="9"/>
      <c r="EJ546" s="9"/>
      <c r="EK546" s="9"/>
      <c r="EL546" s="9"/>
      <c r="EM546" s="9"/>
      <c r="EN546" s="9"/>
      <c r="EO546" s="9"/>
      <c r="EP546" s="9"/>
      <c r="EQ546" s="9"/>
      <c r="ER546" s="9"/>
      <c r="ES546" s="9"/>
      <c r="ET546" s="9"/>
      <c r="EU546" s="9"/>
      <c r="EV546" s="9"/>
      <c r="EW546" s="9"/>
      <c r="EX546" s="9"/>
      <c r="EY546" s="9"/>
      <c r="EZ546" s="9"/>
      <c r="FA546" s="9"/>
      <c r="FB546" s="9"/>
      <c r="FC546" s="9"/>
      <c r="FD546" s="9"/>
      <c r="FE546" s="9"/>
      <c r="FF546" s="9"/>
      <c r="FG546" s="9"/>
      <c r="FH546" s="9"/>
      <c r="FI546" s="9"/>
      <c r="FJ546" s="9"/>
    </row>
    <row r="547" ht="15.75" customHeight="1">
      <c r="B547" s="153"/>
      <c r="C547" s="153"/>
      <c r="H547" s="153"/>
      <c r="I547" s="153"/>
      <c r="N547" s="153"/>
      <c r="O547" s="153"/>
      <c r="T547" s="153"/>
      <c r="U547" s="153"/>
      <c r="Z547" s="153"/>
      <c r="AA547" s="153"/>
      <c r="AF547" s="153"/>
      <c r="AG547" s="153"/>
      <c r="AL547" s="153"/>
      <c r="AM547" s="153"/>
      <c r="AR547" s="153"/>
      <c r="AS547" s="153"/>
      <c r="AX547" s="153"/>
      <c r="AY547" s="153"/>
      <c r="BD547" s="153"/>
      <c r="BE547" s="153"/>
      <c r="BF547" s="153"/>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c r="DQ547" s="9"/>
      <c r="DR547" s="9"/>
      <c r="DS547" s="9"/>
      <c r="DT547" s="9"/>
      <c r="DU547" s="9"/>
      <c r="DV547" s="9"/>
      <c r="DW547" s="9"/>
      <c r="DX547" s="9"/>
      <c r="DY547" s="9"/>
      <c r="DZ547" s="9"/>
      <c r="EA547" s="9"/>
      <c r="EB547" s="9"/>
      <c r="EC547" s="9"/>
      <c r="ED547" s="9"/>
      <c r="EE547" s="9"/>
      <c r="EF547" s="9"/>
      <c r="EG547" s="9"/>
      <c r="EH547" s="9"/>
      <c r="EI547" s="9"/>
      <c r="EJ547" s="9"/>
      <c r="EK547" s="9"/>
      <c r="EL547" s="9"/>
      <c r="EM547" s="9"/>
      <c r="EN547" s="9"/>
      <c r="EO547" s="9"/>
      <c r="EP547" s="9"/>
      <c r="EQ547" s="9"/>
      <c r="ER547" s="9"/>
      <c r="ES547" s="9"/>
      <c r="ET547" s="9"/>
      <c r="EU547" s="9"/>
      <c r="EV547" s="9"/>
      <c r="EW547" s="9"/>
      <c r="EX547" s="9"/>
      <c r="EY547" s="9"/>
      <c r="EZ547" s="9"/>
      <c r="FA547" s="9"/>
      <c r="FB547" s="9"/>
      <c r="FC547" s="9"/>
      <c r="FD547" s="9"/>
      <c r="FE547" s="9"/>
      <c r="FF547" s="9"/>
      <c r="FG547" s="9"/>
      <c r="FH547" s="9"/>
      <c r="FI547" s="9"/>
      <c r="FJ547" s="9"/>
    </row>
    <row r="548" ht="15.75" customHeight="1">
      <c r="B548" s="153"/>
      <c r="C548" s="153"/>
      <c r="H548" s="153"/>
      <c r="I548" s="153"/>
      <c r="N548" s="153"/>
      <c r="O548" s="153"/>
      <c r="T548" s="153"/>
      <c r="U548" s="153"/>
      <c r="Z548" s="153"/>
      <c r="AA548" s="153"/>
      <c r="AF548" s="153"/>
      <c r="AG548" s="153"/>
      <c r="AL548" s="153"/>
      <c r="AM548" s="153"/>
      <c r="AR548" s="153"/>
      <c r="AS548" s="153"/>
      <c r="AX548" s="153"/>
      <c r="AY548" s="153"/>
      <c r="BD548" s="153"/>
      <c r="BE548" s="153"/>
      <c r="BF548" s="153"/>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c r="DQ548" s="9"/>
      <c r="DR548" s="9"/>
      <c r="DS548" s="9"/>
      <c r="DT548" s="9"/>
      <c r="DU548" s="9"/>
      <c r="DV548" s="9"/>
      <c r="DW548" s="9"/>
      <c r="DX548" s="9"/>
      <c r="DY548" s="9"/>
      <c r="DZ548" s="9"/>
      <c r="EA548" s="9"/>
      <c r="EB548" s="9"/>
      <c r="EC548" s="9"/>
      <c r="ED548" s="9"/>
      <c r="EE548" s="9"/>
      <c r="EF548" s="9"/>
      <c r="EG548" s="9"/>
      <c r="EH548" s="9"/>
      <c r="EI548" s="9"/>
      <c r="EJ548" s="9"/>
      <c r="EK548" s="9"/>
      <c r="EL548" s="9"/>
      <c r="EM548" s="9"/>
      <c r="EN548" s="9"/>
      <c r="EO548" s="9"/>
      <c r="EP548" s="9"/>
      <c r="EQ548" s="9"/>
      <c r="ER548" s="9"/>
      <c r="ES548" s="9"/>
      <c r="ET548" s="9"/>
      <c r="EU548" s="9"/>
      <c r="EV548" s="9"/>
      <c r="EW548" s="9"/>
      <c r="EX548" s="9"/>
      <c r="EY548" s="9"/>
      <c r="EZ548" s="9"/>
      <c r="FA548" s="9"/>
      <c r="FB548" s="9"/>
      <c r="FC548" s="9"/>
      <c r="FD548" s="9"/>
      <c r="FE548" s="9"/>
      <c r="FF548" s="9"/>
      <c r="FG548" s="9"/>
      <c r="FH548" s="9"/>
      <c r="FI548" s="9"/>
      <c r="FJ548" s="9"/>
    </row>
    <row r="549" ht="15.75" customHeight="1">
      <c r="B549" s="153"/>
      <c r="C549" s="153"/>
      <c r="H549" s="153"/>
      <c r="I549" s="153"/>
      <c r="N549" s="153"/>
      <c r="O549" s="153"/>
      <c r="T549" s="153"/>
      <c r="U549" s="153"/>
      <c r="Z549" s="153"/>
      <c r="AA549" s="153"/>
      <c r="AF549" s="153"/>
      <c r="AG549" s="153"/>
      <c r="AL549" s="153"/>
      <c r="AM549" s="153"/>
      <c r="AR549" s="153"/>
      <c r="AS549" s="153"/>
      <c r="AX549" s="153"/>
      <c r="AY549" s="153"/>
      <c r="BD549" s="153"/>
      <c r="BE549" s="153"/>
      <c r="BF549" s="153"/>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c r="DQ549" s="9"/>
      <c r="DR549" s="9"/>
      <c r="DS549" s="9"/>
      <c r="DT549" s="9"/>
      <c r="DU549" s="9"/>
      <c r="DV549" s="9"/>
      <c r="DW549" s="9"/>
      <c r="DX549" s="9"/>
      <c r="DY549" s="9"/>
      <c r="DZ549" s="9"/>
      <c r="EA549" s="9"/>
      <c r="EB549" s="9"/>
      <c r="EC549" s="9"/>
      <c r="ED549" s="9"/>
      <c r="EE549" s="9"/>
      <c r="EF549" s="9"/>
      <c r="EG549" s="9"/>
      <c r="EH549" s="9"/>
      <c r="EI549" s="9"/>
      <c r="EJ549" s="9"/>
      <c r="EK549" s="9"/>
      <c r="EL549" s="9"/>
      <c r="EM549" s="9"/>
      <c r="EN549" s="9"/>
      <c r="EO549" s="9"/>
      <c r="EP549" s="9"/>
      <c r="EQ549" s="9"/>
      <c r="ER549" s="9"/>
      <c r="ES549" s="9"/>
      <c r="ET549" s="9"/>
      <c r="EU549" s="9"/>
      <c r="EV549" s="9"/>
      <c r="EW549" s="9"/>
      <c r="EX549" s="9"/>
      <c r="EY549" s="9"/>
      <c r="EZ549" s="9"/>
      <c r="FA549" s="9"/>
      <c r="FB549" s="9"/>
      <c r="FC549" s="9"/>
      <c r="FD549" s="9"/>
      <c r="FE549" s="9"/>
      <c r="FF549" s="9"/>
      <c r="FG549" s="9"/>
      <c r="FH549" s="9"/>
      <c r="FI549" s="9"/>
      <c r="FJ549" s="9"/>
    </row>
    <row r="550" ht="15.75" customHeight="1">
      <c r="B550" s="153"/>
      <c r="C550" s="153"/>
      <c r="H550" s="153"/>
      <c r="I550" s="153"/>
      <c r="N550" s="153"/>
      <c r="O550" s="153"/>
      <c r="T550" s="153"/>
      <c r="U550" s="153"/>
      <c r="Z550" s="153"/>
      <c r="AA550" s="153"/>
      <c r="AF550" s="153"/>
      <c r="AG550" s="153"/>
      <c r="AL550" s="153"/>
      <c r="AM550" s="153"/>
      <c r="AR550" s="153"/>
      <c r="AS550" s="153"/>
      <c r="AX550" s="153"/>
      <c r="AY550" s="153"/>
      <c r="BD550" s="153"/>
      <c r="BE550" s="153"/>
      <c r="BF550" s="153"/>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c r="DQ550" s="9"/>
      <c r="DR550" s="9"/>
      <c r="DS550" s="9"/>
      <c r="DT550" s="9"/>
      <c r="DU550" s="9"/>
      <c r="DV550" s="9"/>
      <c r="DW550" s="9"/>
      <c r="DX550" s="9"/>
      <c r="DY550" s="9"/>
      <c r="DZ550" s="9"/>
      <c r="EA550" s="9"/>
      <c r="EB550" s="9"/>
      <c r="EC550" s="9"/>
      <c r="ED550" s="9"/>
      <c r="EE550" s="9"/>
      <c r="EF550" s="9"/>
      <c r="EG550" s="9"/>
      <c r="EH550" s="9"/>
      <c r="EI550" s="9"/>
      <c r="EJ550" s="9"/>
      <c r="EK550" s="9"/>
      <c r="EL550" s="9"/>
      <c r="EM550" s="9"/>
      <c r="EN550" s="9"/>
      <c r="EO550" s="9"/>
      <c r="EP550" s="9"/>
      <c r="EQ550" s="9"/>
      <c r="ER550" s="9"/>
      <c r="ES550" s="9"/>
      <c r="ET550" s="9"/>
      <c r="EU550" s="9"/>
      <c r="EV550" s="9"/>
      <c r="EW550" s="9"/>
      <c r="EX550" s="9"/>
      <c r="EY550" s="9"/>
      <c r="EZ550" s="9"/>
      <c r="FA550" s="9"/>
      <c r="FB550" s="9"/>
      <c r="FC550" s="9"/>
      <c r="FD550" s="9"/>
      <c r="FE550" s="9"/>
      <c r="FF550" s="9"/>
      <c r="FG550" s="9"/>
      <c r="FH550" s="9"/>
      <c r="FI550" s="9"/>
      <c r="FJ550" s="9"/>
    </row>
    <row r="551" ht="15.75" customHeight="1">
      <c r="B551" s="153"/>
      <c r="C551" s="153"/>
      <c r="H551" s="153"/>
      <c r="I551" s="153"/>
      <c r="N551" s="153"/>
      <c r="O551" s="153"/>
      <c r="T551" s="153"/>
      <c r="U551" s="153"/>
      <c r="Z551" s="153"/>
      <c r="AA551" s="153"/>
      <c r="AF551" s="153"/>
      <c r="AG551" s="153"/>
      <c r="AL551" s="153"/>
      <c r="AM551" s="153"/>
      <c r="AR551" s="153"/>
      <c r="AS551" s="153"/>
      <c r="AX551" s="153"/>
      <c r="AY551" s="153"/>
      <c r="BD551" s="153"/>
      <c r="BE551" s="153"/>
      <c r="BF551" s="153"/>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c r="DQ551" s="9"/>
      <c r="DR551" s="9"/>
      <c r="DS551" s="9"/>
      <c r="DT551" s="9"/>
      <c r="DU551" s="9"/>
      <c r="DV551" s="9"/>
      <c r="DW551" s="9"/>
      <c r="DX551" s="9"/>
      <c r="DY551" s="9"/>
      <c r="DZ551" s="9"/>
      <c r="EA551" s="9"/>
      <c r="EB551" s="9"/>
      <c r="EC551" s="9"/>
      <c r="ED551" s="9"/>
      <c r="EE551" s="9"/>
      <c r="EF551" s="9"/>
      <c r="EG551" s="9"/>
      <c r="EH551" s="9"/>
      <c r="EI551" s="9"/>
      <c r="EJ551" s="9"/>
      <c r="EK551" s="9"/>
      <c r="EL551" s="9"/>
      <c r="EM551" s="9"/>
      <c r="EN551" s="9"/>
      <c r="EO551" s="9"/>
      <c r="EP551" s="9"/>
      <c r="EQ551" s="9"/>
      <c r="ER551" s="9"/>
      <c r="ES551" s="9"/>
      <c r="ET551" s="9"/>
      <c r="EU551" s="9"/>
      <c r="EV551" s="9"/>
      <c r="EW551" s="9"/>
      <c r="EX551" s="9"/>
      <c r="EY551" s="9"/>
      <c r="EZ551" s="9"/>
      <c r="FA551" s="9"/>
      <c r="FB551" s="9"/>
      <c r="FC551" s="9"/>
      <c r="FD551" s="9"/>
      <c r="FE551" s="9"/>
      <c r="FF551" s="9"/>
      <c r="FG551" s="9"/>
      <c r="FH551" s="9"/>
      <c r="FI551" s="9"/>
      <c r="FJ551" s="9"/>
    </row>
    <row r="552" ht="15.75" customHeight="1">
      <c r="B552" s="153"/>
      <c r="C552" s="153"/>
      <c r="H552" s="153"/>
      <c r="I552" s="153"/>
      <c r="N552" s="153"/>
      <c r="O552" s="153"/>
      <c r="T552" s="153"/>
      <c r="U552" s="153"/>
      <c r="Z552" s="153"/>
      <c r="AA552" s="153"/>
      <c r="AF552" s="153"/>
      <c r="AG552" s="153"/>
      <c r="AL552" s="153"/>
      <c r="AM552" s="153"/>
      <c r="AR552" s="153"/>
      <c r="AS552" s="153"/>
      <c r="AX552" s="153"/>
      <c r="AY552" s="153"/>
      <c r="BD552" s="153"/>
      <c r="BE552" s="153"/>
      <c r="BF552" s="153"/>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c r="DQ552" s="9"/>
      <c r="DR552" s="9"/>
      <c r="DS552" s="9"/>
      <c r="DT552" s="9"/>
      <c r="DU552" s="9"/>
      <c r="DV552" s="9"/>
      <c r="DW552" s="9"/>
      <c r="DX552" s="9"/>
      <c r="DY552" s="9"/>
      <c r="DZ552" s="9"/>
      <c r="EA552" s="9"/>
      <c r="EB552" s="9"/>
      <c r="EC552" s="9"/>
      <c r="ED552" s="9"/>
      <c r="EE552" s="9"/>
      <c r="EF552" s="9"/>
      <c r="EG552" s="9"/>
      <c r="EH552" s="9"/>
      <c r="EI552" s="9"/>
      <c r="EJ552" s="9"/>
      <c r="EK552" s="9"/>
      <c r="EL552" s="9"/>
      <c r="EM552" s="9"/>
      <c r="EN552" s="9"/>
      <c r="EO552" s="9"/>
      <c r="EP552" s="9"/>
      <c r="EQ552" s="9"/>
      <c r="ER552" s="9"/>
      <c r="ES552" s="9"/>
      <c r="ET552" s="9"/>
      <c r="EU552" s="9"/>
      <c r="EV552" s="9"/>
      <c r="EW552" s="9"/>
      <c r="EX552" s="9"/>
      <c r="EY552" s="9"/>
      <c r="EZ552" s="9"/>
      <c r="FA552" s="9"/>
      <c r="FB552" s="9"/>
      <c r="FC552" s="9"/>
      <c r="FD552" s="9"/>
      <c r="FE552" s="9"/>
      <c r="FF552" s="9"/>
      <c r="FG552" s="9"/>
      <c r="FH552" s="9"/>
      <c r="FI552" s="9"/>
      <c r="FJ552" s="9"/>
    </row>
    <row r="553" ht="15.75" customHeight="1">
      <c r="B553" s="153"/>
      <c r="C553" s="153"/>
      <c r="H553" s="153"/>
      <c r="I553" s="153"/>
      <c r="N553" s="153"/>
      <c r="O553" s="153"/>
      <c r="T553" s="153"/>
      <c r="U553" s="153"/>
      <c r="Z553" s="153"/>
      <c r="AA553" s="153"/>
      <c r="AF553" s="153"/>
      <c r="AG553" s="153"/>
      <c r="AL553" s="153"/>
      <c r="AM553" s="153"/>
      <c r="AR553" s="153"/>
      <c r="AS553" s="153"/>
      <c r="AX553" s="153"/>
      <c r="AY553" s="153"/>
      <c r="BD553" s="153"/>
      <c r="BE553" s="153"/>
      <c r="BF553" s="153"/>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c r="DQ553" s="9"/>
      <c r="DR553" s="9"/>
      <c r="DS553" s="9"/>
      <c r="DT553" s="9"/>
      <c r="DU553" s="9"/>
      <c r="DV553" s="9"/>
      <c r="DW553" s="9"/>
      <c r="DX553" s="9"/>
      <c r="DY553" s="9"/>
      <c r="DZ553" s="9"/>
      <c r="EA553" s="9"/>
      <c r="EB553" s="9"/>
      <c r="EC553" s="9"/>
      <c r="ED553" s="9"/>
      <c r="EE553" s="9"/>
      <c r="EF553" s="9"/>
      <c r="EG553" s="9"/>
      <c r="EH553" s="9"/>
      <c r="EI553" s="9"/>
      <c r="EJ553" s="9"/>
      <c r="EK553" s="9"/>
      <c r="EL553" s="9"/>
      <c r="EM553" s="9"/>
      <c r="EN553" s="9"/>
      <c r="EO553" s="9"/>
      <c r="EP553" s="9"/>
      <c r="EQ553" s="9"/>
      <c r="ER553" s="9"/>
      <c r="ES553" s="9"/>
      <c r="ET553" s="9"/>
      <c r="EU553" s="9"/>
      <c r="EV553" s="9"/>
      <c r="EW553" s="9"/>
      <c r="EX553" s="9"/>
      <c r="EY553" s="9"/>
      <c r="EZ553" s="9"/>
      <c r="FA553" s="9"/>
      <c r="FB553" s="9"/>
      <c r="FC553" s="9"/>
      <c r="FD553" s="9"/>
      <c r="FE553" s="9"/>
      <c r="FF553" s="9"/>
      <c r="FG553" s="9"/>
      <c r="FH553" s="9"/>
      <c r="FI553" s="9"/>
      <c r="FJ553" s="9"/>
    </row>
    <row r="554" ht="15.75" customHeight="1">
      <c r="B554" s="153"/>
      <c r="C554" s="153"/>
      <c r="H554" s="153"/>
      <c r="I554" s="153"/>
      <c r="N554" s="153"/>
      <c r="O554" s="153"/>
      <c r="T554" s="153"/>
      <c r="U554" s="153"/>
      <c r="Z554" s="153"/>
      <c r="AA554" s="153"/>
      <c r="AF554" s="153"/>
      <c r="AG554" s="153"/>
      <c r="AL554" s="153"/>
      <c r="AM554" s="153"/>
      <c r="AR554" s="153"/>
      <c r="AS554" s="153"/>
      <c r="AX554" s="153"/>
      <c r="AY554" s="153"/>
      <c r="BD554" s="153"/>
      <c r="BE554" s="153"/>
      <c r="BF554" s="153"/>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c r="DQ554" s="9"/>
      <c r="DR554" s="9"/>
      <c r="DS554" s="9"/>
      <c r="DT554" s="9"/>
      <c r="DU554" s="9"/>
      <c r="DV554" s="9"/>
      <c r="DW554" s="9"/>
      <c r="DX554" s="9"/>
      <c r="DY554" s="9"/>
      <c r="DZ554" s="9"/>
      <c r="EA554" s="9"/>
      <c r="EB554" s="9"/>
      <c r="EC554" s="9"/>
      <c r="ED554" s="9"/>
      <c r="EE554" s="9"/>
      <c r="EF554" s="9"/>
      <c r="EG554" s="9"/>
      <c r="EH554" s="9"/>
      <c r="EI554" s="9"/>
      <c r="EJ554" s="9"/>
      <c r="EK554" s="9"/>
      <c r="EL554" s="9"/>
      <c r="EM554" s="9"/>
      <c r="EN554" s="9"/>
      <c r="EO554" s="9"/>
      <c r="EP554" s="9"/>
      <c r="EQ554" s="9"/>
      <c r="ER554" s="9"/>
      <c r="ES554" s="9"/>
      <c r="ET554" s="9"/>
      <c r="EU554" s="9"/>
      <c r="EV554" s="9"/>
      <c r="EW554" s="9"/>
      <c r="EX554" s="9"/>
      <c r="EY554" s="9"/>
      <c r="EZ554" s="9"/>
      <c r="FA554" s="9"/>
      <c r="FB554" s="9"/>
      <c r="FC554" s="9"/>
      <c r="FD554" s="9"/>
      <c r="FE554" s="9"/>
      <c r="FF554" s="9"/>
      <c r="FG554" s="9"/>
      <c r="FH554" s="9"/>
      <c r="FI554" s="9"/>
      <c r="FJ554" s="9"/>
    </row>
    <row r="555" ht="15.75" customHeight="1">
      <c r="B555" s="153"/>
      <c r="C555" s="153"/>
      <c r="H555" s="153"/>
      <c r="I555" s="153"/>
      <c r="N555" s="153"/>
      <c r="O555" s="153"/>
      <c r="T555" s="153"/>
      <c r="U555" s="153"/>
      <c r="Z555" s="153"/>
      <c r="AA555" s="153"/>
      <c r="AF555" s="153"/>
      <c r="AG555" s="153"/>
      <c r="AL555" s="153"/>
      <c r="AM555" s="153"/>
      <c r="AR555" s="153"/>
      <c r="AS555" s="153"/>
      <c r="AX555" s="153"/>
      <c r="AY555" s="153"/>
      <c r="BD555" s="153"/>
      <c r="BE555" s="153"/>
      <c r="BF555" s="153"/>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c r="DQ555" s="9"/>
      <c r="DR555" s="9"/>
      <c r="DS555" s="9"/>
      <c r="DT555" s="9"/>
      <c r="DU555" s="9"/>
      <c r="DV555" s="9"/>
      <c r="DW555" s="9"/>
      <c r="DX555" s="9"/>
      <c r="DY555" s="9"/>
      <c r="DZ555" s="9"/>
      <c r="EA555" s="9"/>
      <c r="EB555" s="9"/>
      <c r="EC555" s="9"/>
      <c r="ED555" s="9"/>
      <c r="EE555" s="9"/>
      <c r="EF555" s="9"/>
      <c r="EG555" s="9"/>
      <c r="EH555" s="9"/>
      <c r="EI555" s="9"/>
      <c r="EJ555" s="9"/>
      <c r="EK555" s="9"/>
      <c r="EL555" s="9"/>
      <c r="EM555" s="9"/>
      <c r="EN555" s="9"/>
      <c r="EO555" s="9"/>
      <c r="EP555" s="9"/>
      <c r="EQ555" s="9"/>
      <c r="ER555" s="9"/>
      <c r="ES555" s="9"/>
      <c r="ET555" s="9"/>
      <c r="EU555" s="9"/>
      <c r="EV555" s="9"/>
      <c r="EW555" s="9"/>
      <c r="EX555" s="9"/>
      <c r="EY555" s="9"/>
      <c r="EZ555" s="9"/>
      <c r="FA555" s="9"/>
      <c r="FB555" s="9"/>
      <c r="FC555" s="9"/>
      <c r="FD555" s="9"/>
      <c r="FE555" s="9"/>
      <c r="FF555" s="9"/>
      <c r="FG555" s="9"/>
      <c r="FH555" s="9"/>
      <c r="FI555" s="9"/>
      <c r="FJ555" s="9"/>
    </row>
    <row r="556" ht="15.75" customHeight="1">
      <c r="B556" s="153"/>
      <c r="C556" s="153"/>
      <c r="H556" s="153"/>
      <c r="I556" s="153"/>
      <c r="N556" s="153"/>
      <c r="O556" s="153"/>
      <c r="T556" s="153"/>
      <c r="U556" s="153"/>
      <c r="Z556" s="153"/>
      <c r="AA556" s="153"/>
      <c r="AF556" s="153"/>
      <c r="AG556" s="153"/>
      <c r="AL556" s="153"/>
      <c r="AM556" s="153"/>
      <c r="AR556" s="153"/>
      <c r="AS556" s="153"/>
      <c r="AX556" s="153"/>
      <c r="AY556" s="153"/>
      <c r="BD556" s="153"/>
      <c r="BE556" s="153"/>
      <c r="BF556" s="153"/>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c r="DQ556" s="9"/>
      <c r="DR556" s="9"/>
      <c r="DS556" s="9"/>
      <c r="DT556" s="9"/>
      <c r="DU556" s="9"/>
      <c r="DV556" s="9"/>
      <c r="DW556" s="9"/>
      <c r="DX556" s="9"/>
      <c r="DY556" s="9"/>
      <c r="DZ556" s="9"/>
      <c r="EA556" s="9"/>
      <c r="EB556" s="9"/>
      <c r="EC556" s="9"/>
      <c r="ED556" s="9"/>
      <c r="EE556" s="9"/>
      <c r="EF556" s="9"/>
      <c r="EG556" s="9"/>
      <c r="EH556" s="9"/>
      <c r="EI556" s="9"/>
      <c r="EJ556" s="9"/>
      <c r="EK556" s="9"/>
      <c r="EL556" s="9"/>
      <c r="EM556" s="9"/>
      <c r="EN556" s="9"/>
      <c r="EO556" s="9"/>
      <c r="EP556" s="9"/>
      <c r="EQ556" s="9"/>
      <c r="ER556" s="9"/>
      <c r="ES556" s="9"/>
      <c r="ET556" s="9"/>
      <c r="EU556" s="9"/>
      <c r="EV556" s="9"/>
      <c r="EW556" s="9"/>
      <c r="EX556" s="9"/>
      <c r="EY556" s="9"/>
      <c r="EZ556" s="9"/>
      <c r="FA556" s="9"/>
      <c r="FB556" s="9"/>
      <c r="FC556" s="9"/>
      <c r="FD556" s="9"/>
      <c r="FE556" s="9"/>
      <c r="FF556" s="9"/>
      <c r="FG556" s="9"/>
      <c r="FH556" s="9"/>
      <c r="FI556" s="9"/>
      <c r="FJ556" s="9"/>
    </row>
    <row r="557" ht="15.75" customHeight="1">
      <c r="B557" s="153"/>
      <c r="C557" s="153"/>
      <c r="H557" s="153"/>
      <c r="I557" s="153"/>
      <c r="N557" s="153"/>
      <c r="O557" s="153"/>
      <c r="T557" s="153"/>
      <c r="U557" s="153"/>
      <c r="Z557" s="153"/>
      <c r="AA557" s="153"/>
      <c r="AF557" s="153"/>
      <c r="AG557" s="153"/>
      <c r="AL557" s="153"/>
      <c r="AM557" s="153"/>
      <c r="AR557" s="153"/>
      <c r="AS557" s="153"/>
      <c r="AX557" s="153"/>
      <c r="AY557" s="153"/>
      <c r="BD557" s="153"/>
      <c r="BE557" s="153"/>
      <c r="BF557" s="153"/>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c r="DQ557" s="9"/>
      <c r="DR557" s="9"/>
      <c r="DS557" s="9"/>
      <c r="DT557" s="9"/>
      <c r="DU557" s="9"/>
      <c r="DV557" s="9"/>
      <c r="DW557" s="9"/>
      <c r="DX557" s="9"/>
      <c r="DY557" s="9"/>
      <c r="DZ557" s="9"/>
      <c r="EA557" s="9"/>
      <c r="EB557" s="9"/>
      <c r="EC557" s="9"/>
      <c r="ED557" s="9"/>
      <c r="EE557" s="9"/>
      <c r="EF557" s="9"/>
      <c r="EG557" s="9"/>
      <c r="EH557" s="9"/>
      <c r="EI557" s="9"/>
      <c r="EJ557" s="9"/>
      <c r="EK557" s="9"/>
      <c r="EL557" s="9"/>
      <c r="EM557" s="9"/>
      <c r="EN557" s="9"/>
      <c r="EO557" s="9"/>
      <c r="EP557" s="9"/>
      <c r="EQ557" s="9"/>
      <c r="ER557" s="9"/>
      <c r="ES557" s="9"/>
      <c r="ET557" s="9"/>
      <c r="EU557" s="9"/>
      <c r="EV557" s="9"/>
      <c r="EW557" s="9"/>
      <c r="EX557" s="9"/>
      <c r="EY557" s="9"/>
      <c r="EZ557" s="9"/>
      <c r="FA557" s="9"/>
      <c r="FB557" s="9"/>
      <c r="FC557" s="9"/>
      <c r="FD557" s="9"/>
      <c r="FE557" s="9"/>
      <c r="FF557" s="9"/>
      <c r="FG557" s="9"/>
      <c r="FH557" s="9"/>
      <c r="FI557" s="9"/>
      <c r="FJ557" s="9"/>
    </row>
    <row r="558" ht="15.75" customHeight="1">
      <c r="B558" s="153"/>
      <c r="C558" s="153"/>
      <c r="H558" s="153"/>
      <c r="I558" s="153"/>
      <c r="N558" s="153"/>
      <c r="O558" s="153"/>
      <c r="T558" s="153"/>
      <c r="U558" s="153"/>
      <c r="Z558" s="153"/>
      <c r="AA558" s="153"/>
      <c r="AF558" s="153"/>
      <c r="AG558" s="153"/>
      <c r="AL558" s="153"/>
      <c r="AM558" s="153"/>
      <c r="AR558" s="153"/>
      <c r="AS558" s="153"/>
      <c r="AX558" s="153"/>
      <c r="AY558" s="153"/>
      <c r="BD558" s="153"/>
      <c r="BE558" s="153"/>
      <c r="BF558" s="153"/>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c r="EA558" s="9"/>
      <c r="EB558" s="9"/>
      <c r="EC558" s="9"/>
      <c r="ED558" s="9"/>
      <c r="EE558" s="9"/>
      <c r="EF558" s="9"/>
      <c r="EG558" s="9"/>
      <c r="EH558" s="9"/>
      <c r="EI558" s="9"/>
      <c r="EJ558" s="9"/>
      <c r="EK558" s="9"/>
      <c r="EL558" s="9"/>
      <c r="EM558" s="9"/>
      <c r="EN558" s="9"/>
      <c r="EO558" s="9"/>
      <c r="EP558" s="9"/>
      <c r="EQ558" s="9"/>
      <c r="ER558" s="9"/>
      <c r="ES558" s="9"/>
      <c r="ET558" s="9"/>
      <c r="EU558" s="9"/>
      <c r="EV558" s="9"/>
      <c r="EW558" s="9"/>
      <c r="EX558" s="9"/>
      <c r="EY558" s="9"/>
      <c r="EZ558" s="9"/>
      <c r="FA558" s="9"/>
      <c r="FB558" s="9"/>
      <c r="FC558" s="9"/>
      <c r="FD558" s="9"/>
      <c r="FE558" s="9"/>
      <c r="FF558" s="9"/>
      <c r="FG558" s="9"/>
      <c r="FH558" s="9"/>
      <c r="FI558" s="9"/>
      <c r="FJ558" s="9"/>
    </row>
    <row r="559" ht="15.75" customHeight="1">
      <c r="B559" s="153"/>
      <c r="C559" s="153"/>
      <c r="H559" s="153"/>
      <c r="I559" s="153"/>
      <c r="N559" s="153"/>
      <c r="O559" s="153"/>
      <c r="T559" s="153"/>
      <c r="U559" s="153"/>
      <c r="Z559" s="153"/>
      <c r="AA559" s="153"/>
      <c r="AF559" s="153"/>
      <c r="AG559" s="153"/>
      <c r="AL559" s="153"/>
      <c r="AM559" s="153"/>
      <c r="AR559" s="153"/>
      <c r="AS559" s="153"/>
      <c r="AX559" s="153"/>
      <c r="AY559" s="153"/>
      <c r="BD559" s="153"/>
      <c r="BE559" s="153"/>
      <c r="BF559" s="153"/>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c r="DQ559" s="9"/>
      <c r="DR559" s="9"/>
      <c r="DS559" s="9"/>
      <c r="DT559" s="9"/>
      <c r="DU559" s="9"/>
      <c r="DV559" s="9"/>
      <c r="DW559" s="9"/>
      <c r="DX559" s="9"/>
      <c r="DY559" s="9"/>
      <c r="DZ559" s="9"/>
      <c r="EA559" s="9"/>
      <c r="EB559" s="9"/>
      <c r="EC559" s="9"/>
      <c r="ED559" s="9"/>
      <c r="EE559" s="9"/>
      <c r="EF559" s="9"/>
      <c r="EG559" s="9"/>
      <c r="EH559" s="9"/>
      <c r="EI559" s="9"/>
      <c r="EJ559" s="9"/>
      <c r="EK559" s="9"/>
      <c r="EL559" s="9"/>
      <c r="EM559" s="9"/>
      <c r="EN559" s="9"/>
      <c r="EO559" s="9"/>
      <c r="EP559" s="9"/>
      <c r="EQ559" s="9"/>
      <c r="ER559" s="9"/>
      <c r="ES559" s="9"/>
      <c r="ET559" s="9"/>
      <c r="EU559" s="9"/>
      <c r="EV559" s="9"/>
      <c r="EW559" s="9"/>
      <c r="EX559" s="9"/>
      <c r="EY559" s="9"/>
      <c r="EZ559" s="9"/>
      <c r="FA559" s="9"/>
      <c r="FB559" s="9"/>
      <c r="FC559" s="9"/>
      <c r="FD559" s="9"/>
      <c r="FE559" s="9"/>
      <c r="FF559" s="9"/>
      <c r="FG559" s="9"/>
      <c r="FH559" s="9"/>
      <c r="FI559" s="9"/>
      <c r="FJ559" s="9"/>
    </row>
    <row r="560" ht="15.75" customHeight="1">
      <c r="B560" s="153"/>
      <c r="C560" s="153"/>
      <c r="H560" s="153"/>
      <c r="I560" s="153"/>
      <c r="N560" s="153"/>
      <c r="O560" s="153"/>
      <c r="T560" s="153"/>
      <c r="U560" s="153"/>
      <c r="Z560" s="153"/>
      <c r="AA560" s="153"/>
      <c r="AF560" s="153"/>
      <c r="AG560" s="153"/>
      <c r="AL560" s="153"/>
      <c r="AM560" s="153"/>
      <c r="AR560" s="153"/>
      <c r="AS560" s="153"/>
      <c r="AX560" s="153"/>
      <c r="AY560" s="153"/>
      <c r="BD560" s="153"/>
      <c r="BE560" s="153"/>
      <c r="BF560" s="153"/>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c r="DQ560" s="9"/>
      <c r="DR560" s="9"/>
      <c r="DS560" s="9"/>
      <c r="DT560" s="9"/>
      <c r="DU560" s="9"/>
      <c r="DV560" s="9"/>
      <c r="DW560" s="9"/>
      <c r="DX560" s="9"/>
      <c r="DY560" s="9"/>
      <c r="DZ560" s="9"/>
      <c r="EA560" s="9"/>
      <c r="EB560" s="9"/>
      <c r="EC560" s="9"/>
      <c r="ED560" s="9"/>
      <c r="EE560" s="9"/>
      <c r="EF560" s="9"/>
      <c r="EG560" s="9"/>
      <c r="EH560" s="9"/>
      <c r="EI560" s="9"/>
      <c r="EJ560" s="9"/>
      <c r="EK560" s="9"/>
      <c r="EL560" s="9"/>
      <c r="EM560" s="9"/>
      <c r="EN560" s="9"/>
      <c r="EO560" s="9"/>
      <c r="EP560" s="9"/>
      <c r="EQ560" s="9"/>
      <c r="ER560" s="9"/>
      <c r="ES560" s="9"/>
      <c r="ET560" s="9"/>
      <c r="EU560" s="9"/>
      <c r="EV560" s="9"/>
      <c r="EW560" s="9"/>
      <c r="EX560" s="9"/>
      <c r="EY560" s="9"/>
      <c r="EZ560" s="9"/>
      <c r="FA560" s="9"/>
      <c r="FB560" s="9"/>
      <c r="FC560" s="9"/>
      <c r="FD560" s="9"/>
      <c r="FE560" s="9"/>
      <c r="FF560" s="9"/>
      <c r="FG560" s="9"/>
      <c r="FH560" s="9"/>
      <c r="FI560" s="9"/>
      <c r="FJ560" s="9"/>
    </row>
    <row r="561" ht="15.75" customHeight="1">
      <c r="B561" s="153"/>
      <c r="C561" s="153"/>
      <c r="H561" s="153"/>
      <c r="I561" s="153"/>
      <c r="N561" s="153"/>
      <c r="O561" s="153"/>
      <c r="T561" s="153"/>
      <c r="U561" s="153"/>
      <c r="Z561" s="153"/>
      <c r="AA561" s="153"/>
      <c r="AF561" s="153"/>
      <c r="AG561" s="153"/>
      <c r="AL561" s="153"/>
      <c r="AM561" s="153"/>
      <c r="AR561" s="153"/>
      <c r="AS561" s="153"/>
      <c r="AX561" s="153"/>
      <c r="AY561" s="153"/>
      <c r="BD561" s="153"/>
      <c r="BE561" s="153"/>
      <c r="BF561" s="153"/>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c r="DQ561" s="9"/>
      <c r="DR561" s="9"/>
      <c r="DS561" s="9"/>
      <c r="DT561" s="9"/>
      <c r="DU561" s="9"/>
      <c r="DV561" s="9"/>
      <c r="DW561" s="9"/>
      <c r="DX561" s="9"/>
      <c r="DY561" s="9"/>
      <c r="DZ561" s="9"/>
      <c r="EA561" s="9"/>
      <c r="EB561" s="9"/>
      <c r="EC561" s="9"/>
      <c r="ED561" s="9"/>
      <c r="EE561" s="9"/>
      <c r="EF561" s="9"/>
      <c r="EG561" s="9"/>
      <c r="EH561" s="9"/>
      <c r="EI561" s="9"/>
      <c r="EJ561" s="9"/>
      <c r="EK561" s="9"/>
      <c r="EL561" s="9"/>
      <c r="EM561" s="9"/>
      <c r="EN561" s="9"/>
      <c r="EO561" s="9"/>
      <c r="EP561" s="9"/>
      <c r="EQ561" s="9"/>
      <c r="ER561" s="9"/>
      <c r="ES561" s="9"/>
      <c r="ET561" s="9"/>
      <c r="EU561" s="9"/>
      <c r="EV561" s="9"/>
      <c r="EW561" s="9"/>
      <c r="EX561" s="9"/>
      <c r="EY561" s="9"/>
      <c r="EZ561" s="9"/>
      <c r="FA561" s="9"/>
      <c r="FB561" s="9"/>
      <c r="FC561" s="9"/>
      <c r="FD561" s="9"/>
      <c r="FE561" s="9"/>
      <c r="FF561" s="9"/>
      <c r="FG561" s="9"/>
      <c r="FH561" s="9"/>
      <c r="FI561" s="9"/>
      <c r="FJ561" s="9"/>
    </row>
    <row r="562" ht="15.75" customHeight="1">
      <c r="B562" s="153"/>
      <c r="C562" s="153"/>
      <c r="H562" s="153"/>
      <c r="I562" s="153"/>
      <c r="N562" s="153"/>
      <c r="O562" s="153"/>
      <c r="T562" s="153"/>
      <c r="U562" s="153"/>
      <c r="Z562" s="153"/>
      <c r="AA562" s="153"/>
      <c r="AF562" s="153"/>
      <c r="AG562" s="153"/>
      <c r="AL562" s="153"/>
      <c r="AM562" s="153"/>
      <c r="AR562" s="153"/>
      <c r="AS562" s="153"/>
      <c r="AX562" s="153"/>
      <c r="AY562" s="153"/>
      <c r="BD562" s="153"/>
      <c r="BE562" s="153"/>
      <c r="BF562" s="153"/>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c r="DQ562" s="9"/>
      <c r="DR562" s="9"/>
      <c r="DS562" s="9"/>
      <c r="DT562" s="9"/>
      <c r="DU562" s="9"/>
      <c r="DV562" s="9"/>
      <c r="DW562" s="9"/>
      <c r="DX562" s="9"/>
      <c r="DY562" s="9"/>
      <c r="DZ562" s="9"/>
      <c r="EA562" s="9"/>
      <c r="EB562" s="9"/>
      <c r="EC562" s="9"/>
      <c r="ED562" s="9"/>
      <c r="EE562" s="9"/>
      <c r="EF562" s="9"/>
      <c r="EG562" s="9"/>
      <c r="EH562" s="9"/>
      <c r="EI562" s="9"/>
      <c r="EJ562" s="9"/>
      <c r="EK562" s="9"/>
      <c r="EL562" s="9"/>
      <c r="EM562" s="9"/>
      <c r="EN562" s="9"/>
      <c r="EO562" s="9"/>
      <c r="EP562" s="9"/>
      <c r="EQ562" s="9"/>
      <c r="ER562" s="9"/>
      <c r="ES562" s="9"/>
      <c r="ET562" s="9"/>
      <c r="EU562" s="9"/>
      <c r="EV562" s="9"/>
      <c r="EW562" s="9"/>
      <c r="EX562" s="9"/>
      <c r="EY562" s="9"/>
      <c r="EZ562" s="9"/>
      <c r="FA562" s="9"/>
      <c r="FB562" s="9"/>
      <c r="FC562" s="9"/>
      <c r="FD562" s="9"/>
      <c r="FE562" s="9"/>
      <c r="FF562" s="9"/>
      <c r="FG562" s="9"/>
      <c r="FH562" s="9"/>
      <c r="FI562" s="9"/>
      <c r="FJ562" s="9"/>
    </row>
    <row r="563" ht="15.75" customHeight="1">
      <c r="B563" s="153"/>
      <c r="C563" s="153"/>
      <c r="H563" s="153"/>
      <c r="I563" s="153"/>
      <c r="N563" s="153"/>
      <c r="O563" s="153"/>
      <c r="T563" s="153"/>
      <c r="U563" s="153"/>
      <c r="Z563" s="153"/>
      <c r="AA563" s="153"/>
      <c r="AF563" s="153"/>
      <c r="AG563" s="153"/>
      <c r="AL563" s="153"/>
      <c r="AM563" s="153"/>
      <c r="AR563" s="153"/>
      <c r="AS563" s="153"/>
      <c r="AX563" s="153"/>
      <c r="AY563" s="153"/>
      <c r="BD563" s="153"/>
      <c r="BE563" s="153"/>
      <c r="BF563" s="153"/>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c r="DQ563" s="9"/>
      <c r="DR563" s="9"/>
      <c r="DS563" s="9"/>
      <c r="DT563" s="9"/>
      <c r="DU563" s="9"/>
      <c r="DV563" s="9"/>
      <c r="DW563" s="9"/>
      <c r="DX563" s="9"/>
      <c r="DY563" s="9"/>
      <c r="DZ563" s="9"/>
      <c r="EA563" s="9"/>
      <c r="EB563" s="9"/>
      <c r="EC563" s="9"/>
      <c r="ED563" s="9"/>
      <c r="EE563" s="9"/>
      <c r="EF563" s="9"/>
      <c r="EG563" s="9"/>
      <c r="EH563" s="9"/>
      <c r="EI563" s="9"/>
      <c r="EJ563" s="9"/>
      <c r="EK563" s="9"/>
      <c r="EL563" s="9"/>
      <c r="EM563" s="9"/>
      <c r="EN563" s="9"/>
      <c r="EO563" s="9"/>
      <c r="EP563" s="9"/>
      <c r="EQ563" s="9"/>
      <c r="ER563" s="9"/>
      <c r="ES563" s="9"/>
      <c r="ET563" s="9"/>
      <c r="EU563" s="9"/>
      <c r="EV563" s="9"/>
      <c r="EW563" s="9"/>
      <c r="EX563" s="9"/>
      <c r="EY563" s="9"/>
      <c r="EZ563" s="9"/>
      <c r="FA563" s="9"/>
      <c r="FB563" s="9"/>
      <c r="FC563" s="9"/>
      <c r="FD563" s="9"/>
      <c r="FE563" s="9"/>
      <c r="FF563" s="9"/>
      <c r="FG563" s="9"/>
      <c r="FH563" s="9"/>
      <c r="FI563" s="9"/>
      <c r="FJ563" s="9"/>
    </row>
    <row r="564" ht="15.75" customHeight="1">
      <c r="B564" s="153"/>
      <c r="C564" s="153"/>
      <c r="H564" s="153"/>
      <c r="I564" s="153"/>
      <c r="N564" s="153"/>
      <c r="O564" s="153"/>
      <c r="T564" s="153"/>
      <c r="U564" s="153"/>
      <c r="Z564" s="153"/>
      <c r="AA564" s="153"/>
      <c r="AF564" s="153"/>
      <c r="AG564" s="153"/>
      <c r="AL564" s="153"/>
      <c r="AM564" s="153"/>
      <c r="AR564" s="153"/>
      <c r="AS564" s="153"/>
      <c r="AX564" s="153"/>
      <c r="AY564" s="153"/>
      <c r="BD564" s="153"/>
      <c r="BE564" s="153"/>
      <c r="BF564" s="153"/>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c r="DQ564" s="9"/>
      <c r="DR564" s="9"/>
      <c r="DS564" s="9"/>
      <c r="DT564" s="9"/>
      <c r="DU564" s="9"/>
      <c r="DV564" s="9"/>
      <c r="DW564" s="9"/>
      <c r="DX564" s="9"/>
      <c r="DY564" s="9"/>
      <c r="DZ564" s="9"/>
      <c r="EA564" s="9"/>
      <c r="EB564" s="9"/>
      <c r="EC564" s="9"/>
      <c r="ED564" s="9"/>
      <c r="EE564" s="9"/>
      <c r="EF564" s="9"/>
      <c r="EG564" s="9"/>
      <c r="EH564" s="9"/>
      <c r="EI564" s="9"/>
      <c r="EJ564" s="9"/>
      <c r="EK564" s="9"/>
      <c r="EL564" s="9"/>
      <c r="EM564" s="9"/>
      <c r="EN564" s="9"/>
      <c r="EO564" s="9"/>
      <c r="EP564" s="9"/>
      <c r="EQ564" s="9"/>
      <c r="ER564" s="9"/>
      <c r="ES564" s="9"/>
      <c r="ET564" s="9"/>
      <c r="EU564" s="9"/>
      <c r="EV564" s="9"/>
      <c r="EW564" s="9"/>
      <c r="EX564" s="9"/>
      <c r="EY564" s="9"/>
      <c r="EZ564" s="9"/>
      <c r="FA564" s="9"/>
      <c r="FB564" s="9"/>
      <c r="FC564" s="9"/>
      <c r="FD564" s="9"/>
      <c r="FE564" s="9"/>
      <c r="FF564" s="9"/>
      <c r="FG564" s="9"/>
      <c r="FH564" s="9"/>
      <c r="FI564" s="9"/>
      <c r="FJ564" s="9"/>
    </row>
    <row r="565" ht="15.75" customHeight="1">
      <c r="B565" s="153"/>
      <c r="C565" s="153"/>
      <c r="H565" s="153"/>
      <c r="I565" s="153"/>
      <c r="N565" s="153"/>
      <c r="O565" s="153"/>
      <c r="T565" s="153"/>
      <c r="U565" s="153"/>
      <c r="Z565" s="153"/>
      <c r="AA565" s="153"/>
      <c r="AF565" s="153"/>
      <c r="AG565" s="153"/>
      <c r="AL565" s="153"/>
      <c r="AM565" s="153"/>
      <c r="AR565" s="153"/>
      <c r="AS565" s="153"/>
      <c r="AX565" s="153"/>
      <c r="AY565" s="153"/>
      <c r="BD565" s="153"/>
      <c r="BE565" s="153"/>
      <c r="BF565" s="153"/>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c r="DQ565" s="9"/>
      <c r="DR565" s="9"/>
      <c r="DS565" s="9"/>
      <c r="DT565" s="9"/>
      <c r="DU565" s="9"/>
      <c r="DV565" s="9"/>
      <c r="DW565" s="9"/>
      <c r="DX565" s="9"/>
      <c r="DY565" s="9"/>
      <c r="DZ565" s="9"/>
      <c r="EA565" s="9"/>
      <c r="EB565" s="9"/>
      <c r="EC565" s="9"/>
      <c r="ED565" s="9"/>
      <c r="EE565" s="9"/>
      <c r="EF565" s="9"/>
      <c r="EG565" s="9"/>
      <c r="EH565" s="9"/>
      <c r="EI565" s="9"/>
      <c r="EJ565" s="9"/>
      <c r="EK565" s="9"/>
      <c r="EL565" s="9"/>
      <c r="EM565" s="9"/>
      <c r="EN565" s="9"/>
      <c r="EO565" s="9"/>
      <c r="EP565" s="9"/>
      <c r="EQ565" s="9"/>
      <c r="ER565" s="9"/>
      <c r="ES565" s="9"/>
      <c r="ET565" s="9"/>
      <c r="EU565" s="9"/>
      <c r="EV565" s="9"/>
      <c r="EW565" s="9"/>
      <c r="EX565" s="9"/>
      <c r="EY565" s="9"/>
      <c r="EZ565" s="9"/>
      <c r="FA565" s="9"/>
      <c r="FB565" s="9"/>
      <c r="FC565" s="9"/>
      <c r="FD565" s="9"/>
      <c r="FE565" s="9"/>
      <c r="FF565" s="9"/>
      <c r="FG565" s="9"/>
      <c r="FH565" s="9"/>
      <c r="FI565" s="9"/>
      <c r="FJ565" s="9"/>
    </row>
    <row r="566" ht="15.75" customHeight="1">
      <c r="B566" s="153"/>
      <c r="C566" s="153"/>
      <c r="H566" s="153"/>
      <c r="I566" s="153"/>
      <c r="N566" s="153"/>
      <c r="O566" s="153"/>
      <c r="T566" s="153"/>
      <c r="U566" s="153"/>
      <c r="Z566" s="153"/>
      <c r="AA566" s="153"/>
      <c r="AF566" s="153"/>
      <c r="AG566" s="153"/>
      <c r="AL566" s="153"/>
      <c r="AM566" s="153"/>
      <c r="AR566" s="153"/>
      <c r="AS566" s="153"/>
      <c r="AX566" s="153"/>
      <c r="AY566" s="153"/>
      <c r="BD566" s="153"/>
      <c r="BE566" s="153"/>
      <c r="BF566" s="153"/>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c r="DQ566" s="9"/>
      <c r="DR566" s="9"/>
      <c r="DS566" s="9"/>
      <c r="DT566" s="9"/>
      <c r="DU566" s="9"/>
      <c r="DV566" s="9"/>
      <c r="DW566" s="9"/>
      <c r="DX566" s="9"/>
      <c r="DY566" s="9"/>
      <c r="DZ566" s="9"/>
      <c r="EA566" s="9"/>
      <c r="EB566" s="9"/>
      <c r="EC566" s="9"/>
      <c r="ED566" s="9"/>
      <c r="EE566" s="9"/>
      <c r="EF566" s="9"/>
      <c r="EG566" s="9"/>
      <c r="EH566" s="9"/>
      <c r="EI566" s="9"/>
      <c r="EJ566" s="9"/>
      <c r="EK566" s="9"/>
      <c r="EL566" s="9"/>
      <c r="EM566" s="9"/>
      <c r="EN566" s="9"/>
      <c r="EO566" s="9"/>
      <c r="EP566" s="9"/>
      <c r="EQ566" s="9"/>
      <c r="ER566" s="9"/>
      <c r="ES566" s="9"/>
      <c r="ET566" s="9"/>
      <c r="EU566" s="9"/>
      <c r="EV566" s="9"/>
      <c r="EW566" s="9"/>
      <c r="EX566" s="9"/>
      <c r="EY566" s="9"/>
      <c r="EZ566" s="9"/>
      <c r="FA566" s="9"/>
      <c r="FB566" s="9"/>
      <c r="FC566" s="9"/>
      <c r="FD566" s="9"/>
      <c r="FE566" s="9"/>
      <c r="FF566" s="9"/>
      <c r="FG566" s="9"/>
      <c r="FH566" s="9"/>
      <c r="FI566" s="9"/>
      <c r="FJ566" s="9"/>
    </row>
    <row r="567" ht="15.75" customHeight="1">
      <c r="B567" s="153"/>
      <c r="C567" s="153"/>
      <c r="H567" s="153"/>
      <c r="I567" s="153"/>
      <c r="N567" s="153"/>
      <c r="O567" s="153"/>
      <c r="T567" s="153"/>
      <c r="U567" s="153"/>
      <c r="Z567" s="153"/>
      <c r="AA567" s="153"/>
      <c r="AF567" s="153"/>
      <c r="AG567" s="153"/>
      <c r="AL567" s="153"/>
      <c r="AM567" s="153"/>
      <c r="AR567" s="153"/>
      <c r="AS567" s="153"/>
      <c r="AX567" s="153"/>
      <c r="AY567" s="153"/>
      <c r="BD567" s="153"/>
      <c r="BE567" s="153"/>
      <c r="BF567" s="153"/>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c r="DQ567" s="9"/>
      <c r="DR567" s="9"/>
      <c r="DS567" s="9"/>
      <c r="DT567" s="9"/>
      <c r="DU567" s="9"/>
      <c r="DV567" s="9"/>
      <c r="DW567" s="9"/>
      <c r="DX567" s="9"/>
      <c r="DY567" s="9"/>
      <c r="DZ567" s="9"/>
      <c r="EA567" s="9"/>
      <c r="EB567" s="9"/>
      <c r="EC567" s="9"/>
      <c r="ED567" s="9"/>
      <c r="EE567" s="9"/>
      <c r="EF567" s="9"/>
      <c r="EG567" s="9"/>
      <c r="EH567" s="9"/>
      <c r="EI567" s="9"/>
      <c r="EJ567" s="9"/>
      <c r="EK567" s="9"/>
      <c r="EL567" s="9"/>
      <c r="EM567" s="9"/>
      <c r="EN567" s="9"/>
      <c r="EO567" s="9"/>
      <c r="EP567" s="9"/>
      <c r="EQ567" s="9"/>
      <c r="ER567" s="9"/>
      <c r="ES567" s="9"/>
      <c r="ET567" s="9"/>
      <c r="EU567" s="9"/>
      <c r="EV567" s="9"/>
      <c r="EW567" s="9"/>
      <c r="EX567" s="9"/>
      <c r="EY567" s="9"/>
      <c r="EZ567" s="9"/>
      <c r="FA567" s="9"/>
      <c r="FB567" s="9"/>
      <c r="FC567" s="9"/>
      <c r="FD567" s="9"/>
      <c r="FE567" s="9"/>
      <c r="FF567" s="9"/>
      <c r="FG567" s="9"/>
      <c r="FH567" s="9"/>
      <c r="FI567" s="9"/>
      <c r="FJ567" s="9"/>
    </row>
    <row r="568" ht="15.75" customHeight="1">
      <c r="B568" s="153"/>
      <c r="C568" s="153"/>
      <c r="H568" s="153"/>
      <c r="I568" s="153"/>
      <c r="N568" s="153"/>
      <c r="O568" s="153"/>
      <c r="T568" s="153"/>
      <c r="U568" s="153"/>
      <c r="Z568" s="153"/>
      <c r="AA568" s="153"/>
      <c r="AF568" s="153"/>
      <c r="AG568" s="153"/>
      <c r="AL568" s="153"/>
      <c r="AM568" s="153"/>
      <c r="AR568" s="153"/>
      <c r="AS568" s="153"/>
      <c r="AX568" s="153"/>
      <c r="AY568" s="153"/>
      <c r="BD568" s="153"/>
      <c r="BE568" s="153"/>
      <c r="BF568" s="153"/>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c r="DQ568" s="9"/>
      <c r="DR568" s="9"/>
      <c r="DS568" s="9"/>
      <c r="DT568" s="9"/>
      <c r="DU568" s="9"/>
      <c r="DV568" s="9"/>
      <c r="DW568" s="9"/>
      <c r="DX568" s="9"/>
      <c r="DY568" s="9"/>
      <c r="DZ568" s="9"/>
      <c r="EA568" s="9"/>
      <c r="EB568" s="9"/>
      <c r="EC568" s="9"/>
      <c r="ED568" s="9"/>
      <c r="EE568" s="9"/>
      <c r="EF568" s="9"/>
      <c r="EG568" s="9"/>
      <c r="EH568" s="9"/>
      <c r="EI568" s="9"/>
      <c r="EJ568" s="9"/>
      <c r="EK568" s="9"/>
      <c r="EL568" s="9"/>
      <c r="EM568" s="9"/>
      <c r="EN568" s="9"/>
      <c r="EO568" s="9"/>
      <c r="EP568" s="9"/>
      <c r="EQ568" s="9"/>
      <c r="ER568" s="9"/>
      <c r="ES568" s="9"/>
      <c r="ET568" s="9"/>
      <c r="EU568" s="9"/>
      <c r="EV568" s="9"/>
      <c r="EW568" s="9"/>
      <c r="EX568" s="9"/>
      <c r="EY568" s="9"/>
      <c r="EZ568" s="9"/>
      <c r="FA568" s="9"/>
      <c r="FB568" s="9"/>
      <c r="FC568" s="9"/>
      <c r="FD568" s="9"/>
      <c r="FE568" s="9"/>
      <c r="FF568" s="9"/>
      <c r="FG568" s="9"/>
      <c r="FH568" s="9"/>
      <c r="FI568" s="9"/>
      <c r="FJ568" s="9"/>
    </row>
    <row r="569" ht="15.75" customHeight="1">
      <c r="B569" s="153"/>
      <c r="C569" s="153"/>
      <c r="H569" s="153"/>
      <c r="I569" s="153"/>
      <c r="N569" s="153"/>
      <c r="O569" s="153"/>
      <c r="T569" s="153"/>
      <c r="U569" s="153"/>
      <c r="Z569" s="153"/>
      <c r="AA569" s="153"/>
      <c r="AF569" s="153"/>
      <c r="AG569" s="153"/>
      <c r="AL569" s="153"/>
      <c r="AM569" s="153"/>
      <c r="AR569" s="153"/>
      <c r="AS569" s="153"/>
      <c r="AX569" s="153"/>
      <c r="AY569" s="153"/>
      <c r="BD569" s="153"/>
      <c r="BE569" s="153"/>
      <c r="BF569" s="153"/>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c r="DQ569" s="9"/>
      <c r="DR569" s="9"/>
      <c r="DS569" s="9"/>
      <c r="DT569" s="9"/>
      <c r="DU569" s="9"/>
      <c r="DV569" s="9"/>
      <c r="DW569" s="9"/>
      <c r="DX569" s="9"/>
      <c r="DY569" s="9"/>
      <c r="DZ569" s="9"/>
      <c r="EA569" s="9"/>
      <c r="EB569" s="9"/>
      <c r="EC569" s="9"/>
      <c r="ED569" s="9"/>
      <c r="EE569" s="9"/>
      <c r="EF569" s="9"/>
      <c r="EG569" s="9"/>
      <c r="EH569" s="9"/>
      <c r="EI569" s="9"/>
      <c r="EJ569" s="9"/>
      <c r="EK569" s="9"/>
      <c r="EL569" s="9"/>
      <c r="EM569" s="9"/>
      <c r="EN569" s="9"/>
      <c r="EO569" s="9"/>
      <c r="EP569" s="9"/>
      <c r="EQ569" s="9"/>
      <c r="ER569" s="9"/>
      <c r="ES569" s="9"/>
      <c r="ET569" s="9"/>
      <c r="EU569" s="9"/>
      <c r="EV569" s="9"/>
      <c r="EW569" s="9"/>
      <c r="EX569" s="9"/>
      <c r="EY569" s="9"/>
      <c r="EZ569" s="9"/>
      <c r="FA569" s="9"/>
      <c r="FB569" s="9"/>
      <c r="FC569" s="9"/>
      <c r="FD569" s="9"/>
      <c r="FE569" s="9"/>
      <c r="FF569" s="9"/>
      <c r="FG569" s="9"/>
      <c r="FH569" s="9"/>
      <c r="FI569" s="9"/>
      <c r="FJ569" s="9"/>
    </row>
    <row r="570" ht="15.75" customHeight="1">
      <c r="B570" s="153"/>
      <c r="C570" s="153"/>
      <c r="H570" s="153"/>
      <c r="I570" s="153"/>
      <c r="N570" s="153"/>
      <c r="O570" s="153"/>
      <c r="T570" s="153"/>
      <c r="U570" s="153"/>
      <c r="Z570" s="153"/>
      <c r="AA570" s="153"/>
      <c r="AF570" s="153"/>
      <c r="AG570" s="153"/>
      <c r="AL570" s="153"/>
      <c r="AM570" s="153"/>
      <c r="AR570" s="153"/>
      <c r="AS570" s="153"/>
      <c r="AX570" s="153"/>
      <c r="AY570" s="153"/>
      <c r="BD570" s="153"/>
      <c r="BE570" s="153"/>
      <c r="BF570" s="153"/>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c r="DQ570" s="9"/>
      <c r="DR570" s="9"/>
      <c r="DS570" s="9"/>
      <c r="DT570" s="9"/>
      <c r="DU570" s="9"/>
      <c r="DV570" s="9"/>
      <c r="DW570" s="9"/>
      <c r="DX570" s="9"/>
      <c r="DY570" s="9"/>
      <c r="DZ570" s="9"/>
      <c r="EA570" s="9"/>
      <c r="EB570" s="9"/>
      <c r="EC570" s="9"/>
      <c r="ED570" s="9"/>
      <c r="EE570" s="9"/>
      <c r="EF570" s="9"/>
      <c r="EG570" s="9"/>
      <c r="EH570" s="9"/>
      <c r="EI570" s="9"/>
      <c r="EJ570" s="9"/>
      <c r="EK570" s="9"/>
      <c r="EL570" s="9"/>
      <c r="EM570" s="9"/>
      <c r="EN570" s="9"/>
      <c r="EO570" s="9"/>
      <c r="EP570" s="9"/>
      <c r="EQ570" s="9"/>
      <c r="ER570" s="9"/>
      <c r="ES570" s="9"/>
      <c r="ET570" s="9"/>
      <c r="EU570" s="9"/>
      <c r="EV570" s="9"/>
      <c r="EW570" s="9"/>
      <c r="EX570" s="9"/>
      <c r="EY570" s="9"/>
      <c r="EZ570" s="9"/>
      <c r="FA570" s="9"/>
      <c r="FB570" s="9"/>
      <c r="FC570" s="9"/>
      <c r="FD570" s="9"/>
      <c r="FE570" s="9"/>
      <c r="FF570" s="9"/>
      <c r="FG570" s="9"/>
      <c r="FH570" s="9"/>
      <c r="FI570" s="9"/>
      <c r="FJ570" s="9"/>
    </row>
    <row r="571" ht="15.75" customHeight="1">
      <c r="B571" s="153"/>
      <c r="C571" s="153"/>
      <c r="H571" s="153"/>
      <c r="I571" s="153"/>
      <c r="N571" s="153"/>
      <c r="O571" s="153"/>
      <c r="T571" s="153"/>
      <c r="U571" s="153"/>
      <c r="Z571" s="153"/>
      <c r="AA571" s="153"/>
      <c r="AF571" s="153"/>
      <c r="AG571" s="153"/>
      <c r="AL571" s="153"/>
      <c r="AM571" s="153"/>
      <c r="AR571" s="153"/>
      <c r="AS571" s="153"/>
      <c r="AX571" s="153"/>
      <c r="AY571" s="153"/>
      <c r="BD571" s="153"/>
      <c r="BE571" s="153"/>
      <c r="BF571" s="153"/>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c r="DQ571" s="9"/>
      <c r="DR571" s="9"/>
      <c r="DS571" s="9"/>
      <c r="DT571" s="9"/>
      <c r="DU571" s="9"/>
      <c r="DV571" s="9"/>
      <c r="DW571" s="9"/>
      <c r="DX571" s="9"/>
      <c r="DY571" s="9"/>
      <c r="DZ571" s="9"/>
      <c r="EA571" s="9"/>
      <c r="EB571" s="9"/>
      <c r="EC571" s="9"/>
      <c r="ED571" s="9"/>
      <c r="EE571" s="9"/>
      <c r="EF571" s="9"/>
      <c r="EG571" s="9"/>
      <c r="EH571" s="9"/>
      <c r="EI571" s="9"/>
      <c r="EJ571" s="9"/>
      <c r="EK571" s="9"/>
      <c r="EL571" s="9"/>
      <c r="EM571" s="9"/>
      <c r="EN571" s="9"/>
      <c r="EO571" s="9"/>
      <c r="EP571" s="9"/>
      <c r="EQ571" s="9"/>
      <c r="ER571" s="9"/>
      <c r="ES571" s="9"/>
      <c r="ET571" s="9"/>
      <c r="EU571" s="9"/>
      <c r="EV571" s="9"/>
      <c r="EW571" s="9"/>
      <c r="EX571" s="9"/>
      <c r="EY571" s="9"/>
      <c r="EZ571" s="9"/>
      <c r="FA571" s="9"/>
      <c r="FB571" s="9"/>
      <c r="FC571" s="9"/>
      <c r="FD571" s="9"/>
      <c r="FE571" s="9"/>
      <c r="FF571" s="9"/>
      <c r="FG571" s="9"/>
      <c r="FH571" s="9"/>
      <c r="FI571" s="9"/>
      <c r="FJ571" s="9"/>
    </row>
    <row r="572" ht="15.75" customHeight="1">
      <c r="B572" s="153"/>
      <c r="C572" s="153"/>
      <c r="H572" s="153"/>
      <c r="I572" s="153"/>
      <c r="N572" s="153"/>
      <c r="O572" s="153"/>
      <c r="T572" s="153"/>
      <c r="U572" s="153"/>
      <c r="Z572" s="153"/>
      <c r="AA572" s="153"/>
      <c r="AF572" s="153"/>
      <c r="AG572" s="153"/>
      <c r="AL572" s="153"/>
      <c r="AM572" s="153"/>
      <c r="AR572" s="153"/>
      <c r="AS572" s="153"/>
      <c r="AX572" s="153"/>
      <c r="AY572" s="153"/>
      <c r="BD572" s="153"/>
      <c r="BE572" s="153"/>
      <c r="BF572" s="153"/>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c r="DQ572" s="9"/>
      <c r="DR572" s="9"/>
      <c r="DS572" s="9"/>
      <c r="DT572" s="9"/>
      <c r="DU572" s="9"/>
      <c r="DV572" s="9"/>
      <c r="DW572" s="9"/>
      <c r="DX572" s="9"/>
      <c r="DY572" s="9"/>
      <c r="DZ572" s="9"/>
      <c r="EA572" s="9"/>
      <c r="EB572" s="9"/>
      <c r="EC572" s="9"/>
      <c r="ED572" s="9"/>
      <c r="EE572" s="9"/>
      <c r="EF572" s="9"/>
      <c r="EG572" s="9"/>
      <c r="EH572" s="9"/>
      <c r="EI572" s="9"/>
      <c r="EJ572" s="9"/>
      <c r="EK572" s="9"/>
      <c r="EL572" s="9"/>
      <c r="EM572" s="9"/>
      <c r="EN572" s="9"/>
      <c r="EO572" s="9"/>
      <c r="EP572" s="9"/>
      <c r="EQ572" s="9"/>
      <c r="ER572" s="9"/>
      <c r="ES572" s="9"/>
      <c r="ET572" s="9"/>
      <c r="EU572" s="9"/>
      <c r="EV572" s="9"/>
      <c r="EW572" s="9"/>
      <c r="EX572" s="9"/>
      <c r="EY572" s="9"/>
      <c r="EZ572" s="9"/>
      <c r="FA572" s="9"/>
      <c r="FB572" s="9"/>
      <c r="FC572" s="9"/>
      <c r="FD572" s="9"/>
      <c r="FE572" s="9"/>
      <c r="FF572" s="9"/>
      <c r="FG572" s="9"/>
      <c r="FH572" s="9"/>
      <c r="FI572" s="9"/>
      <c r="FJ572" s="9"/>
    </row>
    <row r="573" ht="15.75" customHeight="1">
      <c r="B573" s="153"/>
      <c r="C573" s="153"/>
      <c r="H573" s="153"/>
      <c r="I573" s="153"/>
      <c r="N573" s="153"/>
      <c r="O573" s="153"/>
      <c r="T573" s="153"/>
      <c r="U573" s="153"/>
      <c r="Z573" s="153"/>
      <c r="AA573" s="153"/>
      <c r="AF573" s="153"/>
      <c r="AG573" s="153"/>
      <c r="AL573" s="153"/>
      <c r="AM573" s="153"/>
      <c r="AR573" s="153"/>
      <c r="AS573" s="153"/>
      <c r="AX573" s="153"/>
      <c r="AY573" s="153"/>
      <c r="BD573" s="153"/>
      <c r="BE573" s="153"/>
      <c r="BF573" s="153"/>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c r="DQ573" s="9"/>
      <c r="DR573" s="9"/>
      <c r="DS573" s="9"/>
      <c r="DT573" s="9"/>
      <c r="DU573" s="9"/>
      <c r="DV573" s="9"/>
      <c r="DW573" s="9"/>
      <c r="DX573" s="9"/>
      <c r="DY573" s="9"/>
      <c r="DZ573" s="9"/>
      <c r="EA573" s="9"/>
      <c r="EB573" s="9"/>
      <c r="EC573" s="9"/>
      <c r="ED573" s="9"/>
      <c r="EE573" s="9"/>
      <c r="EF573" s="9"/>
      <c r="EG573" s="9"/>
      <c r="EH573" s="9"/>
      <c r="EI573" s="9"/>
      <c r="EJ573" s="9"/>
      <c r="EK573" s="9"/>
      <c r="EL573" s="9"/>
      <c r="EM573" s="9"/>
      <c r="EN573" s="9"/>
      <c r="EO573" s="9"/>
      <c r="EP573" s="9"/>
      <c r="EQ573" s="9"/>
      <c r="ER573" s="9"/>
      <c r="ES573" s="9"/>
      <c r="ET573" s="9"/>
      <c r="EU573" s="9"/>
      <c r="EV573" s="9"/>
      <c r="EW573" s="9"/>
      <c r="EX573" s="9"/>
      <c r="EY573" s="9"/>
      <c r="EZ573" s="9"/>
      <c r="FA573" s="9"/>
      <c r="FB573" s="9"/>
      <c r="FC573" s="9"/>
      <c r="FD573" s="9"/>
      <c r="FE573" s="9"/>
      <c r="FF573" s="9"/>
      <c r="FG573" s="9"/>
      <c r="FH573" s="9"/>
      <c r="FI573" s="9"/>
      <c r="FJ573" s="9"/>
    </row>
    <row r="574" ht="15.75" customHeight="1">
      <c r="B574" s="153"/>
      <c r="C574" s="153"/>
      <c r="H574" s="153"/>
      <c r="I574" s="153"/>
      <c r="N574" s="153"/>
      <c r="O574" s="153"/>
      <c r="T574" s="153"/>
      <c r="U574" s="153"/>
      <c r="Z574" s="153"/>
      <c r="AA574" s="153"/>
      <c r="AF574" s="153"/>
      <c r="AG574" s="153"/>
      <c r="AL574" s="153"/>
      <c r="AM574" s="153"/>
      <c r="AR574" s="153"/>
      <c r="AS574" s="153"/>
      <c r="AX574" s="153"/>
      <c r="AY574" s="153"/>
      <c r="BD574" s="153"/>
      <c r="BE574" s="153"/>
      <c r="BF574" s="153"/>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c r="DQ574" s="9"/>
      <c r="DR574" s="9"/>
      <c r="DS574" s="9"/>
      <c r="DT574" s="9"/>
      <c r="DU574" s="9"/>
      <c r="DV574" s="9"/>
      <c r="DW574" s="9"/>
      <c r="DX574" s="9"/>
      <c r="DY574" s="9"/>
      <c r="DZ574" s="9"/>
      <c r="EA574" s="9"/>
      <c r="EB574" s="9"/>
      <c r="EC574" s="9"/>
      <c r="ED574" s="9"/>
      <c r="EE574" s="9"/>
      <c r="EF574" s="9"/>
      <c r="EG574" s="9"/>
      <c r="EH574" s="9"/>
      <c r="EI574" s="9"/>
      <c r="EJ574" s="9"/>
      <c r="EK574" s="9"/>
      <c r="EL574" s="9"/>
      <c r="EM574" s="9"/>
      <c r="EN574" s="9"/>
      <c r="EO574" s="9"/>
      <c r="EP574" s="9"/>
      <c r="EQ574" s="9"/>
      <c r="ER574" s="9"/>
      <c r="ES574" s="9"/>
      <c r="ET574" s="9"/>
      <c r="EU574" s="9"/>
      <c r="EV574" s="9"/>
      <c r="EW574" s="9"/>
      <c r="EX574" s="9"/>
      <c r="EY574" s="9"/>
      <c r="EZ574" s="9"/>
      <c r="FA574" s="9"/>
      <c r="FB574" s="9"/>
      <c r="FC574" s="9"/>
      <c r="FD574" s="9"/>
      <c r="FE574" s="9"/>
      <c r="FF574" s="9"/>
      <c r="FG574" s="9"/>
      <c r="FH574" s="9"/>
      <c r="FI574" s="9"/>
      <c r="FJ574" s="9"/>
    </row>
    <row r="575" ht="15.75" customHeight="1">
      <c r="B575" s="153"/>
      <c r="C575" s="153"/>
      <c r="H575" s="153"/>
      <c r="I575" s="153"/>
      <c r="N575" s="153"/>
      <c r="O575" s="153"/>
      <c r="T575" s="153"/>
      <c r="U575" s="153"/>
      <c r="Z575" s="153"/>
      <c r="AA575" s="153"/>
      <c r="AF575" s="153"/>
      <c r="AG575" s="153"/>
      <c r="AL575" s="153"/>
      <c r="AM575" s="153"/>
      <c r="AR575" s="153"/>
      <c r="AS575" s="153"/>
      <c r="AX575" s="153"/>
      <c r="AY575" s="153"/>
      <c r="BD575" s="153"/>
      <c r="BE575" s="153"/>
      <c r="BF575" s="153"/>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c r="EA575" s="9"/>
      <c r="EB575" s="9"/>
      <c r="EC575" s="9"/>
      <c r="ED575" s="9"/>
      <c r="EE575" s="9"/>
      <c r="EF575" s="9"/>
      <c r="EG575" s="9"/>
      <c r="EH575" s="9"/>
      <c r="EI575" s="9"/>
      <c r="EJ575" s="9"/>
      <c r="EK575" s="9"/>
      <c r="EL575" s="9"/>
      <c r="EM575" s="9"/>
      <c r="EN575" s="9"/>
      <c r="EO575" s="9"/>
      <c r="EP575" s="9"/>
      <c r="EQ575" s="9"/>
      <c r="ER575" s="9"/>
      <c r="ES575" s="9"/>
      <c r="ET575" s="9"/>
      <c r="EU575" s="9"/>
      <c r="EV575" s="9"/>
      <c r="EW575" s="9"/>
      <c r="EX575" s="9"/>
      <c r="EY575" s="9"/>
      <c r="EZ575" s="9"/>
      <c r="FA575" s="9"/>
      <c r="FB575" s="9"/>
      <c r="FC575" s="9"/>
      <c r="FD575" s="9"/>
      <c r="FE575" s="9"/>
      <c r="FF575" s="9"/>
      <c r="FG575" s="9"/>
      <c r="FH575" s="9"/>
      <c r="FI575" s="9"/>
      <c r="FJ575" s="9"/>
    </row>
    <row r="576" ht="15.75" customHeight="1">
      <c r="B576" s="153"/>
      <c r="C576" s="153"/>
      <c r="H576" s="153"/>
      <c r="I576" s="153"/>
      <c r="N576" s="153"/>
      <c r="O576" s="153"/>
      <c r="T576" s="153"/>
      <c r="U576" s="153"/>
      <c r="Z576" s="153"/>
      <c r="AA576" s="153"/>
      <c r="AF576" s="153"/>
      <c r="AG576" s="153"/>
      <c r="AL576" s="153"/>
      <c r="AM576" s="153"/>
      <c r="AR576" s="153"/>
      <c r="AS576" s="153"/>
      <c r="AX576" s="153"/>
      <c r="AY576" s="153"/>
      <c r="BD576" s="153"/>
      <c r="BE576" s="153"/>
      <c r="BF576" s="153"/>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c r="DQ576" s="9"/>
      <c r="DR576" s="9"/>
      <c r="DS576" s="9"/>
      <c r="DT576" s="9"/>
      <c r="DU576" s="9"/>
      <c r="DV576" s="9"/>
      <c r="DW576" s="9"/>
      <c r="DX576" s="9"/>
      <c r="DY576" s="9"/>
      <c r="DZ576" s="9"/>
      <c r="EA576" s="9"/>
      <c r="EB576" s="9"/>
      <c r="EC576" s="9"/>
      <c r="ED576" s="9"/>
      <c r="EE576" s="9"/>
      <c r="EF576" s="9"/>
      <c r="EG576" s="9"/>
      <c r="EH576" s="9"/>
      <c r="EI576" s="9"/>
      <c r="EJ576" s="9"/>
      <c r="EK576" s="9"/>
      <c r="EL576" s="9"/>
      <c r="EM576" s="9"/>
      <c r="EN576" s="9"/>
      <c r="EO576" s="9"/>
      <c r="EP576" s="9"/>
      <c r="EQ576" s="9"/>
      <c r="ER576" s="9"/>
      <c r="ES576" s="9"/>
      <c r="ET576" s="9"/>
      <c r="EU576" s="9"/>
      <c r="EV576" s="9"/>
      <c r="EW576" s="9"/>
      <c r="EX576" s="9"/>
      <c r="EY576" s="9"/>
      <c r="EZ576" s="9"/>
      <c r="FA576" s="9"/>
      <c r="FB576" s="9"/>
      <c r="FC576" s="9"/>
      <c r="FD576" s="9"/>
      <c r="FE576" s="9"/>
      <c r="FF576" s="9"/>
      <c r="FG576" s="9"/>
      <c r="FH576" s="9"/>
      <c r="FI576" s="9"/>
      <c r="FJ576" s="9"/>
    </row>
    <row r="577" ht="15.75" customHeight="1">
      <c r="B577" s="153"/>
      <c r="C577" s="153"/>
      <c r="H577" s="153"/>
      <c r="I577" s="153"/>
      <c r="N577" s="153"/>
      <c r="O577" s="153"/>
      <c r="T577" s="153"/>
      <c r="U577" s="153"/>
      <c r="Z577" s="153"/>
      <c r="AA577" s="153"/>
      <c r="AF577" s="153"/>
      <c r="AG577" s="153"/>
      <c r="AL577" s="153"/>
      <c r="AM577" s="153"/>
      <c r="AR577" s="153"/>
      <c r="AS577" s="153"/>
      <c r="AX577" s="153"/>
      <c r="AY577" s="153"/>
      <c r="BD577" s="153"/>
      <c r="BE577" s="153"/>
      <c r="BF577" s="153"/>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c r="DQ577" s="9"/>
      <c r="DR577" s="9"/>
      <c r="DS577" s="9"/>
      <c r="DT577" s="9"/>
      <c r="DU577" s="9"/>
      <c r="DV577" s="9"/>
      <c r="DW577" s="9"/>
      <c r="DX577" s="9"/>
      <c r="DY577" s="9"/>
      <c r="DZ577" s="9"/>
      <c r="EA577" s="9"/>
      <c r="EB577" s="9"/>
      <c r="EC577" s="9"/>
      <c r="ED577" s="9"/>
      <c r="EE577" s="9"/>
      <c r="EF577" s="9"/>
      <c r="EG577" s="9"/>
      <c r="EH577" s="9"/>
      <c r="EI577" s="9"/>
      <c r="EJ577" s="9"/>
      <c r="EK577" s="9"/>
      <c r="EL577" s="9"/>
      <c r="EM577" s="9"/>
      <c r="EN577" s="9"/>
      <c r="EO577" s="9"/>
      <c r="EP577" s="9"/>
      <c r="EQ577" s="9"/>
      <c r="ER577" s="9"/>
      <c r="ES577" s="9"/>
      <c r="ET577" s="9"/>
      <c r="EU577" s="9"/>
      <c r="EV577" s="9"/>
      <c r="EW577" s="9"/>
      <c r="EX577" s="9"/>
      <c r="EY577" s="9"/>
      <c r="EZ577" s="9"/>
      <c r="FA577" s="9"/>
      <c r="FB577" s="9"/>
      <c r="FC577" s="9"/>
      <c r="FD577" s="9"/>
      <c r="FE577" s="9"/>
      <c r="FF577" s="9"/>
      <c r="FG577" s="9"/>
      <c r="FH577" s="9"/>
      <c r="FI577" s="9"/>
      <c r="FJ577" s="9"/>
    </row>
    <row r="578" ht="15.75" customHeight="1">
      <c r="B578" s="153"/>
      <c r="C578" s="153"/>
      <c r="H578" s="153"/>
      <c r="I578" s="153"/>
      <c r="N578" s="153"/>
      <c r="O578" s="153"/>
      <c r="T578" s="153"/>
      <c r="U578" s="153"/>
      <c r="Z578" s="153"/>
      <c r="AA578" s="153"/>
      <c r="AF578" s="153"/>
      <c r="AG578" s="153"/>
      <c r="AL578" s="153"/>
      <c r="AM578" s="153"/>
      <c r="AR578" s="153"/>
      <c r="AS578" s="153"/>
      <c r="AX578" s="153"/>
      <c r="AY578" s="153"/>
      <c r="BD578" s="153"/>
      <c r="BE578" s="153"/>
      <c r="BF578" s="153"/>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c r="DQ578" s="9"/>
      <c r="DR578" s="9"/>
      <c r="DS578" s="9"/>
      <c r="DT578" s="9"/>
      <c r="DU578" s="9"/>
      <c r="DV578" s="9"/>
      <c r="DW578" s="9"/>
      <c r="DX578" s="9"/>
      <c r="DY578" s="9"/>
      <c r="DZ578" s="9"/>
      <c r="EA578" s="9"/>
      <c r="EB578" s="9"/>
      <c r="EC578" s="9"/>
      <c r="ED578" s="9"/>
      <c r="EE578" s="9"/>
      <c r="EF578" s="9"/>
      <c r="EG578" s="9"/>
      <c r="EH578" s="9"/>
      <c r="EI578" s="9"/>
      <c r="EJ578" s="9"/>
      <c r="EK578" s="9"/>
      <c r="EL578" s="9"/>
      <c r="EM578" s="9"/>
      <c r="EN578" s="9"/>
      <c r="EO578" s="9"/>
      <c r="EP578" s="9"/>
      <c r="EQ578" s="9"/>
      <c r="ER578" s="9"/>
      <c r="ES578" s="9"/>
      <c r="ET578" s="9"/>
      <c r="EU578" s="9"/>
      <c r="EV578" s="9"/>
      <c r="EW578" s="9"/>
      <c r="EX578" s="9"/>
      <c r="EY578" s="9"/>
      <c r="EZ578" s="9"/>
      <c r="FA578" s="9"/>
      <c r="FB578" s="9"/>
      <c r="FC578" s="9"/>
      <c r="FD578" s="9"/>
      <c r="FE578" s="9"/>
      <c r="FF578" s="9"/>
      <c r="FG578" s="9"/>
      <c r="FH578" s="9"/>
      <c r="FI578" s="9"/>
      <c r="FJ578" s="9"/>
    </row>
    <row r="579" ht="15.75" customHeight="1">
      <c r="B579" s="153"/>
      <c r="C579" s="153"/>
      <c r="H579" s="153"/>
      <c r="I579" s="153"/>
      <c r="N579" s="153"/>
      <c r="O579" s="153"/>
      <c r="T579" s="153"/>
      <c r="U579" s="153"/>
      <c r="Z579" s="153"/>
      <c r="AA579" s="153"/>
      <c r="AF579" s="153"/>
      <c r="AG579" s="153"/>
      <c r="AL579" s="153"/>
      <c r="AM579" s="153"/>
      <c r="AR579" s="153"/>
      <c r="AS579" s="153"/>
      <c r="AX579" s="153"/>
      <c r="AY579" s="153"/>
      <c r="BD579" s="153"/>
      <c r="BE579" s="153"/>
      <c r="BF579" s="153"/>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row>
    <row r="580" ht="15.75" customHeight="1">
      <c r="B580" s="153"/>
      <c r="C580" s="153"/>
      <c r="H580" s="153"/>
      <c r="I580" s="153"/>
      <c r="N580" s="153"/>
      <c r="O580" s="153"/>
      <c r="T580" s="153"/>
      <c r="U580" s="153"/>
      <c r="Z580" s="153"/>
      <c r="AA580" s="153"/>
      <c r="AF580" s="153"/>
      <c r="AG580" s="153"/>
      <c r="AL580" s="153"/>
      <c r="AM580" s="153"/>
      <c r="AR580" s="153"/>
      <c r="AS580" s="153"/>
      <c r="AX580" s="153"/>
      <c r="AY580" s="153"/>
      <c r="BD580" s="153"/>
      <c r="BE580" s="153"/>
      <c r="BF580" s="153"/>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c r="EA580" s="9"/>
      <c r="EB580" s="9"/>
      <c r="EC580" s="9"/>
      <c r="ED580" s="9"/>
      <c r="EE580" s="9"/>
      <c r="EF580" s="9"/>
      <c r="EG580" s="9"/>
      <c r="EH580" s="9"/>
      <c r="EI580" s="9"/>
      <c r="EJ580" s="9"/>
      <c r="EK580" s="9"/>
      <c r="EL580" s="9"/>
      <c r="EM580" s="9"/>
      <c r="EN580" s="9"/>
      <c r="EO580" s="9"/>
      <c r="EP580" s="9"/>
      <c r="EQ580" s="9"/>
      <c r="ER580" s="9"/>
      <c r="ES580" s="9"/>
      <c r="ET580" s="9"/>
      <c r="EU580" s="9"/>
      <c r="EV580" s="9"/>
      <c r="EW580" s="9"/>
      <c r="EX580" s="9"/>
      <c r="EY580" s="9"/>
      <c r="EZ580" s="9"/>
      <c r="FA580" s="9"/>
      <c r="FB580" s="9"/>
      <c r="FC580" s="9"/>
      <c r="FD580" s="9"/>
      <c r="FE580" s="9"/>
      <c r="FF580" s="9"/>
      <c r="FG580" s="9"/>
      <c r="FH580" s="9"/>
      <c r="FI580" s="9"/>
      <c r="FJ580" s="9"/>
    </row>
    <row r="581" ht="15.75" customHeight="1">
      <c r="B581" s="153"/>
      <c r="C581" s="153"/>
      <c r="H581" s="153"/>
      <c r="I581" s="153"/>
      <c r="N581" s="153"/>
      <c r="O581" s="153"/>
      <c r="T581" s="153"/>
      <c r="U581" s="153"/>
      <c r="Z581" s="153"/>
      <c r="AA581" s="153"/>
      <c r="AF581" s="153"/>
      <c r="AG581" s="153"/>
      <c r="AL581" s="153"/>
      <c r="AM581" s="153"/>
      <c r="AR581" s="153"/>
      <c r="AS581" s="153"/>
      <c r="AX581" s="153"/>
      <c r="AY581" s="153"/>
      <c r="BD581" s="153"/>
      <c r="BE581" s="153"/>
      <c r="BF581" s="153"/>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c r="EA581" s="9"/>
      <c r="EB581" s="9"/>
      <c r="EC581" s="9"/>
      <c r="ED581" s="9"/>
      <c r="EE581" s="9"/>
      <c r="EF581" s="9"/>
      <c r="EG581" s="9"/>
      <c r="EH581" s="9"/>
      <c r="EI581" s="9"/>
      <c r="EJ581" s="9"/>
      <c r="EK581" s="9"/>
      <c r="EL581" s="9"/>
      <c r="EM581" s="9"/>
      <c r="EN581" s="9"/>
      <c r="EO581" s="9"/>
      <c r="EP581" s="9"/>
      <c r="EQ581" s="9"/>
      <c r="ER581" s="9"/>
      <c r="ES581" s="9"/>
      <c r="ET581" s="9"/>
      <c r="EU581" s="9"/>
      <c r="EV581" s="9"/>
      <c r="EW581" s="9"/>
      <c r="EX581" s="9"/>
      <c r="EY581" s="9"/>
      <c r="EZ581" s="9"/>
      <c r="FA581" s="9"/>
      <c r="FB581" s="9"/>
      <c r="FC581" s="9"/>
      <c r="FD581" s="9"/>
      <c r="FE581" s="9"/>
      <c r="FF581" s="9"/>
      <c r="FG581" s="9"/>
      <c r="FH581" s="9"/>
      <c r="FI581" s="9"/>
      <c r="FJ581" s="9"/>
    </row>
    <row r="582" ht="15.75" customHeight="1">
      <c r="B582" s="153"/>
      <c r="C582" s="153"/>
      <c r="H582" s="153"/>
      <c r="I582" s="153"/>
      <c r="N582" s="153"/>
      <c r="O582" s="153"/>
      <c r="T582" s="153"/>
      <c r="U582" s="153"/>
      <c r="Z582" s="153"/>
      <c r="AA582" s="153"/>
      <c r="AF582" s="153"/>
      <c r="AG582" s="153"/>
      <c r="AL582" s="153"/>
      <c r="AM582" s="153"/>
      <c r="AR582" s="153"/>
      <c r="AS582" s="153"/>
      <c r="AX582" s="153"/>
      <c r="AY582" s="153"/>
      <c r="BD582" s="153"/>
      <c r="BE582" s="153"/>
      <c r="BF582" s="153"/>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c r="DQ582" s="9"/>
      <c r="DR582" s="9"/>
      <c r="DS582" s="9"/>
      <c r="DT582" s="9"/>
      <c r="DU582" s="9"/>
      <c r="DV582" s="9"/>
      <c r="DW582" s="9"/>
      <c r="DX582" s="9"/>
      <c r="DY582" s="9"/>
      <c r="DZ582" s="9"/>
      <c r="EA582" s="9"/>
      <c r="EB582" s="9"/>
      <c r="EC582" s="9"/>
      <c r="ED582" s="9"/>
      <c r="EE582" s="9"/>
      <c r="EF582" s="9"/>
      <c r="EG582" s="9"/>
      <c r="EH582" s="9"/>
      <c r="EI582" s="9"/>
      <c r="EJ582" s="9"/>
      <c r="EK582" s="9"/>
      <c r="EL582" s="9"/>
      <c r="EM582" s="9"/>
      <c r="EN582" s="9"/>
      <c r="EO582" s="9"/>
      <c r="EP582" s="9"/>
      <c r="EQ582" s="9"/>
      <c r="ER582" s="9"/>
      <c r="ES582" s="9"/>
      <c r="ET582" s="9"/>
      <c r="EU582" s="9"/>
      <c r="EV582" s="9"/>
      <c r="EW582" s="9"/>
      <c r="EX582" s="9"/>
      <c r="EY582" s="9"/>
      <c r="EZ582" s="9"/>
      <c r="FA582" s="9"/>
      <c r="FB582" s="9"/>
      <c r="FC582" s="9"/>
      <c r="FD582" s="9"/>
      <c r="FE582" s="9"/>
      <c r="FF582" s="9"/>
      <c r="FG582" s="9"/>
      <c r="FH582" s="9"/>
      <c r="FI582" s="9"/>
      <c r="FJ582" s="9"/>
    </row>
    <row r="583" ht="15.75" customHeight="1">
      <c r="B583" s="153"/>
      <c r="C583" s="153"/>
      <c r="H583" s="153"/>
      <c r="I583" s="153"/>
      <c r="N583" s="153"/>
      <c r="O583" s="153"/>
      <c r="T583" s="153"/>
      <c r="U583" s="153"/>
      <c r="Z583" s="153"/>
      <c r="AA583" s="153"/>
      <c r="AF583" s="153"/>
      <c r="AG583" s="153"/>
      <c r="AL583" s="153"/>
      <c r="AM583" s="153"/>
      <c r="AR583" s="153"/>
      <c r="AS583" s="153"/>
      <c r="AX583" s="153"/>
      <c r="AY583" s="153"/>
      <c r="BD583" s="153"/>
      <c r="BE583" s="153"/>
      <c r="BF583" s="153"/>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c r="DQ583" s="9"/>
      <c r="DR583" s="9"/>
      <c r="DS583" s="9"/>
      <c r="DT583" s="9"/>
      <c r="DU583" s="9"/>
      <c r="DV583" s="9"/>
      <c r="DW583" s="9"/>
      <c r="DX583" s="9"/>
      <c r="DY583" s="9"/>
      <c r="DZ583" s="9"/>
      <c r="EA583" s="9"/>
      <c r="EB583" s="9"/>
      <c r="EC583" s="9"/>
      <c r="ED583" s="9"/>
      <c r="EE583" s="9"/>
      <c r="EF583" s="9"/>
      <c r="EG583" s="9"/>
      <c r="EH583" s="9"/>
      <c r="EI583" s="9"/>
      <c r="EJ583" s="9"/>
      <c r="EK583" s="9"/>
      <c r="EL583" s="9"/>
      <c r="EM583" s="9"/>
      <c r="EN583" s="9"/>
      <c r="EO583" s="9"/>
      <c r="EP583" s="9"/>
      <c r="EQ583" s="9"/>
      <c r="ER583" s="9"/>
      <c r="ES583" s="9"/>
      <c r="ET583" s="9"/>
      <c r="EU583" s="9"/>
      <c r="EV583" s="9"/>
      <c r="EW583" s="9"/>
      <c r="EX583" s="9"/>
      <c r="EY583" s="9"/>
      <c r="EZ583" s="9"/>
      <c r="FA583" s="9"/>
      <c r="FB583" s="9"/>
      <c r="FC583" s="9"/>
      <c r="FD583" s="9"/>
      <c r="FE583" s="9"/>
      <c r="FF583" s="9"/>
      <c r="FG583" s="9"/>
      <c r="FH583" s="9"/>
      <c r="FI583" s="9"/>
      <c r="FJ583" s="9"/>
    </row>
    <row r="584" ht="15.75" customHeight="1">
      <c r="B584" s="153"/>
      <c r="C584" s="153"/>
      <c r="H584" s="153"/>
      <c r="I584" s="153"/>
      <c r="N584" s="153"/>
      <c r="O584" s="153"/>
      <c r="T584" s="153"/>
      <c r="U584" s="153"/>
      <c r="Z584" s="153"/>
      <c r="AA584" s="153"/>
      <c r="AF584" s="153"/>
      <c r="AG584" s="153"/>
      <c r="AL584" s="153"/>
      <c r="AM584" s="153"/>
      <c r="AR584" s="153"/>
      <c r="AS584" s="153"/>
      <c r="AX584" s="153"/>
      <c r="AY584" s="153"/>
      <c r="BD584" s="153"/>
      <c r="BE584" s="153"/>
      <c r="BF584" s="153"/>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c r="DQ584" s="9"/>
      <c r="DR584" s="9"/>
      <c r="DS584" s="9"/>
      <c r="DT584" s="9"/>
      <c r="DU584" s="9"/>
      <c r="DV584" s="9"/>
      <c r="DW584" s="9"/>
      <c r="DX584" s="9"/>
      <c r="DY584" s="9"/>
      <c r="DZ584" s="9"/>
      <c r="EA584" s="9"/>
      <c r="EB584" s="9"/>
      <c r="EC584" s="9"/>
      <c r="ED584" s="9"/>
      <c r="EE584" s="9"/>
      <c r="EF584" s="9"/>
      <c r="EG584" s="9"/>
      <c r="EH584" s="9"/>
      <c r="EI584" s="9"/>
      <c r="EJ584" s="9"/>
      <c r="EK584" s="9"/>
      <c r="EL584" s="9"/>
      <c r="EM584" s="9"/>
      <c r="EN584" s="9"/>
      <c r="EO584" s="9"/>
      <c r="EP584" s="9"/>
      <c r="EQ584" s="9"/>
      <c r="ER584" s="9"/>
      <c r="ES584" s="9"/>
      <c r="ET584" s="9"/>
      <c r="EU584" s="9"/>
      <c r="EV584" s="9"/>
      <c r="EW584" s="9"/>
      <c r="EX584" s="9"/>
      <c r="EY584" s="9"/>
      <c r="EZ584" s="9"/>
      <c r="FA584" s="9"/>
      <c r="FB584" s="9"/>
      <c r="FC584" s="9"/>
      <c r="FD584" s="9"/>
      <c r="FE584" s="9"/>
      <c r="FF584" s="9"/>
      <c r="FG584" s="9"/>
      <c r="FH584" s="9"/>
      <c r="FI584" s="9"/>
      <c r="FJ584" s="9"/>
    </row>
    <row r="585" ht="15.75" customHeight="1">
      <c r="B585" s="153"/>
      <c r="C585" s="153"/>
      <c r="H585" s="153"/>
      <c r="I585" s="153"/>
      <c r="N585" s="153"/>
      <c r="O585" s="153"/>
      <c r="T585" s="153"/>
      <c r="U585" s="153"/>
      <c r="Z585" s="153"/>
      <c r="AA585" s="153"/>
      <c r="AF585" s="153"/>
      <c r="AG585" s="153"/>
      <c r="AL585" s="153"/>
      <c r="AM585" s="153"/>
      <c r="AR585" s="153"/>
      <c r="AS585" s="153"/>
      <c r="AX585" s="153"/>
      <c r="AY585" s="153"/>
      <c r="BD585" s="153"/>
      <c r="BE585" s="153"/>
      <c r="BF585" s="153"/>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c r="DQ585" s="9"/>
      <c r="DR585" s="9"/>
      <c r="DS585" s="9"/>
      <c r="DT585" s="9"/>
      <c r="DU585" s="9"/>
      <c r="DV585" s="9"/>
      <c r="DW585" s="9"/>
      <c r="DX585" s="9"/>
      <c r="DY585" s="9"/>
      <c r="DZ585" s="9"/>
      <c r="EA585" s="9"/>
      <c r="EB585" s="9"/>
      <c r="EC585" s="9"/>
      <c r="ED585" s="9"/>
      <c r="EE585" s="9"/>
      <c r="EF585" s="9"/>
      <c r="EG585" s="9"/>
      <c r="EH585" s="9"/>
      <c r="EI585" s="9"/>
      <c r="EJ585" s="9"/>
      <c r="EK585" s="9"/>
      <c r="EL585" s="9"/>
      <c r="EM585" s="9"/>
      <c r="EN585" s="9"/>
      <c r="EO585" s="9"/>
      <c r="EP585" s="9"/>
      <c r="EQ585" s="9"/>
      <c r="ER585" s="9"/>
      <c r="ES585" s="9"/>
      <c r="ET585" s="9"/>
      <c r="EU585" s="9"/>
      <c r="EV585" s="9"/>
      <c r="EW585" s="9"/>
      <c r="EX585" s="9"/>
      <c r="EY585" s="9"/>
      <c r="EZ585" s="9"/>
      <c r="FA585" s="9"/>
      <c r="FB585" s="9"/>
      <c r="FC585" s="9"/>
      <c r="FD585" s="9"/>
      <c r="FE585" s="9"/>
      <c r="FF585" s="9"/>
      <c r="FG585" s="9"/>
      <c r="FH585" s="9"/>
      <c r="FI585" s="9"/>
      <c r="FJ585" s="9"/>
    </row>
    <row r="586" ht="15.75" customHeight="1">
      <c r="B586" s="153"/>
      <c r="C586" s="153"/>
      <c r="H586" s="153"/>
      <c r="I586" s="153"/>
      <c r="N586" s="153"/>
      <c r="O586" s="153"/>
      <c r="T586" s="153"/>
      <c r="U586" s="153"/>
      <c r="Z586" s="153"/>
      <c r="AA586" s="153"/>
      <c r="AF586" s="153"/>
      <c r="AG586" s="153"/>
      <c r="AL586" s="153"/>
      <c r="AM586" s="153"/>
      <c r="AR586" s="153"/>
      <c r="AS586" s="153"/>
      <c r="AX586" s="153"/>
      <c r="AY586" s="153"/>
      <c r="BD586" s="153"/>
      <c r="BE586" s="153"/>
      <c r="BF586" s="153"/>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c r="DQ586" s="9"/>
      <c r="DR586" s="9"/>
      <c r="DS586" s="9"/>
      <c r="DT586" s="9"/>
      <c r="DU586" s="9"/>
      <c r="DV586" s="9"/>
      <c r="DW586" s="9"/>
      <c r="DX586" s="9"/>
      <c r="DY586" s="9"/>
      <c r="DZ586" s="9"/>
      <c r="EA586" s="9"/>
      <c r="EB586" s="9"/>
      <c r="EC586" s="9"/>
      <c r="ED586" s="9"/>
      <c r="EE586" s="9"/>
      <c r="EF586" s="9"/>
      <c r="EG586" s="9"/>
      <c r="EH586" s="9"/>
      <c r="EI586" s="9"/>
      <c r="EJ586" s="9"/>
      <c r="EK586" s="9"/>
      <c r="EL586" s="9"/>
      <c r="EM586" s="9"/>
      <c r="EN586" s="9"/>
      <c r="EO586" s="9"/>
      <c r="EP586" s="9"/>
      <c r="EQ586" s="9"/>
      <c r="ER586" s="9"/>
      <c r="ES586" s="9"/>
      <c r="ET586" s="9"/>
      <c r="EU586" s="9"/>
      <c r="EV586" s="9"/>
      <c r="EW586" s="9"/>
      <c r="EX586" s="9"/>
      <c r="EY586" s="9"/>
      <c r="EZ586" s="9"/>
      <c r="FA586" s="9"/>
      <c r="FB586" s="9"/>
      <c r="FC586" s="9"/>
      <c r="FD586" s="9"/>
      <c r="FE586" s="9"/>
      <c r="FF586" s="9"/>
      <c r="FG586" s="9"/>
      <c r="FH586" s="9"/>
      <c r="FI586" s="9"/>
      <c r="FJ586" s="9"/>
    </row>
    <row r="587" ht="15.75" customHeight="1">
      <c r="B587" s="153"/>
      <c r="C587" s="153"/>
      <c r="H587" s="153"/>
      <c r="I587" s="153"/>
      <c r="N587" s="153"/>
      <c r="O587" s="153"/>
      <c r="T587" s="153"/>
      <c r="U587" s="153"/>
      <c r="Z587" s="153"/>
      <c r="AA587" s="153"/>
      <c r="AF587" s="153"/>
      <c r="AG587" s="153"/>
      <c r="AL587" s="153"/>
      <c r="AM587" s="153"/>
      <c r="AR587" s="153"/>
      <c r="AS587" s="153"/>
      <c r="AX587" s="153"/>
      <c r="AY587" s="153"/>
      <c r="BD587" s="153"/>
      <c r="BE587" s="153"/>
      <c r="BF587" s="153"/>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c r="DQ587" s="9"/>
      <c r="DR587" s="9"/>
      <c r="DS587" s="9"/>
      <c r="DT587" s="9"/>
      <c r="DU587" s="9"/>
      <c r="DV587" s="9"/>
      <c r="DW587" s="9"/>
      <c r="DX587" s="9"/>
      <c r="DY587" s="9"/>
      <c r="DZ587" s="9"/>
      <c r="EA587" s="9"/>
      <c r="EB587" s="9"/>
      <c r="EC587" s="9"/>
      <c r="ED587" s="9"/>
      <c r="EE587" s="9"/>
      <c r="EF587" s="9"/>
      <c r="EG587" s="9"/>
      <c r="EH587" s="9"/>
      <c r="EI587" s="9"/>
      <c r="EJ587" s="9"/>
      <c r="EK587" s="9"/>
      <c r="EL587" s="9"/>
      <c r="EM587" s="9"/>
      <c r="EN587" s="9"/>
      <c r="EO587" s="9"/>
      <c r="EP587" s="9"/>
      <c r="EQ587" s="9"/>
      <c r="ER587" s="9"/>
      <c r="ES587" s="9"/>
      <c r="ET587" s="9"/>
      <c r="EU587" s="9"/>
      <c r="EV587" s="9"/>
      <c r="EW587" s="9"/>
      <c r="EX587" s="9"/>
      <c r="EY587" s="9"/>
      <c r="EZ587" s="9"/>
      <c r="FA587" s="9"/>
      <c r="FB587" s="9"/>
      <c r="FC587" s="9"/>
      <c r="FD587" s="9"/>
      <c r="FE587" s="9"/>
      <c r="FF587" s="9"/>
      <c r="FG587" s="9"/>
      <c r="FH587" s="9"/>
      <c r="FI587" s="9"/>
      <c r="FJ587" s="9"/>
    </row>
    <row r="588" ht="15.75" customHeight="1">
      <c r="B588" s="153"/>
      <c r="C588" s="153"/>
      <c r="H588" s="153"/>
      <c r="I588" s="153"/>
      <c r="N588" s="153"/>
      <c r="O588" s="153"/>
      <c r="T588" s="153"/>
      <c r="U588" s="153"/>
      <c r="Z588" s="153"/>
      <c r="AA588" s="153"/>
      <c r="AF588" s="153"/>
      <c r="AG588" s="153"/>
      <c r="AL588" s="153"/>
      <c r="AM588" s="153"/>
      <c r="AR588" s="153"/>
      <c r="AS588" s="153"/>
      <c r="AX588" s="153"/>
      <c r="AY588" s="153"/>
      <c r="BD588" s="153"/>
      <c r="BE588" s="153"/>
      <c r="BF588" s="153"/>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c r="DQ588" s="9"/>
      <c r="DR588" s="9"/>
      <c r="DS588" s="9"/>
      <c r="DT588" s="9"/>
      <c r="DU588" s="9"/>
      <c r="DV588" s="9"/>
      <c r="DW588" s="9"/>
      <c r="DX588" s="9"/>
      <c r="DY588" s="9"/>
      <c r="DZ588" s="9"/>
      <c r="EA588" s="9"/>
      <c r="EB588" s="9"/>
      <c r="EC588" s="9"/>
      <c r="ED588" s="9"/>
      <c r="EE588" s="9"/>
      <c r="EF588" s="9"/>
      <c r="EG588" s="9"/>
      <c r="EH588" s="9"/>
      <c r="EI588" s="9"/>
      <c r="EJ588" s="9"/>
      <c r="EK588" s="9"/>
      <c r="EL588" s="9"/>
      <c r="EM588" s="9"/>
      <c r="EN588" s="9"/>
      <c r="EO588" s="9"/>
      <c r="EP588" s="9"/>
      <c r="EQ588" s="9"/>
      <c r="ER588" s="9"/>
      <c r="ES588" s="9"/>
      <c r="ET588" s="9"/>
      <c r="EU588" s="9"/>
      <c r="EV588" s="9"/>
      <c r="EW588" s="9"/>
      <c r="EX588" s="9"/>
      <c r="EY588" s="9"/>
      <c r="EZ588" s="9"/>
      <c r="FA588" s="9"/>
      <c r="FB588" s="9"/>
      <c r="FC588" s="9"/>
      <c r="FD588" s="9"/>
      <c r="FE588" s="9"/>
      <c r="FF588" s="9"/>
      <c r="FG588" s="9"/>
      <c r="FH588" s="9"/>
      <c r="FI588" s="9"/>
      <c r="FJ588" s="9"/>
    </row>
    <row r="589" ht="15.75" customHeight="1">
      <c r="B589" s="153"/>
      <c r="C589" s="153"/>
      <c r="H589" s="153"/>
      <c r="I589" s="153"/>
      <c r="N589" s="153"/>
      <c r="O589" s="153"/>
      <c r="T589" s="153"/>
      <c r="U589" s="153"/>
      <c r="Z589" s="153"/>
      <c r="AA589" s="153"/>
      <c r="AF589" s="153"/>
      <c r="AG589" s="153"/>
      <c r="AL589" s="153"/>
      <c r="AM589" s="153"/>
      <c r="AR589" s="153"/>
      <c r="AS589" s="153"/>
      <c r="AX589" s="153"/>
      <c r="AY589" s="153"/>
      <c r="BD589" s="153"/>
      <c r="BE589" s="153"/>
      <c r="BF589" s="153"/>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c r="DQ589" s="9"/>
      <c r="DR589" s="9"/>
      <c r="DS589" s="9"/>
      <c r="DT589" s="9"/>
      <c r="DU589" s="9"/>
      <c r="DV589" s="9"/>
      <c r="DW589" s="9"/>
      <c r="DX589" s="9"/>
      <c r="DY589" s="9"/>
      <c r="DZ589" s="9"/>
      <c r="EA589" s="9"/>
      <c r="EB589" s="9"/>
      <c r="EC589" s="9"/>
      <c r="ED589" s="9"/>
      <c r="EE589" s="9"/>
      <c r="EF589" s="9"/>
      <c r="EG589" s="9"/>
      <c r="EH589" s="9"/>
      <c r="EI589" s="9"/>
      <c r="EJ589" s="9"/>
      <c r="EK589" s="9"/>
      <c r="EL589" s="9"/>
      <c r="EM589" s="9"/>
      <c r="EN589" s="9"/>
      <c r="EO589" s="9"/>
      <c r="EP589" s="9"/>
      <c r="EQ589" s="9"/>
      <c r="ER589" s="9"/>
      <c r="ES589" s="9"/>
      <c r="ET589" s="9"/>
      <c r="EU589" s="9"/>
      <c r="EV589" s="9"/>
      <c r="EW589" s="9"/>
      <c r="EX589" s="9"/>
      <c r="EY589" s="9"/>
      <c r="EZ589" s="9"/>
      <c r="FA589" s="9"/>
      <c r="FB589" s="9"/>
      <c r="FC589" s="9"/>
      <c r="FD589" s="9"/>
      <c r="FE589" s="9"/>
      <c r="FF589" s="9"/>
      <c r="FG589" s="9"/>
      <c r="FH589" s="9"/>
      <c r="FI589" s="9"/>
      <c r="FJ589" s="9"/>
    </row>
    <row r="590" ht="15.75" customHeight="1">
      <c r="B590" s="153"/>
      <c r="C590" s="153"/>
      <c r="H590" s="153"/>
      <c r="I590" s="153"/>
      <c r="N590" s="153"/>
      <c r="O590" s="153"/>
      <c r="T590" s="153"/>
      <c r="U590" s="153"/>
      <c r="Z590" s="153"/>
      <c r="AA590" s="153"/>
      <c r="AF590" s="153"/>
      <c r="AG590" s="153"/>
      <c r="AL590" s="153"/>
      <c r="AM590" s="153"/>
      <c r="AR590" s="153"/>
      <c r="AS590" s="153"/>
      <c r="AX590" s="153"/>
      <c r="AY590" s="153"/>
      <c r="BD590" s="153"/>
      <c r="BE590" s="153"/>
      <c r="BF590" s="153"/>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9"/>
      <c r="DV590" s="9"/>
      <c r="DW590" s="9"/>
      <c r="DX590" s="9"/>
      <c r="DY590" s="9"/>
      <c r="DZ590" s="9"/>
      <c r="EA590" s="9"/>
      <c r="EB590" s="9"/>
      <c r="EC590" s="9"/>
      <c r="ED590" s="9"/>
      <c r="EE590" s="9"/>
      <c r="EF590" s="9"/>
      <c r="EG590" s="9"/>
      <c r="EH590" s="9"/>
      <c r="EI590" s="9"/>
      <c r="EJ590" s="9"/>
      <c r="EK590" s="9"/>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row>
    <row r="591" ht="15.75" customHeight="1">
      <c r="B591" s="153"/>
      <c r="C591" s="153"/>
      <c r="H591" s="153"/>
      <c r="I591" s="153"/>
      <c r="N591" s="153"/>
      <c r="O591" s="153"/>
      <c r="T591" s="153"/>
      <c r="U591" s="153"/>
      <c r="Z591" s="153"/>
      <c r="AA591" s="153"/>
      <c r="AF591" s="153"/>
      <c r="AG591" s="153"/>
      <c r="AL591" s="153"/>
      <c r="AM591" s="153"/>
      <c r="AR591" s="153"/>
      <c r="AS591" s="153"/>
      <c r="AX591" s="153"/>
      <c r="AY591" s="153"/>
      <c r="BD591" s="153"/>
      <c r="BE591" s="153"/>
      <c r="BF591" s="153"/>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c r="DQ591" s="9"/>
      <c r="DR591" s="9"/>
      <c r="DS591" s="9"/>
      <c r="DT591" s="9"/>
      <c r="DU591" s="9"/>
      <c r="DV591" s="9"/>
      <c r="DW591" s="9"/>
      <c r="DX591" s="9"/>
      <c r="DY591" s="9"/>
      <c r="DZ591" s="9"/>
      <c r="EA591" s="9"/>
      <c r="EB591" s="9"/>
      <c r="EC591" s="9"/>
      <c r="ED591" s="9"/>
      <c r="EE591" s="9"/>
      <c r="EF591" s="9"/>
      <c r="EG591" s="9"/>
      <c r="EH591" s="9"/>
      <c r="EI591" s="9"/>
      <c r="EJ591" s="9"/>
      <c r="EK591" s="9"/>
      <c r="EL591" s="9"/>
      <c r="EM591" s="9"/>
      <c r="EN591" s="9"/>
      <c r="EO591" s="9"/>
      <c r="EP591" s="9"/>
      <c r="EQ591" s="9"/>
      <c r="ER591" s="9"/>
      <c r="ES591" s="9"/>
      <c r="ET591" s="9"/>
      <c r="EU591" s="9"/>
      <c r="EV591" s="9"/>
      <c r="EW591" s="9"/>
      <c r="EX591" s="9"/>
      <c r="EY591" s="9"/>
      <c r="EZ591" s="9"/>
      <c r="FA591" s="9"/>
      <c r="FB591" s="9"/>
      <c r="FC591" s="9"/>
      <c r="FD591" s="9"/>
      <c r="FE591" s="9"/>
      <c r="FF591" s="9"/>
      <c r="FG591" s="9"/>
      <c r="FH591" s="9"/>
      <c r="FI591" s="9"/>
      <c r="FJ591" s="9"/>
    </row>
    <row r="592" ht="15.75" customHeight="1">
      <c r="B592" s="153"/>
      <c r="C592" s="153"/>
      <c r="H592" s="153"/>
      <c r="I592" s="153"/>
      <c r="N592" s="153"/>
      <c r="O592" s="153"/>
      <c r="T592" s="153"/>
      <c r="U592" s="153"/>
      <c r="Z592" s="153"/>
      <c r="AA592" s="153"/>
      <c r="AF592" s="153"/>
      <c r="AG592" s="153"/>
      <c r="AL592" s="153"/>
      <c r="AM592" s="153"/>
      <c r="AR592" s="153"/>
      <c r="AS592" s="153"/>
      <c r="AX592" s="153"/>
      <c r="AY592" s="153"/>
      <c r="BD592" s="153"/>
      <c r="BE592" s="153"/>
      <c r="BF592" s="153"/>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c r="DQ592" s="9"/>
      <c r="DR592" s="9"/>
      <c r="DS592" s="9"/>
      <c r="DT592" s="9"/>
      <c r="DU592" s="9"/>
      <c r="DV592" s="9"/>
      <c r="DW592" s="9"/>
      <c r="DX592" s="9"/>
      <c r="DY592" s="9"/>
      <c r="DZ592" s="9"/>
      <c r="EA592" s="9"/>
      <c r="EB592" s="9"/>
      <c r="EC592" s="9"/>
      <c r="ED592" s="9"/>
      <c r="EE592" s="9"/>
      <c r="EF592" s="9"/>
      <c r="EG592" s="9"/>
      <c r="EH592" s="9"/>
      <c r="EI592" s="9"/>
      <c r="EJ592" s="9"/>
      <c r="EK592" s="9"/>
      <c r="EL592" s="9"/>
      <c r="EM592" s="9"/>
      <c r="EN592" s="9"/>
      <c r="EO592" s="9"/>
      <c r="EP592" s="9"/>
      <c r="EQ592" s="9"/>
      <c r="ER592" s="9"/>
      <c r="ES592" s="9"/>
      <c r="ET592" s="9"/>
      <c r="EU592" s="9"/>
      <c r="EV592" s="9"/>
      <c r="EW592" s="9"/>
      <c r="EX592" s="9"/>
      <c r="EY592" s="9"/>
      <c r="EZ592" s="9"/>
      <c r="FA592" s="9"/>
      <c r="FB592" s="9"/>
      <c r="FC592" s="9"/>
      <c r="FD592" s="9"/>
      <c r="FE592" s="9"/>
      <c r="FF592" s="9"/>
      <c r="FG592" s="9"/>
      <c r="FH592" s="9"/>
      <c r="FI592" s="9"/>
      <c r="FJ592" s="9"/>
    </row>
    <row r="593" ht="15.75" customHeight="1">
      <c r="B593" s="153"/>
      <c r="C593" s="153"/>
      <c r="H593" s="153"/>
      <c r="I593" s="153"/>
      <c r="N593" s="153"/>
      <c r="O593" s="153"/>
      <c r="T593" s="153"/>
      <c r="U593" s="153"/>
      <c r="Z593" s="153"/>
      <c r="AA593" s="153"/>
      <c r="AF593" s="153"/>
      <c r="AG593" s="153"/>
      <c r="AL593" s="153"/>
      <c r="AM593" s="153"/>
      <c r="AR593" s="153"/>
      <c r="AS593" s="153"/>
      <c r="AX593" s="153"/>
      <c r="AY593" s="153"/>
      <c r="BD593" s="153"/>
      <c r="BE593" s="153"/>
      <c r="BF593" s="153"/>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c r="DQ593" s="9"/>
      <c r="DR593" s="9"/>
      <c r="DS593" s="9"/>
      <c r="DT593" s="9"/>
      <c r="DU593" s="9"/>
      <c r="DV593" s="9"/>
      <c r="DW593" s="9"/>
      <c r="DX593" s="9"/>
      <c r="DY593" s="9"/>
      <c r="DZ593" s="9"/>
      <c r="EA593" s="9"/>
      <c r="EB593" s="9"/>
      <c r="EC593" s="9"/>
      <c r="ED593" s="9"/>
      <c r="EE593" s="9"/>
      <c r="EF593" s="9"/>
      <c r="EG593" s="9"/>
      <c r="EH593" s="9"/>
      <c r="EI593" s="9"/>
      <c r="EJ593" s="9"/>
      <c r="EK593" s="9"/>
      <c r="EL593" s="9"/>
      <c r="EM593" s="9"/>
      <c r="EN593" s="9"/>
      <c r="EO593" s="9"/>
      <c r="EP593" s="9"/>
      <c r="EQ593" s="9"/>
      <c r="ER593" s="9"/>
      <c r="ES593" s="9"/>
      <c r="ET593" s="9"/>
      <c r="EU593" s="9"/>
      <c r="EV593" s="9"/>
      <c r="EW593" s="9"/>
      <c r="EX593" s="9"/>
      <c r="EY593" s="9"/>
      <c r="EZ593" s="9"/>
      <c r="FA593" s="9"/>
      <c r="FB593" s="9"/>
      <c r="FC593" s="9"/>
      <c r="FD593" s="9"/>
      <c r="FE593" s="9"/>
      <c r="FF593" s="9"/>
      <c r="FG593" s="9"/>
      <c r="FH593" s="9"/>
      <c r="FI593" s="9"/>
      <c r="FJ593" s="9"/>
    </row>
    <row r="594" ht="15.75" customHeight="1">
      <c r="B594" s="153"/>
      <c r="C594" s="153"/>
      <c r="H594" s="153"/>
      <c r="I594" s="153"/>
      <c r="N594" s="153"/>
      <c r="O594" s="153"/>
      <c r="T594" s="153"/>
      <c r="U594" s="153"/>
      <c r="Z594" s="153"/>
      <c r="AA594" s="153"/>
      <c r="AF594" s="153"/>
      <c r="AG594" s="153"/>
      <c r="AL594" s="153"/>
      <c r="AM594" s="153"/>
      <c r="AR594" s="153"/>
      <c r="AS594" s="153"/>
      <c r="AX594" s="153"/>
      <c r="AY594" s="153"/>
      <c r="BD594" s="153"/>
      <c r="BE594" s="153"/>
      <c r="BF594" s="153"/>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c r="DQ594" s="9"/>
      <c r="DR594" s="9"/>
      <c r="DS594" s="9"/>
      <c r="DT594" s="9"/>
      <c r="DU594" s="9"/>
      <c r="DV594" s="9"/>
      <c r="DW594" s="9"/>
      <c r="DX594" s="9"/>
      <c r="DY594" s="9"/>
      <c r="DZ594" s="9"/>
      <c r="EA594" s="9"/>
      <c r="EB594" s="9"/>
      <c r="EC594" s="9"/>
      <c r="ED594" s="9"/>
      <c r="EE594" s="9"/>
      <c r="EF594" s="9"/>
      <c r="EG594" s="9"/>
      <c r="EH594" s="9"/>
      <c r="EI594" s="9"/>
      <c r="EJ594" s="9"/>
      <c r="EK594" s="9"/>
      <c r="EL594" s="9"/>
      <c r="EM594" s="9"/>
      <c r="EN594" s="9"/>
      <c r="EO594" s="9"/>
      <c r="EP594" s="9"/>
      <c r="EQ594" s="9"/>
      <c r="ER594" s="9"/>
      <c r="ES594" s="9"/>
      <c r="ET594" s="9"/>
      <c r="EU594" s="9"/>
      <c r="EV594" s="9"/>
      <c r="EW594" s="9"/>
      <c r="EX594" s="9"/>
      <c r="EY594" s="9"/>
      <c r="EZ594" s="9"/>
      <c r="FA594" s="9"/>
      <c r="FB594" s="9"/>
      <c r="FC594" s="9"/>
      <c r="FD594" s="9"/>
      <c r="FE594" s="9"/>
      <c r="FF594" s="9"/>
      <c r="FG594" s="9"/>
      <c r="FH594" s="9"/>
      <c r="FI594" s="9"/>
      <c r="FJ594" s="9"/>
    </row>
    <row r="595" ht="15.75" customHeight="1">
      <c r="B595" s="153"/>
      <c r="C595" s="153"/>
      <c r="H595" s="153"/>
      <c r="I595" s="153"/>
      <c r="N595" s="153"/>
      <c r="O595" s="153"/>
      <c r="T595" s="153"/>
      <c r="U595" s="153"/>
      <c r="Z595" s="153"/>
      <c r="AA595" s="153"/>
      <c r="AF595" s="153"/>
      <c r="AG595" s="153"/>
      <c r="AL595" s="153"/>
      <c r="AM595" s="153"/>
      <c r="AR595" s="153"/>
      <c r="AS595" s="153"/>
      <c r="AX595" s="153"/>
      <c r="AY595" s="153"/>
      <c r="BD595" s="153"/>
      <c r="BE595" s="153"/>
      <c r="BF595" s="153"/>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c r="DQ595" s="9"/>
      <c r="DR595" s="9"/>
      <c r="DS595" s="9"/>
      <c r="DT595" s="9"/>
      <c r="DU595" s="9"/>
      <c r="DV595" s="9"/>
      <c r="DW595" s="9"/>
      <c r="DX595" s="9"/>
      <c r="DY595" s="9"/>
      <c r="DZ595" s="9"/>
      <c r="EA595" s="9"/>
      <c r="EB595" s="9"/>
      <c r="EC595" s="9"/>
      <c r="ED595" s="9"/>
      <c r="EE595" s="9"/>
      <c r="EF595" s="9"/>
      <c r="EG595" s="9"/>
      <c r="EH595" s="9"/>
      <c r="EI595" s="9"/>
      <c r="EJ595" s="9"/>
      <c r="EK595" s="9"/>
      <c r="EL595" s="9"/>
      <c r="EM595" s="9"/>
      <c r="EN595" s="9"/>
      <c r="EO595" s="9"/>
      <c r="EP595" s="9"/>
      <c r="EQ595" s="9"/>
      <c r="ER595" s="9"/>
      <c r="ES595" s="9"/>
      <c r="ET595" s="9"/>
      <c r="EU595" s="9"/>
      <c r="EV595" s="9"/>
      <c r="EW595" s="9"/>
      <c r="EX595" s="9"/>
      <c r="EY595" s="9"/>
      <c r="EZ595" s="9"/>
      <c r="FA595" s="9"/>
      <c r="FB595" s="9"/>
      <c r="FC595" s="9"/>
      <c r="FD595" s="9"/>
      <c r="FE595" s="9"/>
      <c r="FF595" s="9"/>
      <c r="FG595" s="9"/>
      <c r="FH595" s="9"/>
      <c r="FI595" s="9"/>
      <c r="FJ595" s="9"/>
    </row>
    <row r="596" ht="15.75" customHeight="1">
      <c r="B596" s="153"/>
      <c r="C596" s="153"/>
      <c r="H596" s="153"/>
      <c r="I596" s="153"/>
      <c r="N596" s="153"/>
      <c r="O596" s="153"/>
      <c r="T596" s="153"/>
      <c r="U596" s="153"/>
      <c r="Z596" s="153"/>
      <c r="AA596" s="153"/>
      <c r="AF596" s="153"/>
      <c r="AG596" s="153"/>
      <c r="AL596" s="153"/>
      <c r="AM596" s="153"/>
      <c r="AR596" s="153"/>
      <c r="AS596" s="153"/>
      <c r="AX596" s="153"/>
      <c r="AY596" s="153"/>
      <c r="BD596" s="153"/>
      <c r="BE596" s="153"/>
      <c r="BF596" s="153"/>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c r="DQ596" s="9"/>
      <c r="DR596" s="9"/>
      <c r="DS596" s="9"/>
      <c r="DT596" s="9"/>
      <c r="DU596" s="9"/>
      <c r="DV596" s="9"/>
      <c r="DW596" s="9"/>
      <c r="DX596" s="9"/>
      <c r="DY596" s="9"/>
      <c r="DZ596" s="9"/>
      <c r="EA596" s="9"/>
      <c r="EB596" s="9"/>
      <c r="EC596" s="9"/>
      <c r="ED596" s="9"/>
      <c r="EE596" s="9"/>
      <c r="EF596" s="9"/>
      <c r="EG596" s="9"/>
      <c r="EH596" s="9"/>
      <c r="EI596" s="9"/>
      <c r="EJ596" s="9"/>
      <c r="EK596" s="9"/>
      <c r="EL596" s="9"/>
      <c r="EM596" s="9"/>
      <c r="EN596" s="9"/>
      <c r="EO596" s="9"/>
      <c r="EP596" s="9"/>
      <c r="EQ596" s="9"/>
      <c r="ER596" s="9"/>
      <c r="ES596" s="9"/>
      <c r="ET596" s="9"/>
      <c r="EU596" s="9"/>
      <c r="EV596" s="9"/>
      <c r="EW596" s="9"/>
      <c r="EX596" s="9"/>
      <c r="EY596" s="9"/>
      <c r="EZ596" s="9"/>
      <c r="FA596" s="9"/>
      <c r="FB596" s="9"/>
      <c r="FC596" s="9"/>
      <c r="FD596" s="9"/>
      <c r="FE596" s="9"/>
      <c r="FF596" s="9"/>
      <c r="FG596" s="9"/>
      <c r="FH596" s="9"/>
      <c r="FI596" s="9"/>
      <c r="FJ596" s="9"/>
    </row>
    <row r="597" ht="15.75" customHeight="1">
      <c r="B597" s="153"/>
      <c r="C597" s="153"/>
      <c r="H597" s="153"/>
      <c r="I597" s="153"/>
      <c r="N597" s="153"/>
      <c r="O597" s="153"/>
      <c r="T597" s="153"/>
      <c r="U597" s="153"/>
      <c r="Z597" s="153"/>
      <c r="AA597" s="153"/>
      <c r="AF597" s="153"/>
      <c r="AG597" s="153"/>
      <c r="AL597" s="153"/>
      <c r="AM597" s="153"/>
      <c r="AR597" s="153"/>
      <c r="AS597" s="153"/>
      <c r="AX597" s="153"/>
      <c r="AY597" s="153"/>
      <c r="BD597" s="153"/>
      <c r="BE597" s="153"/>
      <c r="BF597" s="153"/>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c r="DQ597" s="9"/>
      <c r="DR597" s="9"/>
      <c r="DS597" s="9"/>
      <c r="DT597" s="9"/>
      <c r="DU597" s="9"/>
      <c r="DV597" s="9"/>
      <c r="DW597" s="9"/>
      <c r="DX597" s="9"/>
      <c r="DY597" s="9"/>
      <c r="DZ597" s="9"/>
      <c r="EA597" s="9"/>
      <c r="EB597" s="9"/>
      <c r="EC597" s="9"/>
      <c r="ED597" s="9"/>
      <c r="EE597" s="9"/>
      <c r="EF597" s="9"/>
      <c r="EG597" s="9"/>
      <c r="EH597" s="9"/>
      <c r="EI597" s="9"/>
      <c r="EJ597" s="9"/>
      <c r="EK597" s="9"/>
      <c r="EL597" s="9"/>
      <c r="EM597" s="9"/>
      <c r="EN597" s="9"/>
      <c r="EO597" s="9"/>
      <c r="EP597" s="9"/>
      <c r="EQ597" s="9"/>
      <c r="ER597" s="9"/>
      <c r="ES597" s="9"/>
      <c r="ET597" s="9"/>
      <c r="EU597" s="9"/>
      <c r="EV597" s="9"/>
      <c r="EW597" s="9"/>
      <c r="EX597" s="9"/>
      <c r="EY597" s="9"/>
      <c r="EZ597" s="9"/>
      <c r="FA597" s="9"/>
      <c r="FB597" s="9"/>
      <c r="FC597" s="9"/>
      <c r="FD597" s="9"/>
      <c r="FE597" s="9"/>
      <c r="FF597" s="9"/>
      <c r="FG597" s="9"/>
      <c r="FH597" s="9"/>
      <c r="FI597" s="9"/>
      <c r="FJ597" s="9"/>
    </row>
    <row r="598" ht="15.75" customHeight="1">
      <c r="B598" s="153"/>
      <c r="C598" s="153"/>
      <c r="H598" s="153"/>
      <c r="I598" s="153"/>
      <c r="N598" s="153"/>
      <c r="O598" s="153"/>
      <c r="T598" s="153"/>
      <c r="U598" s="153"/>
      <c r="Z598" s="153"/>
      <c r="AA598" s="153"/>
      <c r="AF598" s="153"/>
      <c r="AG598" s="153"/>
      <c r="AL598" s="153"/>
      <c r="AM598" s="153"/>
      <c r="AR598" s="153"/>
      <c r="AS598" s="153"/>
      <c r="AX598" s="153"/>
      <c r="AY598" s="153"/>
      <c r="BD598" s="153"/>
      <c r="BE598" s="153"/>
      <c r="BF598" s="153"/>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c r="DQ598" s="9"/>
      <c r="DR598" s="9"/>
      <c r="DS598" s="9"/>
      <c r="DT598" s="9"/>
      <c r="DU598" s="9"/>
      <c r="DV598" s="9"/>
      <c r="DW598" s="9"/>
      <c r="DX598" s="9"/>
      <c r="DY598" s="9"/>
      <c r="DZ598" s="9"/>
      <c r="EA598" s="9"/>
      <c r="EB598" s="9"/>
      <c r="EC598" s="9"/>
      <c r="ED598" s="9"/>
      <c r="EE598" s="9"/>
      <c r="EF598" s="9"/>
      <c r="EG598" s="9"/>
      <c r="EH598" s="9"/>
      <c r="EI598" s="9"/>
      <c r="EJ598" s="9"/>
      <c r="EK598" s="9"/>
      <c r="EL598" s="9"/>
      <c r="EM598" s="9"/>
      <c r="EN598" s="9"/>
      <c r="EO598" s="9"/>
      <c r="EP598" s="9"/>
      <c r="EQ598" s="9"/>
      <c r="ER598" s="9"/>
      <c r="ES598" s="9"/>
      <c r="ET598" s="9"/>
      <c r="EU598" s="9"/>
      <c r="EV598" s="9"/>
      <c r="EW598" s="9"/>
      <c r="EX598" s="9"/>
      <c r="EY598" s="9"/>
      <c r="EZ598" s="9"/>
      <c r="FA598" s="9"/>
      <c r="FB598" s="9"/>
      <c r="FC598" s="9"/>
      <c r="FD598" s="9"/>
      <c r="FE598" s="9"/>
      <c r="FF598" s="9"/>
      <c r="FG598" s="9"/>
      <c r="FH598" s="9"/>
      <c r="FI598" s="9"/>
      <c r="FJ598" s="9"/>
    </row>
    <row r="599" ht="15.75" customHeight="1">
      <c r="B599" s="153"/>
      <c r="C599" s="153"/>
      <c r="H599" s="153"/>
      <c r="I599" s="153"/>
      <c r="N599" s="153"/>
      <c r="O599" s="153"/>
      <c r="T599" s="153"/>
      <c r="U599" s="153"/>
      <c r="Z599" s="153"/>
      <c r="AA599" s="153"/>
      <c r="AF599" s="153"/>
      <c r="AG599" s="153"/>
      <c r="AL599" s="153"/>
      <c r="AM599" s="153"/>
      <c r="AR599" s="153"/>
      <c r="AS599" s="153"/>
      <c r="AX599" s="153"/>
      <c r="AY599" s="153"/>
      <c r="BD599" s="153"/>
      <c r="BE599" s="153"/>
      <c r="BF599" s="153"/>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c r="DQ599" s="9"/>
      <c r="DR599" s="9"/>
      <c r="DS599" s="9"/>
      <c r="DT599" s="9"/>
      <c r="DU599" s="9"/>
      <c r="DV599" s="9"/>
      <c r="DW599" s="9"/>
      <c r="DX599" s="9"/>
      <c r="DY599" s="9"/>
      <c r="DZ599" s="9"/>
      <c r="EA599" s="9"/>
      <c r="EB599" s="9"/>
      <c r="EC599" s="9"/>
      <c r="ED599" s="9"/>
      <c r="EE599" s="9"/>
      <c r="EF599" s="9"/>
      <c r="EG599" s="9"/>
      <c r="EH599" s="9"/>
      <c r="EI599" s="9"/>
      <c r="EJ599" s="9"/>
      <c r="EK599" s="9"/>
      <c r="EL599" s="9"/>
      <c r="EM599" s="9"/>
      <c r="EN599" s="9"/>
      <c r="EO599" s="9"/>
      <c r="EP599" s="9"/>
      <c r="EQ599" s="9"/>
      <c r="ER599" s="9"/>
      <c r="ES599" s="9"/>
      <c r="ET599" s="9"/>
      <c r="EU599" s="9"/>
      <c r="EV599" s="9"/>
      <c r="EW599" s="9"/>
      <c r="EX599" s="9"/>
      <c r="EY599" s="9"/>
      <c r="EZ599" s="9"/>
      <c r="FA599" s="9"/>
      <c r="FB599" s="9"/>
      <c r="FC599" s="9"/>
      <c r="FD599" s="9"/>
      <c r="FE599" s="9"/>
      <c r="FF599" s="9"/>
      <c r="FG599" s="9"/>
      <c r="FH599" s="9"/>
      <c r="FI599" s="9"/>
      <c r="FJ599" s="9"/>
    </row>
    <row r="600" ht="15.75" customHeight="1">
      <c r="B600" s="153"/>
      <c r="C600" s="153"/>
      <c r="H600" s="153"/>
      <c r="I600" s="153"/>
      <c r="N600" s="153"/>
      <c r="O600" s="153"/>
      <c r="T600" s="153"/>
      <c r="U600" s="153"/>
      <c r="Z600" s="153"/>
      <c r="AA600" s="153"/>
      <c r="AF600" s="153"/>
      <c r="AG600" s="153"/>
      <c r="AL600" s="153"/>
      <c r="AM600" s="153"/>
      <c r="AR600" s="153"/>
      <c r="AS600" s="153"/>
      <c r="AX600" s="153"/>
      <c r="AY600" s="153"/>
      <c r="BD600" s="153"/>
      <c r="BE600" s="153"/>
      <c r="BF600" s="153"/>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c r="DQ600" s="9"/>
      <c r="DR600" s="9"/>
      <c r="DS600" s="9"/>
      <c r="DT600" s="9"/>
      <c r="DU600" s="9"/>
      <c r="DV600" s="9"/>
      <c r="DW600" s="9"/>
      <c r="DX600" s="9"/>
      <c r="DY600" s="9"/>
      <c r="DZ600" s="9"/>
      <c r="EA600" s="9"/>
      <c r="EB600" s="9"/>
      <c r="EC600" s="9"/>
      <c r="ED600" s="9"/>
      <c r="EE600" s="9"/>
      <c r="EF600" s="9"/>
      <c r="EG600" s="9"/>
      <c r="EH600" s="9"/>
      <c r="EI600" s="9"/>
      <c r="EJ600" s="9"/>
      <c r="EK600" s="9"/>
      <c r="EL600" s="9"/>
      <c r="EM600" s="9"/>
      <c r="EN600" s="9"/>
      <c r="EO600" s="9"/>
      <c r="EP600" s="9"/>
      <c r="EQ600" s="9"/>
      <c r="ER600" s="9"/>
      <c r="ES600" s="9"/>
      <c r="ET600" s="9"/>
      <c r="EU600" s="9"/>
      <c r="EV600" s="9"/>
      <c r="EW600" s="9"/>
      <c r="EX600" s="9"/>
      <c r="EY600" s="9"/>
      <c r="EZ600" s="9"/>
      <c r="FA600" s="9"/>
      <c r="FB600" s="9"/>
      <c r="FC600" s="9"/>
      <c r="FD600" s="9"/>
      <c r="FE600" s="9"/>
      <c r="FF600" s="9"/>
      <c r="FG600" s="9"/>
      <c r="FH600" s="9"/>
      <c r="FI600" s="9"/>
      <c r="FJ600" s="9"/>
    </row>
    <row r="601" ht="15.75" customHeight="1">
      <c r="B601" s="153"/>
      <c r="C601" s="153"/>
      <c r="H601" s="153"/>
      <c r="I601" s="153"/>
      <c r="N601" s="153"/>
      <c r="O601" s="153"/>
      <c r="T601" s="153"/>
      <c r="U601" s="153"/>
      <c r="Z601" s="153"/>
      <c r="AA601" s="153"/>
      <c r="AF601" s="153"/>
      <c r="AG601" s="153"/>
      <c r="AL601" s="153"/>
      <c r="AM601" s="153"/>
      <c r="AR601" s="153"/>
      <c r="AS601" s="153"/>
      <c r="AX601" s="153"/>
      <c r="AY601" s="153"/>
      <c r="BD601" s="153"/>
      <c r="BE601" s="153"/>
      <c r="BF601" s="153"/>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c r="DQ601" s="9"/>
      <c r="DR601" s="9"/>
      <c r="DS601" s="9"/>
      <c r="DT601" s="9"/>
      <c r="DU601" s="9"/>
      <c r="DV601" s="9"/>
      <c r="DW601" s="9"/>
      <c r="DX601" s="9"/>
      <c r="DY601" s="9"/>
      <c r="DZ601" s="9"/>
      <c r="EA601" s="9"/>
      <c r="EB601" s="9"/>
      <c r="EC601" s="9"/>
      <c r="ED601" s="9"/>
      <c r="EE601" s="9"/>
      <c r="EF601" s="9"/>
      <c r="EG601" s="9"/>
      <c r="EH601" s="9"/>
      <c r="EI601" s="9"/>
      <c r="EJ601" s="9"/>
      <c r="EK601" s="9"/>
      <c r="EL601" s="9"/>
      <c r="EM601" s="9"/>
      <c r="EN601" s="9"/>
      <c r="EO601" s="9"/>
      <c r="EP601" s="9"/>
      <c r="EQ601" s="9"/>
      <c r="ER601" s="9"/>
      <c r="ES601" s="9"/>
      <c r="ET601" s="9"/>
      <c r="EU601" s="9"/>
      <c r="EV601" s="9"/>
      <c r="EW601" s="9"/>
      <c r="EX601" s="9"/>
      <c r="EY601" s="9"/>
      <c r="EZ601" s="9"/>
      <c r="FA601" s="9"/>
      <c r="FB601" s="9"/>
      <c r="FC601" s="9"/>
      <c r="FD601" s="9"/>
      <c r="FE601" s="9"/>
      <c r="FF601" s="9"/>
      <c r="FG601" s="9"/>
      <c r="FH601" s="9"/>
      <c r="FI601" s="9"/>
      <c r="FJ601" s="9"/>
    </row>
    <row r="602" ht="15.75" customHeight="1">
      <c r="B602" s="153"/>
      <c r="C602" s="153"/>
      <c r="H602" s="153"/>
      <c r="I602" s="153"/>
      <c r="N602" s="153"/>
      <c r="O602" s="153"/>
      <c r="T602" s="153"/>
      <c r="U602" s="153"/>
      <c r="Z602" s="153"/>
      <c r="AA602" s="153"/>
      <c r="AF602" s="153"/>
      <c r="AG602" s="153"/>
      <c r="AL602" s="153"/>
      <c r="AM602" s="153"/>
      <c r="AR602" s="153"/>
      <c r="AS602" s="153"/>
      <c r="AX602" s="153"/>
      <c r="AY602" s="153"/>
      <c r="BD602" s="153"/>
      <c r="BE602" s="153"/>
      <c r="BF602" s="153"/>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c r="DQ602" s="9"/>
      <c r="DR602" s="9"/>
      <c r="DS602" s="9"/>
      <c r="DT602" s="9"/>
      <c r="DU602" s="9"/>
      <c r="DV602" s="9"/>
      <c r="DW602" s="9"/>
      <c r="DX602" s="9"/>
      <c r="DY602" s="9"/>
      <c r="DZ602" s="9"/>
      <c r="EA602" s="9"/>
      <c r="EB602" s="9"/>
      <c r="EC602" s="9"/>
      <c r="ED602" s="9"/>
      <c r="EE602" s="9"/>
      <c r="EF602" s="9"/>
      <c r="EG602" s="9"/>
      <c r="EH602" s="9"/>
      <c r="EI602" s="9"/>
      <c r="EJ602" s="9"/>
      <c r="EK602" s="9"/>
      <c r="EL602" s="9"/>
      <c r="EM602" s="9"/>
      <c r="EN602" s="9"/>
      <c r="EO602" s="9"/>
      <c r="EP602" s="9"/>
      <c r="EQ602" s="9"/>
      <c r="ER602" s="9"/>
      <c r="ES602" s="9"/>
      <c r="ET602" s="9"/>
      <c r="EU602" s="9"/>
      <c r="EV602" s="9"/>
      <c r="EW602" s="9"/>
      <c r="EX602" s="9"/>
      <c r="EY602" s="9"/>
      <c r="EZ602" s="9"/>
      <c r="FA602" s="9"/>
      <c r="FB602" s="9"/>
      <c r="FC602" s="9"/>
      <c r="FD602" s="9"/>
      <c r="FE602" s="9"/>
      <c r="FF602" s="9"/>
      <c r="FG602" s="9"/>
      <c r="FH602" s="9"/>
      <c r="FI602" s="9"/>
      <c r="FJ602" s="9"/>
    </row>
    <row r="603" ht="15.75" customHeight="1">
      <c r="B603" s="153"/>
      <c r="C603" s="153"/>
      <c r="H603" s="153"/>
      <c r="I603" s="153"/>
      <c r="N603" s="153"/>
      <c r="O603" s="153"/>
      <c r="T603" s="153"/>
      <c r="U603" s="153"/>
      <c r="Z603" s="153"/>
      <c r="AA603" s="153"/>
      <c r="AF603" s="153"/>
      <c r="AG603" s="153"/>
      <c r="AL603" s="153"/>
      <c r="AM603" s="153"/>
      <c r="AR603" s="153"/>
      <c r="AS603" s="153"/>
      <c r="AX603" s="153"/>
      <c r="AY603" s="153"/>
      <c r="BD603" s="153"/>
      <c r="BE603" s="153"/>
      <c r="BF603" s="153"/>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c r="DQ603" s="9"/>
      <c r="DR603" s="9"/>
      <c r="DS603" s="9"/>
      <c r="DT603" s="9"/>
      <c r="DU603" s="9"/>
      <c r="DV603" s="9"/>
      <c r="DW603" s="9"/>
      <c r="DX603" s="9"/>
      <c r="DY603" s="9"/>
      <c r="DZ603" s="9"/>
      <c r="EA603" s="9"/>
      <c r="EB603" s="9"/>
      <c r="EC603" s="9"/>
      <c r="ED603" s="9"/>
      <c r="EE603" s="9"/>
      <c r="EF603" s="9"/>
      <c r="EG603" s="9"/>
      <c r="EH603" s="9"/>
      <c r="EI603" s="9"/>
      <c r="EJ603" s="9"/>
      <c r="EK603" s="9"/>
      <c r="EL603" s="9"/>
      <c r="EM603" s="9"/>
      <c r="EN603" s="9"/>
      <c r="EO603" s="9"/>
      <c r="EP603" s="9"/>
      <c r="EQ603" s="9"/>
      <c r="ER603" s="9"/>
      <c r="ES603" s="9"/>
      <c r="ET603" s="9"/>
      <c r="EU603" s="9"/>
      <c r="EV603" s="9"/>
      <c r="EW603" s="9"/>
      <c r="EX603" s="9"/>
      <c r="EY603" s="9"/>
      <c r="EZ603" s="9"/>
      <c r="FA603" s="9"/>
      <c r="FB603" s="9"/>
      <c r="FC603" s="9"/>
      <c r="FD603" s="9"/>
      <c r="FE603" s="9"/>
      <c r="FF603" s="9"/>
      <c r="FG603" s="9"/>
      <c r="FH603" s="9"/>
      <c r="FI603" s="9"/>
      <c r="FJ603" s="9"/>
    </row>
    <row r="604" ht="15.75" customHeight="1">
      <c r="B604" s="153"/>
      <c r="C604" s="153"/>
      <c r="H604" s="153"/>
      <c r="I604" s="153"/>
      <c r="N604" s="153"/>
      <c r="O604" s="153"/>
      <c r="T604" s="153"/>
      <c r="U604" s="153"/>
      <c r="Z604" s="153"/>
      <c r="AA604" s="153"/>
      <c r="AF604" s="153"/>
      <c r="AG604" s="153"/>
      <c r="AL604" s="153"/>
      <c r="AM604" s="153"/>
      <c r="AR604" s="153"/>
      <c r="AS604" s="153"/>
      <c r="AX604" s="153"/>
      <c r="AY604" s="153"/>
      <c r="BD604" s="153"/>
      <c r="BE604" s="153"/>
      <c r="BF604" s="153"/>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c r="DQ604" s="9"/>
      <c r="DR604" s="9"/>
      <c r="DS604" s="9"/>
      <c r="DT604" s="9"/>
      <c r="DU604" s="9"/>
      <c r="DV604" s="9"/>
      <c r="DW604" s="9"/>
      <c r="DX604" s="9"/>
      <c r="DY604" s="9"/>
      <c r="DZ604" s="9"/>
      <c r="EA604" s="9"/>
      <c r="EB604" s="9"/>
      <c r="EC604" s="9"/>
      <c r="ED604" s="9"/>
      <c r="EE604" s="9"/>
      <c r="EF604" s="9"/>
      <c r="EG604" s="9"/>
      <c r="EH604" s="9"/>
      <c r="EI604" s="9"/>
      <c r="EJ604" s="9"/>
      <c r="EK604" s="9"/>
      <c r="EL604" s="9"/>
      <c r="EM604" s="9"/>
      <c r="EN604" s="9"/>
      <c r="EO604" s="9"/>
      <c r="EP604" s="9"/>
      <c r="EQ604" s="9"/>
      <c r="ER604" s="9"/>
      <c r="ES604" s="9"/>
      <c r="ET604" s="9"/>
      <c r="EU604" s="9"/>
      <c r="EV604" s="9"/>
      <c r="EW604" s="9"/>
      <c r="EX604" s="9"/>
      <c r="EY604" s="9"/>
      <c r="EZ604" s="9"/>
      <c r="FA604" s="9"/>
      <c r="FB604" s="9"/>
      <c r="FC604" s="9"/>
      <c r="FD604" s="9"/>
      <c r="FE604" s="9"/>
      <c r="FF604" s="9"/>
      <c r="FG604" s="9"/>
      <c r="FH604" s="9"/>
      <c r="FI604" s="9"/>
      <c r="FJ604" s="9"/>
    </row>
    <row r="605" ht="15.75" customHeight="1">
      <c r="B605" s="153"/>
      <c r="C605" s="153"/>
      <c r="H605" s="153"/>
      <c r="I605" s="153"/>
      <c r="N605" s="153"/>
      <c r="O605" s="153"/>
      <c r="T605" s="153"/>
      <c r="U605" s="153"/>
      <c r="Z605" s="153"/>
      <c r="AA605" s="153"/>
      <c r="AF605" s="153"/>
      <c r="AG605" s="153"/>
      <c r="AL605" s="153"/>
      <c r="AM605" s="153"/>
      <c r="AR605" s="153"/>
      <c r="AS605" s="153"/>
      <c r="AX605" s="153"/>
      <c r="AY605" s="153"/>
      <c r="BD605" s="153"/>
      <c r="BE605" s="153"/>
      <c r="BF605" s="153"/>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c r="DQ605" s="9"/>
      <c r="DR605" s="9"/>
      <c r="DS605" s="9"/>
      <c r="DT605" s="9"/>
      <c r="DU605" s="9"/>
      <c r="DV605" s="9"/>
      <c r="DW605" s="9"/>
      <c r="DX605" s="9"/>
      <c r="DY605" s="9"/>
      <c r="DZ605" s="9"/>
      <c r="EA605" s="9"/>
      <c r="EB605" s="9"/>
      <c r="EC605" s="9"/>
      <c r="ED605" s="9"/>
      <c r="EE605" s="9"/>
      <c r="EF605" s="9"/>
      <c r="EG605" s="9"/>
      <c r="EH605" s="9"/>
      <c r="EI605" s="9"/>
      <c r="EJ605" s="9"/>
      <c r="EK605" s="9"/>
      <c r="EL605" s="9"/>
      <c r="EM605" s="9"/>
      <c r="EN605" s="9"/>
      <c r="EO605" s="9"/>
      <c r="EP605" s="9"/>
      <c r="EQ605" s="9"/>
      <c r="ER605" s="9"/>
      <c r="ES605" s="9"/>
      <c r="ET605" s="9"/>
      <c r="EU605" s="9"/>
      <c r="EV605" s="9"/>
      <c r="EW605" s="9"/>
      <c r="EX605" s="9"/>
      <c r="EY605" s="9"/>
      <c r="EZ605" s="9"/>
      <c r="FA605" s="9"/>
      <c r="FB605" s="9"/>
      <c r="FC605" s="9"/>
      <c r="FD605" s="9"/>
      <c r="FE605" s="9"/>
      <c r="FF605" s="9"/>
      <c r="FG605" s="9"/>
      <c r="FH605" s="9"/>
      <c r="FI605" s="9"/>
      <c r="FJ605" s="9"/>
    </row>
    <row r="606" ht="15.75" customHeight="1">
      <c r="B606" s="153"/>
      <c r="C606" s="153"/>
      <c r="H606" s="153"/>
      <c r="I606" s="153"/>
      <c r="N606" s="153"/>
      <c r="O606" s="153"/>
      <c r="T606" s="153"/>
      <c r="U606" s="153"/>
      <c r="Z606" s="153"/>
      <c r="AA606" s="153"/>
      <c r="AF606" s="153"/>
      <c r="AG606" s="153"/>
      <c r="AL606" s="153"/>
      <c r="AM606" s="153"/>
      <c r="AR606" s="153"/>
      <c r="AS606" s="153"/>
      <c r="AX606" s="153"/>
      <c r="AY606" s="153"/>
      <c r="BD606" s="153"/>
      <c r="BE606" s="153"/>
      <c r="BF606" s="153"/>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c r="DQ606" s="9"/>
      <c r="DR606" s="9"/>
      <c r="DS606" s="9"/>
      <c r="DT606" s="9"/>
      <c r="DU606" s="9"/>
      <c r="DV606" s="9"/>
      <c r="DW606" s="9"/>
      <c r="DX606" s="9"/>
      <c r="DY606" s="9"/>
      <c r="DZ606" s="9"/>
      <c r="EA606" s="9"/>
      <c r="EB606" s="9"/>
      <c r="EC606" s="9"/>
      <c r="ED606" s="9"/>
      <c r="EE606" s="9"/>
      <c r="EF606" s="9"/>
      <c r="EG606" s="9"/>
      <c r="EH606" s="9"/>
      <c r="EI606" s="9"/>
      <c r="EJ606" s="9"/>
      <c r="EK606" s="9"/>
      <c r="EL606" s="9"/>
      <c r="EM606" s="9"/>
      <c r="EN606" s="9"/>
      <c r="EO606" s="9"/>
      <c r="EP606" s="9"/>
      <c r="EQ606" s="9"/>
      <c r="ER606" s="9"/>
      <c r="ES606" s="9"/>
      <c r="ET606" s="9"/>
      <c r="EU606" s="9"/>
      <c r="EV606" s="9"/>
      <c r="EW606" s="9"/>
      <c r="EX606" s="9"/>
      <c r="EY606" s="9"/>
      <c r="EZ606" s="9"/>
      <c r="FA606" s="9"/>
      <c r="FB606" s="9"/>
      <c r="FC606" s="9"/>
      <c r="FD606" s="9"/>
      <c r="FE606" s="9"/>
      <c r="FF606" s="9"/>
      <c r="FG606" s="9"/>
      <c r="FH606" s="9"/>
      <c r="FI606" s="9"/>
      <c r="FJ606" s="9"/>
    </row>
    <row r="607" ht="15.75" customHeight="1">
      <c r="B607" s="153"/>
      <c r="C607" s="153"/>
      <c r="H607" s="153"/>
      <c r="I607" s="153"/>
      <c r="N607" s="153"/>
      <c r="O607" s="153"/>
      <c r="T607" s="153"/>
      <c r="U607" s="153"/>
      <c r="Z607" s="153"/>
      <c r="AA607" s="153"/>
      <c r="AF607" s="153"/>
      <c r="AG607" s="153"/>
      <c r="AL607" s="153"/>
      <c r="AM607" s="153"/>
      <c r="AR607" s="153"/>
      <c r="AS607" s="153"/>
      <c r="AX607" s="153"/>
      <c r="AY607" s="153"/>
      <c r="BD607" s="153"/>
      <c r="BE607" s="153"/>
      <c r="BF607" s="153"/>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c r="DQ607" s="9"/>
      <c r="DR607" s="9"/>
      <c r="DS607" s="9"/>
      <c r="DT607" s="9"/>
      <c r="DU607" s="9"/>
      <c r="DV607" s="9"/>
      <c r="DW607" s="9"/>
      <c r="DX607" s="9"/>
      <c r="DY607" s="9"/>
      <c r="DZ607" s="9"/>
      <c r="EA607" s="9"/>
      <c r="EB607" s="9"/>
      <c r="EC607" s="9"/>
      <c r="ED607" s="9"/>
      <c r="EE607" s="9"/>
      <c r="EF607" s="9"/>
      <c r="EG607" s="9"/>
      <c r="EH607" s="9"/>
      <c r="EI607" s="9"/>
      <c r="EJ607" s="9"/>
      <c r="EK607" s="9"/>
      <c r="EL607" s="9"/>
      <c r="EM607" s="9"/>
      <c r="EN607" s="9"/>
      <c r="EO607" s="9"/>
      <c r="EP607" s="9"/>
      <c r="EQ607" s="9"/>
      <c r="ER607" s="9"/>
      <c r="ES607" s="9"/>
      <c r="ET607" s="9"/>
      <c r="EU607" s="9"/>
      <c r="EV607" s="9"/>
      <c r="EW607" s="9"/>
      <c r="EX607" s="9"/>
      <c r="EY607" s="9"/>
      <c r="EZ607" s="9"/>
      <c r="FA607" s="9"/>
      <c r="FB607" s="9"/>
      <c r="FC607" s="9"/>
      <c r="FD607" s="9"/>
      <c r="FE607" s="9"/>
      <c r="FF607" s="9"/>
      <c r="FG607" s="9"/>
      <c r="FH607" s="9"/>
      <c r="FI607" s="9"/>
      <c r="FJ607" s="9"/>
    </row>
    <row r="608" ht="15.75" customHeight="1">
      <c r="B608" s="153"/>
      <c r="C608" s="153"/>
      <c r="H608" s="153"/>
      <c r="I608" s="153"/>
      <c r="N608" s="153"/>
      <c r="O608" s="153"/>
      <c r="T608" s="153"/>
      <c r="U608" s="153"/>
      <c r="Z608" s="153"/>
      <c r="AA608" s="153"/>
      <c r="AF608" s="153"/>
      <c r="AG608" s="153"/>
      <c r="AL608" s="153"/>
      <c r="AM608" s="153"/>
      <c r="AR608" s="153"/>
      <c r="AS608" s="153"/>
      <c r="AX608" s="153"/>
      <c r="AY608" s="153"/>
      <c r="BD608" s="153"/>
      <c r="BE608" s="153"/>
      <c r="BF608" s="153"/>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c r="DQ608" s="9"/>
      <c r="DR608" s="9"/>
      <c r="DS608" s="9"/>
      <c r="DT608" s="9"/>
      <c r="DU608" s="9"/>
      <c r="DV608" s="9"/>
      <c r="DW608" s="9"/>
      <c r="DX608" s="9"/>
      <c r="DY608" s="9"/>
      <c r="DZ608" s="9"/>
      <c r="EA608" s="9"/>
      <c r="EB608" s="9"/>
      <c r="EC608" s="9"/>
      <c r="ED608" s="9"/>
      <c r="EE608" s="9"/>
      <c r="EF608" s="9"/>
      <c r="EG608" s="9"/>
      <c r="EH608" s="9"/>
      <c r="EI608" s="9"/>
      <c r="EJ608" s="9"/>
      <c r="EK608" s="9"/>
      <c r="EL608" s="9"/>
      <c r="EM608" s="9"/>
      <c r="EN608" s="9"/>
      <c r="EO608" s="9"/>
      <c r="EP608" s="9"/>
      <c r="EQ608" s="9"/>
      <c r="ER608" s="9"/>
      <c r="ES608" s="9"/>
      <c r="ET608" s="9"/>
      <c r="EU608" s="9"/>
      <c r="EV608" s="9"/>
      <c r="EW608" s="9"/>
      <c r="EX608" s="9"/>
      <c r="EY608" s="9"/>
      <c r="EZ608" s="9"/>
      <c r="FA608" s="9"/>
      <c r="FB608" s="9"/>
      <c r="FC608" s="9"/>
      <c r="FD608" s="9"/>
      <c r="FE608" s="9"/>
      <c r="FF608" s="9"/>
      <c r="FG608" s="9"/>
      <c r="FH608" s="9"/>
      <c r="FI608" s="9"/>
      <c r="FJ608" s="9"/>
    </row>
    <row r="609" ht="15.75" customHeight="1">
      <c r="B609" s="153"/>
      <c r="C609" s="153"/>
      <c r="H609" s="153"/>
      <c r="I609" s="153"/>
      <c r="N609" s="153"/>
      <c r="O609" s="153"/>
      <c r="T609" s="153"/>
      <c r="U609" s="153"/>
      <c r="Z609" s="153"/>
      <c r="AA609" s="153"/>
      <c r="AF609" s="153"/>
      <c r="AG609" s="153"/>
      <c r="AL609" s="153"/>
      <c r="AM609" s="153"/>
      <c r="AR609" s="153"/>
      <c r="AS609" s="153"/>
      <c r="AX609" s="153"/>
      <c r="AY609" s="153"/>
      <c r="BD609" s="153"/>
      <c r="BE609" s="153"/>
      <c r="BF609" s="153"/>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c r="DQ609" s="9"/>
      <c r="DR609" s="9"/>
      <c r="DS609" s="9"/>
      <c r="DT609" s="9"/>
      <c r="DU609" s="9"/>
      <c r="DV609" s="9"/>
      <c r="DW609" s="9"/>
      <c r="DX609" s="9"/>
      <c r="DY609" s="9"/>
      <c r="DZ609" s="9"/>
      <c r="EA609" s="9"/>
      <c r="EB609" s="9"/>
      <c r="EC609" s="9"/>
      <c r="ED609" s="9"/>
      <c r="EE609" s="9"/>
      <c r="EF609" s="9"/>
      <c r="EG609" s="9"/>
      <c r="EH609" s="9"/>
      <c r="EI609" s="9"/>
      <c r="EJ609" s="9"/>
      <c r="EK609" s="9"/>
      <c r="EL609" s="9"/>
      <c r="EM609" s="9"/>
      <c r="EN609" s="9"/>
      <c r="EO609" s="9"/>
      <c r="EP609" s="9"/>
      <c r="EQ609" s="9"/>
      <c r="ER609" s="9"/>
      <c r="ES609" s="9"/>
      <c r="ET609" s="9"/>
      <c r="EU609" s="9"/>
      <c r="EV609" s="9"/>
      <c r="EW609" s="9"/>
      <c r="EX609" s="9"/>
      <c r="EY609" s="9"/>
      <c r="EZ609" s="9"/>
      <c r="FA609" s="9"/>
      <c r="FB609" s="9"/>
      <c r="FC609" s="9"/>
      <c r="FD609" s="9"/>
      <c r="FE609" s="9"/>
      <c r="FF609" s="9"/>
      <c r="FG609" s="9"/>
      <c r="FH609" s="9"/>
      <c r="FI609" s="9"/>
      <c r="FJ609" s="9"/>
    </row>
    <row r="610" ht="15.75" customHeight="1">
      <c r="B610" s="153"/>
      <c r="C610" s="153"/>
      <c r="H610" s="153"/>
      <c r="I610" s="153"/>
      <c r="N610" s="153"/>
      <c r="O610" s="153"/>
      <c r="T610" s="153"/>
      <c r="U610" s="153"/>
      <c r="Z610" s="153"/>
      <c r="AA610" s="153"/>
      <c r="AF610" s="153"/>
      <c r="AG610" s="153"/>
      <c r="AL610" s="153"/>
      <c r="AM610" s="153"/>
      <c r="AR610" s="153"/>
      <c r="AS610" s="153"/>
      <c r="AX610" s="153"/>
      <c r="AY610" s="153"/>
      <c r="BD610" s="153"/>
      <c r="BE610" s="153"/>
      <c r="BF610" s="153"/>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c r="DQ610" s="9"/>
      <c r="DR610" s="9"/>
      <c r="DS610" s="9"/>
      <c r="DT610" s="9"/>
      <c r="DU610" s="9"/>
      <c r="DV610" s="9"/>
      <c r="DW610" s="9"/>
      <c r="DX610" s="9"/>
      <c r="DY610" s="9"/>
      <c r="DZ610" s="9"/>
      <c r="EA610" s="9"/>
      <c r="EB610" s="9"/>
      <c r="EC610" s="9"/>
      <c r="ED610" s="9"/>
      <c r="EE610" s="9"/>
      <c r="EF610" s="9"/>
      <c r="EG610" s="9"/>
      <c r="EH610" s="9"/>
      <c r="EI610" s="9"/>
      <c r="EJ610" s="9"/>
      <c r="EK610" s="9"/>
      <c r="EL610" s="9"/>
      <c r="EM610" s="9"/>
      <c r="EN610" s="9"/>
      <c r="EO610" s="9"/>
      <c r="EP610" s="9"/>
      <c r="EQ610" s="9"/>
      <c r="ER610" s="9"/>
      <c r="ES610" s="9"/>
      <c r="ET610" s="9"/>
      <c r="EU610" s="9"/>
      <c r="EV610" s="9"/>
      <c r="EW610" s="9"/>
      <c r="EX610" s="9"/>
      <c r="EY610" s="9"/>
      <c r="EZ610" s="9"/>
      <c r="FA610" s="9"/>
      <c r="FB610" s="9"/>
      <c r="FC610" s="9"/>
      <c r="FD610" s="9"/>
      <c r="FE610" s="9"/>
      <c r="FF610" s="9"/>
      <c r="FG610" s="9"/>
      <c r="FH610" s="9"/>
      <c r="FI610" s="9"/>
      <c r="FJ610" s="9"/>
    </row>
    <row r="611" ht="15.75" customHeight="1">
      <c r="B611" s="153"/>
      <c r="C611" s="153"/>
      <c r="H611" s="153"/>
      <c r="I611" s="153"/>
      <c r="N611" s="153"/>
      <c r="O611" s="153"/>
      <c r="T611" s="153"/>
      <c r="U611" s="153"/>
      <c r="Z611" s="153"/>
      <c r="AA611" s="153"/>
      <c r="AF611" s="153"/>
      <c r="AG611" s="153"/>
      <c r="AL611" s="153"/>
      <c r="AM611" s="153"/>
      <c r="AR611" s="153"/>
      <c r="AS611" s="153"/>
      <c r="AX611" s="153"/>
      <c r="AY611" s="153"/>
      <c r="BD611" s="153"/>
      <c r="BE611" s="153"/>
      <c r="BF611" s="153"/>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c r="EA611" s="9"/>
      <c r="EB611" s="9"/>
      <c r="EC611" s="9"/>
      <c r="ED611" s="9"/>
      <c r="EE611" s="9"/>
      <c r="EF611" s="9"/>
      <c r="EG611" s="9"/>
      <c r="EH611" s="9"/>
      <c r="EI611" s="9"/>
      <c r="EJ611" s="9"/>
      <c r="EK611" s="9"/>
      <c r="EL611" s="9"/>
      <c r="EM611" s="9"/>
      <c r="EN611" s="9"/>
      <c r="EO611" s="9"/>
      <c r="EP611" s="9"/>
      <c r="EQ611" s="9"/>
      <c r="ER611" s="9"/>
      <c r="ES611" s="9"/>
      <c r="ET611" s="9"/>
      <c r="EU611" s="9"/>
      <c r="EV611" s="9"/>
      <c r="EW611" s="9"/>
      <c r="EX611" s="9"/>
      <c r="EY611" s="9"/>
      <c r="EZ611" s="9"/>
      <c r="FA611" s="9"/>
      <c r="FB611" s="9"/>
      <c r="FC611" s="9"/>
      <c r="FD611" s="9"/>
      <c r="FE611" s="9"/>
      <c r="FF611" s="9"/>
      <c r="FG611" s="9"/>
      <c r="FH611" s="9"/>
      <c r="FI611" s="9"/>
      <c r="FJ611" s="9"/>
    </row>
    <row r="612" ht="15.75" customHeight="1">
      <c r="B612" s="153"/>
      <c r="C612" s="153"/>
      <c r="H612" s="153"/>
      <c r="I612" s="153"/>
      <c r="N612" s="153"/>
      <c r="O612" s="153"/>
      <c r="T612" s="153"/>
      <c r="U612" s="153"/>
      <c r="Z612" s="153"/>
      <c r="AA612" s="153"/>
      <c r="AF612" s="153"/>
      <c r="AG612" s="153"/>
      <c r="AL612" s="153"/>
      <c r="AM612" s="153"/>
      <c r="AR612" s="153"/>
      <c r="AS612" s="153"/>
      <c r="AX612" s="153"/>
      <c r="AY612" s="153"/>
      <c r="BD612" s="153"/>
      <c r="BE612" s="153"/>
      <c r="BF612" s="153"/>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c r="DQ612" s="9"/>
      <c r="DR612" s="9"/>
      <c r="DS612" s="9"/>
      <c r="DT612" s="9"/>
      <c r="DU612" s="9"/>
      <c r="DV612" s="9"/>
      <c r="DW612" s="9"/>
      <c r="DX612" s="9"/>
      <c r="DY612" s="9"/>
      <c r="DZ612" s="9"/>
      <c r="EA612" s="9"/>
      <c r="EB612" s="9"/>
      <c r="EC612" s="9"/>
      <c r="ED612" s="9"/>
      <c r="EE612" s="9"/>
      <c r="EF612" s="9"/>
      <c r="EG612" s="9"/>
      <c r="EH612" s="9"/>
      <c r="EI612" s="9"/>
      <c r="EJ612" s="9"/>
      <c r="EK612" s="9"/>
      <c r="EL612" s="9"/>
      <c r="EM612" s="9"/>
      <c r="EN612" s="9"/>
      <c r="EO612" s="9"/>
      <c r="EP612" s="9"/>
      <c r="EQ612" s="9"/>
      <c r="ER612" s="9"/>
      <c r="ES612" s="9"/>
      <c r="ET612" s="9"/>
      <c r="EU612" s="9"/>
      <c r="EV612" s="9"/>
      <c r="EW612" s="9"/>
      <c r="EX612" s="9"/>
      <c r="EY612" s="9"/>
      <c r="EZ612" s="9"/>
      <c r="FA612" s="9"/>
      <c r="FB612" s="9"/>
      <c r="FC612" s="9"/>
      <c r="FD612" s="9"/>
      <c r="FE612" s="9"/>
      <c r="FF612" s="9"/>
      <c r="FG612" s="9"/>
      <c r="FH612" s="9"/>
      <c r="FI612" s="9"/>
      <c r="FJ612" s="9"/>
    </row>
    <row r="613" ht="15.75" customHeight="1">
      <c r="B613" s="153"/>
      <c r="C613" s="153"/>
      <c r="H613" s="153"/>
      <c r="I613" s="153"/>
      <c r="N613" s="153"/>
      <c r="O613" s="153"/>
      <c r="T613" s="153"/>
      <c r="U613" s="153"/>
      <c r="Z613" s="153"/>
      <c r="AA613" s="153"/>
      <c r="AF613" s="153"/>
      <c r="AG613" s="153"/>
      <c r="AL613" s="153"/>
      <c r="AM613" s="153"/>
      <c r="AR613" s="153"/>
      <c r="AS613" s="153"/>
      <c r="AX613" s="153"/>
      <c r="AY613" s="153"/>
      <c r="BD613" s="153"/>
      <c r="BE613" s="153"/>
      <c r="BF613" s="153"/>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c r="DQ613" s="9"/>
      <c r="DR613" s="9"/>
      <c r="DS613" s="9"/>
      <c r="DT613" s="9"/>
      <c r="DU613" s="9"/>
      <c r="DV613" s="9"/>
      <c r="DW613" s="9"/>
      <c r="DX613" s="9"/>
      <c r="DY613" s="9"/>
      <c r="DZ613" s="9"/>
      <c r="EA613" s="9"/>
      <c r="EB613" s="9"/>
      <c r="EC613" s="9"/>
      <c r="ED613" s="9"/>
      <c r="EE613" s="9"/>
      <c r="EF613" s="9"/>
      <c r="EG613" s="9"/>
      <c r="EH613" s="9"/>
      <c r="EI613" s="9"/>
      <c r="EJ613" s="9"/>
      <c r="EK613" s="9"/>
      <c r="EL613" s="9"/>
      <c r="EM613" s="9"/>
      <c r="EN613" s="9"/>
      <c r="EO613" s="9"/>
      <c r="EP613" s="9"/>
      <c r="EQ613" s="9"/>
      <c r="ER613" s="9"/>
      <c r="ES613" s="9"/>
      <c r="ET613" s="9"/>
      <c r="EU613" s="9"/>
      <c r="EV613" s="9"/>
      <c r="EW613" s="9"/>
      <c r="EX613" s="9"/>
      <c r="EY613" s="9"/>
      <c r="EZ613" s="9"/>
      <c r="FA613" s="9"/>
      <c r="FB613" s="9"/>
      <c r="FC613" s="9"/>
      <c r="FD613" s="9"/>
      <c r="FE613" s="9"/>
      <c r="FF613" s="9"/>
      <c r="FG613" s="9"/>
      <c r="FH613" s="9"/>
      <c r="FI613" s="9"/>
      <c r="FJ613" s="9"/>
    </row>
    <row r="614" ht="15.75" customHeight="1">
      <c r="B614" s="153"/>
      <c r="C614" s="153"/>
      <c r="H614" s="153"/>
      <c r="I614" s="153"/>
      <c r="N614" s="153"/>
      <c r="O614" s="153"/>
      <c r="T614" s="153"/>
      <c r="U614" s="153"/>
      <c r="Z614" s="153"/>
      <c r="AA614" s="153"/>
      <c r="AF614" s="153"/>
      <c r="AG614" s="153"/>
      <c r="AL614" s="153"/>
      <c r="AM614" s="153"/>
      <c r="AR614" s="153"/>
      <c r="AS614" s="153"/>
      <c r="AX614" s="153"/>
      <c r="AY614" s="153"/>
      <c r="BD614" s="153"/>
      <c r="BE614" s="153"/>
      <c r="BF614" s="153"/>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9"/>
      <c r="DV614" s="9"/>
      <c r="DW614" s="9"/>
      <c r="DX614" s="9"/>
      <c r="DY614" s="9"/>
      <c r="DZ614" s="9"/>
      <c r="EA614" s="9"/>
      <c r="EB614" s="9"/>
      <c r="EC614" s="9"/>
      <c r="ED614" s="9"/>
      <c r="EE614" s="9"/>
      <c r="EF614" s="9"/>
      <c r="EG614" s="9"/>
      <c r="EH614" s="9"/>
      <c r="EI614" s="9"/>
      <c r="EJ614" s="9"/>
      <c r="EK614" s="9"/>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row>
    <row r="615" ht="15.75" customHeight="1">
      <c r="B615" s="153"/>
      <c r="C615" s="153"/>
      <c r="H615" s="153"/>
      <c r="I615" s="153"/>
      <c r="N615" s="153"/>
      <c r="O615" s="153"/>
      <c r="T615" s="153"/>
      <c r="U615" s="153"/>
      <c r="Z615" s="153"/>
      <c r="AA615" s="153"/>
      <c r="AF615" s="153"/>
      <c r="AG615" s="153"/>
      <c r="AL615" s="153"/>
      <c r="AM615" s="153"/>
      <c r="AR615" s="153"/>
      <c r="AS615" s="153"/>
      <c r="AX615" s="153"/>
      <c r="AY615" s="153"/>
      <c r="BD615" s="153"/>
      <c r="BE615" s="153"/>
      <c r="BF615" s="153"/>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c r="DQ615" s="9"/>
      <c r="DR615" s="9"/>
      <c r="DS615" s="9"/>
      <c r="DT615" s="9"/>
      <c r="DU615" s="9"/>
      <c r="DV615" s="9"/>
      <c r="DW615" s="9"/>
      <c r="DX615" s="9"/>
      <c r="DY615" s="9"/>
      <c r="DZ615" s="9"/>
      <c r="EA615" s="9"/>
      <c r="EB615" s="9"/>
      <c r="EC615" s="9"/>
      <c r="ED615" s="9"/>
      <c r="EE615" s="9"/>
      <c r="EF615" s="9"/>
      <c r="EG615" s="9"/>
      <c r="EH615" s="9"/>
      <c r="EI615" s="9"/>
      <c r="EJ615" s="9"/>
      <c r="EK615" s="9"/>
      <c r="EL615" s="9"/>
      <c r="EM615" s="9"/>
      <c r="EN615" s="9"/>
      <c r="EO615" s="9"/>
      <c r="EP615" s="9"/>
      <c r="EQ615" s="9"/>
      <c r="ER615" s="9"/>
      <c r="ES615" s="9"/>
      <c r="ET615" s="9"/>
      <c r="EU615" s="9"/>
      <c r="EV615" s="9"/>
      <c r="EW615" s="9"/>
      <c r="EX615" s="9"/>
      <c r="EY615" s="9"/>
      <c r="EZ615" s="9"/>
      <c r="FA615" s="9"/>
      <c r="FB615" s="9"/>
      <c r="FC615" s="9"/>
      <c r="FD615" s="9"/>
      <c r="FE615" s="9"/>
      <c r="FF615" s="9"/>
      <c r="FG615" s="9"/>
      <c r="FH615" s="9"/>
      <c r="FI615" s="9"/>
      <c r="FJ615" s="9"/>
    </row>
    <row r="616" ht="15.75" customHeight="1">
      <c r="B616" s="153"/>
      <c r="C616" s="153"/>
      <c r="H616" s="153"/>
      <c r="I616" s="153"/>
      <c r="N616" s="153"/>
      <c r="O616" s="153"/>
      <c r="T616" s="153"/>
      <c r="U616" s="153"/>
      <c r="Z616" s="153"/>
      <c r="AA616" s="153"/>
      <c r="AF616" s="153"/>
      <c r="AG616" s="153"/>
      <c r="AL616" s="153"/>
      <c r="AM616" s="153"/>
      <c r="AR616" s="153"/>
      <c r="AS616" s="153"/>
      <c r="AX616" s="153"/>
      <c r="AY616" s="153"/>
      <c r="BD616" s="153"/>
      <c r="BE616" s="153"/>
      <c r="BF616" s="153"/>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c r="DQ616" s="9"/>
      <c r="DR616" s="9"/>
      <c r="DS616" s="9"/>
      <c r="DT616" s="9"/>
      <c r="DU616" s="9"/>
      <c r="DV616" s="9"/>
      <c r="DW616" s="9"/>
      <c r="DX616" s="9"/>
      <c r="DY616" s="9"/>
      <c r="DZ616" s="9"/>
      <c r="EA616" s="9"/>
      <c r="EB616" s="9"/>
      <c r="EC616" s="9"/>
      <c r="ED616" s="9"/>
      <c r="EE616" s="9"/>
      <c r="EF616" s="9"/>
      <c r="EG616" s="9"/>
      <c r="EH616" s="9"/>
      <c r="EI616" s="9"/>
      <c r="EJ616" s="9"/>
      <c r="EK616" s="9"/>
      <c r="EL616" s="9"/>
      <c r="EM616" s="9"/>
      <c r="EN616" s="9"/>
      <c r="EO616" s="9"/>
      <c r="EP616" s="9"/>
      <c r="EQ616" s="9"/>
      <c r="ER616" s="9"/>
      <c r="ES616" s="9"/>
      <c r="ET616" s="9"/>
      <c r="EU616" s="9"/>
      <c r="EV616" s="9"/>
      <c r="EW616" s="9"/>
      <c r="EX616" s="9"/>
      <c r="EY616" s="9"/>
      <c r="EZ616" s="9"/>
      <c r="FA616" s="9"/>
      <c r="FB616" s="9"/>
      <c r="FC616" s="9"/>
      <c r="FD616" s="9"/>
      <c r="FE616" s="9"/>
      <c r="FF616" s="9"/>
      <c r="FG616" s="9"/>
      <c r="FH616" s="9"/>
      <c r="FI616" s="9"/>
      <c r="FJ616" s="9"/>
    </row>
    <row r="617" ht="15.75" customHeight="1">
      <c r="B617" s="153"/>
      <c r="C617" s="153"/>
      <c r="H617" s="153"/>
      <c r="I617" s="153"/>
      <c r="N617" s="153"/>
      <c r="O617" s="153"/>
      <c r="T617" s="153"/>
      <c r="U617" s="153"/>
      <c r="Z617" s="153"/>
      <c r="AA617" s="153"/>
      <c r="AF617" s="153"/>
      <c r="AG617" s="153"/>
      <c r="AL617" s="153"/>
      <c r="AM617" s="153"/>
      <c r="AR617" s="153"/>
      <c r="AS617" s="153"/>
      <c r="AX617" s="153"/>
      <c r="AY617" s="153"/>
      <c r="BD617" s="153"/>
      <c r="BE617" s="153"/>
      <c r="BF617" s="153"/>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9"/>
      <c r="DV617" s="9"/>
      <c r="DW617" s="9"/>
      <c r="DX617" s="9"/>
      <c r="DY617" s="9"/>
      <c r="DZ617" s="9"/>
      <c r="EA617" s="9"/>
      <c r="EB617" s="9"/>
      <c r="EC617" s="9"/>
      <c r="ED617" s="9"/>
      <c r="EE617" s="9"/>
      <c r="EF617" s="9"/>
      <c r="EG617" s="9"/>
      <c r="EH617" s="9"/>
      <c r="EI617" s="9"/>
      <c r="EJ617" s="9"/>
      <c r="EK617" s="9"/>
      <c r="EL617" s="9"/>
      <c r="EM617" s="9"/>
      <c r="EN617" s="9"/>
      <c r="EO617" s="9"/>
      <c r="EP617" s="9"/>
      <c r="EQ617" s="9"/>
      <c r="ER617" s="9"/>
      <c r="ES617" s="9"/>
      <c r="ET617" s="9"/>
      <c r="EU617" s="9"/>
      <c r="EV617" s="9"/>
      <c r="EW617" s="9"/>
      <c r="EX617" s="9"/>
      <c r="EY617" s="9"/>
      <c r="EZ617" s="9"/>
      <c r="FA617" s="9"/>
      <c r="FB617" s="9"/>
      <c r="FC617" s="9"/>
      <c r="FD617" s="9"/>
      <c r="FE617" s="9"/>
      <c r="FF617" s="9"/>
      <c r="FG617" s="9"/>
      <c r="FH617" s="9"/>
      <c r="FI617" s="9"/>
      <c r="FJ617" s="9"/>
    </row>
    <row r="618" ht="15.75" customHeight="1">
      <c r="B618" s="153"/>
      <c r="C618" s="153"/>
      <c r="H618" s="153"/>
      <c r="I618" s="153"/>
      <c r="N618" s="153"/>
      <c r="O618" s="153"/>
      <c r="T618" s="153"/>
      <c r="U618" s="153"/>
      <c r="Z618" s="153"/>
      <c r="AA618" s="153"/>
      <c r="AF618" s="153"/>
      <c r="AG618" s="153"/>
      <c r="AL618" s="153"/>
      <c r="AM618" s="153"/>
      <c r="AR618" s="153"/>
      <c r="AS618" s="153"/>
      <c r="AX618" s="153"/>
      <c r="AY618" s="153"/>
      <c r="BD618" s="153"/>
      <c r="BE618" s="153"/>
      <c r="BF618" s="153"/>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c r="EA618" s="9"/>
      <c r="EB618" s="9"/>
      <c r="EC618" s="9"/>
      <c r="ED618" s="9"/>
      <c r="EE618" s="9"/>
      <c r="EF618" s="9"/>
      <c r="EG618" s="9"/>
      <c r="EH618" s="9"/>
      <c r="EI618" s="9"/>
      <c r="EJ618" s="9"/>
      <c r="EK618" s="9"/>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row>
    <row r="619" ht="15.75" customHeight="1">
      <c r="B619" s="153"/>
      <c r="C619" s="153"/>
      <c r="H619" s="153"/>
      <c r="I619" s="153"/>
      <c r="N619" s="153"/>
      <c r="O619" s="153"/>
      <c r="T619" s="153"/>
      <c r="U619" s="153"/>
      <c r="Z619" s="153"/>
      <c r="AA619" s="153"/>
      <c r="AF619" s="153"/>
      <c r="AG619" s="153"/>
      <c r="AL619" s="153"/>
      <c r="AM619" s="153"/>
      <c r="AR619" s="153"/>
      <c r="AS619" s="153"/>
      <c r="AX619" s="153"/>
      <c r="AY619" s="153"/>
      <c r="BD619" s="153"/>
      <c r="BE619" s="153"/>
      <c r="BF619" s="153"/>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c r="EA619" s="9"/>
      <c r="EB619" s="9"/>
      <c r="EC619" s="9"/>
      <c r="ED619" s="9"/>
      <c r="EE619" s="9"/>
      <c r="EF619" s="9"/>
      <c r="EG619" s="9"/>
      <c r="EH619" s="9"/>
      <c r="EI619" s="9"/>
      <c r="EJ619" s="9"/>
      <c r="EK619" s="9"/>
      <c r="EL619" s="9"/>
      <c r="EM619" s="9"/>
      <c r="EN619" s="9"/>
      <c r="EO619" s="9"/>
      <c r="EP619" s="9"/>
      <c r="EQ619" s="9"/>
      <c r="ER619" s="9"/>
      <c r="ES619" s="9"/>
      <c r="ET619" s="9"/>
      <c r="EU619" s="9"/>
      <c r="EV619" s="9"/>
      <c r="EW619" s="9"/>
      <c r="EX619" s="9"/>
      <c r="EY619" s="9"/>
      <c r="EZ619" s="9"/>
      <c r="FA619" s="9"/>
      <c r="FB619" s="9"/>
      <c r="FC619" s="9"/>
      <c r="FD619" s="9"/>
      <c r="FE619" s="9"/>
      <c r="FF619" s="9"/>
      <c r="FG619" s="9"/>
      <c r="FH619" s="9"/>
      <c r="FI619" s="9"/>
      <c r="FJ619" s="9"/>
    </row>
    <row r="620" ht="15.75" customHeight="1">
      <c r="B620" s="153"/>
      <c r="C620" s="153"/>
      <c r="H620" s="153"/>
      <c r="I620" s="153"/>
      <c r="N620" s="153"/>
      <c r="O620" s="153"/>
      <c r="T620" s="153"/>
      <c r="U620" s="153"/>
      <c r="Z620" s="153"/>
      <c r="AA620" s="153"/>
      <c r="AF620" s="153"/>
      <c r="AG620" s="153"/>
      <c r="AL620" s="153"/>
      <c r="AM620" s="153"/>
      <c r="AR620" s="153"/>
      <c r="AS620" s="153"/>
      <c r="AX620" s="153"/>
      <c r="AY620" s="153"/>
      <c r="BD620" s="153"/>
      <c r="BE620" s="153"/>
      <c r="BF620" s="153"/>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c r="EA620" s="9"/>
      <c r="EB620" s="9"/>
      <c r="EC620" s="9"/>
      <c r="ED620" s="9"/>
      <c r="EE620" s="9"/>
      <c r="EF620" s="9"/>
      <c r="EG620" s="9"/>
      <c r="EH620" s="9"/>
      <c r="EI620" s="9"/>
      <c r="EJ620" s="9"/>
      <c r="EK620" s="9"/>
      <c r="EL620" s="9"/>
      <c r="EM620" s="9"/>
      <c r="EN620" s="9"/>
      <c r="EO620" s="9"/>
      <c r="EP620" s="9"/>
      <c r="EQ620" s="9"/>
      <c r="ER620" s="9"/>
      <c r="ES620" s="9"/>
      <c r="ET620" s="9"/>
      <c r="EU620" s="9"/>
      <c r="EV620" s="9"/>
      <c r="EW620" s="9"/>
      <c r="EX620" s="9"/>
      <c r="EY620" s="9"/>
      <c r="EZ620" s="9"/>
      <c r="FA620" s="9"/>
      <c r="FB620" s="9"/>
      <c r="FC620" s="9"/>
      <c r="FD620" s="9"/>
      <c r="FE620" s="9"/>
      <c r="FF620" s="9"/>
      <c r="FG620" s="9"/>
      <c r="FH620" s="9"/>
      <c r="FI620" s="9"/>
      <c r="FJ620" s="9"/>
    </row>
    <row r="621" ht="15.75" customHeight="1">
      <c r="B621" s="153"/>
      <c r="C621" s="153"/>
      <c r="H621" s="153"/>
      <c r="I621" s="153"/>
      <c r="N621" s="153"/>
      <c r="O621" s="153"/>
      <c r="T621" s="153"/>
      <c r="U621" s="153"/>
      <c r="Z621" s="153"/>
      <c r="AA621" s="153"/>
      <c r="AF621" s="153"/>
      <c r="AG621" s="153"/>
      <c r="AL621" s="153"/>
      <c r="AM621" s="153"/>
      <c r="AR621" s="153"/>
      <c r="AS621" s="153"/>
      <c r="AX621" s="153"/>
      <c r="AY621" s="153"/>
      <c r="BD621" s="153"/>
      <c r="BE621" s="153"/>
      <c r="BF621" s="153"/>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row>
    <row r="622" ht="15.75" customHeight="1">
      <c r="B622" s="153"/>
      <c r="C622" s="153"/>
      <c r="H622" s="153"/>
      <c r="I622" s="153"/>
      <c r="N622" s="153"/>
      <c r="O622" s="153"/>
      <c r="T622" s="153"/>
      <c r="U622" s="153"/>
      <c r="Z622" s="153"/>
      <c r="AA622" s="153"/>
      <c r="AF622" s="153"/>
      <c r="AG622" s="153"/>
      <c r="AL622" s="153"/>
      <c r="AM622" s="153"/>
      <c r="AR622" s="153"/>
      <c r="AS622" s="153"/>
      <c r="AX622" s="153"/>
      <c r="AY622" s="153"/>
      <c r="BD622" s="153"/>
      <c r="BE622" s="153"/>
      <c r="BF622" s="153"/>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c r="EA622" s="9"/>
      <c r="EB622" s="9"/>
      <c r="EC622" s="9"/>
      <c r="ED622" s="9"/>
      <c r="EE622" s="9"/>
      <c r="EF622" s="9"/>
      <c r="EG622" s="9"/>
      <c r="EH622" s="9"/>
      <c r="EI622" s="9"/>
      <c r="EJ622" s="9"/>
      <c r="EK622" s="9"/>
      <c r="EL622" s="9"/>
      <c r="EM622" s="9"/>
      <c r="EN622" s="9"/>
      <c r="EO622" s="9"/>
      <c r="EP622" s="9"/>
      <c r="EQ622" s="9"/>
      <c r="ER622" s="9"/>
      <c r="ES622" s="9"/>
      <c r="ET622" s="9"/>
      <c r="EU622" s="9"/>
      <c r="EV622" s="9"/>
      <c r="EW622" s="9"/>
      <c r="EX622" s="9"/>
      <c r="EY622" s="9"/>
      <c r="EZ622" s="9"/>
      <c r="FA622" s="9"/>
      <c r="FB622" s="9"/>
      <c r="FC622" s="9"/>
      <c r="FD622" s="9"/>
      <c r="FE622" s="9"/>
      <c r="FF622" s="9"/>
      <c r="FG622" s="9"/>
      <c r="FH622" s="9"/>
      <c r="FI622" s="9"/>
      <c r="FJ622" s="9"/>
    </row>
    <row r="623" ht="15.75" customHeight="1">
      <c r="B623" s="153"/>
      <c r="C623" s="153"/>
      <c r="H623" s="153"/>
      <c r="I623" s="153"/>
      <c r="N623" s="153"/>
      <c r="O623" s="153"/>
      <c r="T623" s="153"/>
      <c r="U623" s="153"/>
      <c r="Z623" s="153"/>
      <c r="AA623" s="153"/>
      <c r="AF623" s="153"/>
      <c r="AG623" s="153"/>
      <c r="AL623" s="153"/>
      <c r="AM623" s="153"/>
      <c r="AR623" s="153"/>
      <c r="AS623" s="153"/>
      <c r="AX623" s="153"/>
      <c r="AY623" s="153"/>
      <c r="BD623" s="153"/>
      <c r="BE623" s="153"/>
      <c r="BF623" s="153"/>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9"/>
      <c r="DV623" s="9"/>
      <c r="DW623" s="9"/>
      <c r="DX623" s="9"/>
      <c r="DY623" s="9"/>
      <c r="DZ623" s="9"/>
      <c r="EA623" s="9"/>
      <c r="EB623" s="9"/>
      <c r="EC623" s="9"/>
      <c r="ED623" s="9"/>
      <c r="EE623" s="9"/>
      <c r="EF623" s="9"/>
      <c r="EG623" s="9"/>
      <c r="EH623" s="9"/>
      <c r="EI623" s="9"/>
      <c r="EJ623" s="9"/>
      <c r="EK623" s="9"/>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row>
    <row r="624" ht="15.75" customHeight="1">
      <c r="B624" s="153"/>
      <c r="C624" s="153"/>
      <c r="H624" s="153"/>
      <c r="I624" s="153"/>
      <c r="N624" s="153"/>
      <c r="O624" s="153"/>
      <c r="T624" s="153"/>
      <c r="U624" s="153"/>
      <c r="Z624" s="153"/>
      <c r="AA624" s="153"/>
      <c r="AF624" s="153"/>
      <c r="AG624" s="153"/>
      <c r="AL624" s="153"/>
      <c r="AM624" s="153"/>
      <c r="AR624" s="153"/>
      <c r="AS624" s="153"/>
      <c r="AX624" s="153"/>
      <c r="AY624" s="153"/>
      <c r="BD624" s="153"/>
      <c r="BE624" s="153"/>
      <c r="BF624" s="153"/>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c r="DQ624" s="9"/>
      <c r="DR624" s="9"/>
      <c r="DS624" s="9"/>
      <c r="DT624" s="9"/>
      <c r="DU624" s="9"/>
      <c r="DV624" s="9"/>
      <c r="DW624" s="9"/>
      <c r="DX624" s="9"/>
      <c r="DY624" s="9"/>
      <c r="DZ624" s="9"/>
      <c r="EA624" s="9"/>
      <c r="EB624" s="9"/>
      <c r="EC624" s="9"/>
      <c r="ED624" s="9"/>
      <c r="EE624" s="9"/>
      <c r="EF624" s="9"/>
      <c r="EG624" s="9"/>
      <c r="EH624" s="9"/>
      <c r="EI624" s="9"/>
      <c r="EJ624" s="9"/>
      <c r="EK624" s="9"/>
      <c r="EL624" s="9"/>
      <c r="EM624" s="9"/>
      <c r="EN624" s="9"/>
      <c r="EO624" s="9"/>
      <c r="EP624" s="9"/>
      <c r="EQ624" s="9"/>
      <c r="ER624" s="9"/>
      <c r="ES624" s="9"/>
      <c r="ET624" s="9"/>
      <c r="EU624" s="9"/>
      <c r="EV624" s="9"/>
      <c r="EW624" s="9"/>
      <c r="EX624" s="9"/>
      <c r="EY624" s="9"/>
      <c r="EZ624" s="9"/>
      <c r="FA624" s="9"/>
      <c r="FB624" s="9"/>
      <c r="FC624" s="9"/>
      <c r="FD624" s="9"/>
      <c r="FE624" s="9"/>
      <c r="FF624" s="9"/>
      <c r="FG624" s="9"/>
      <c r="FH624" s="9"/>
      <c r="FI624" s="9"/>
      <c r="FJ624" s="9"/>
    </row>
    <row r="625" ht="15.75" customHeight="1">
      <c r="B625" s="153"/>
      <c r="C625" s="153"/>
      <c r="H625" s="153"/>
      <c r="I625" s="153"/>
      <c r="N625" s="153"/>
      <c r="O625" s="153"/>
      <c r="T625" s="153"/>
      <c r="U625" s="153"/>
      <c r="Z625" s="153"/>
      <c r="AA625" s="153"/>
      <c r="AF625" s="153"/>
      <c r="AG625" s="153"/>
      <c r="AL625" s="153"/>
      <c r="AM625" s="153"/>
      <c r="AR625" s="153"/>
      <c r="AS625" s="153"/>
      <c r="AX625" s="153"/>
      <c r="AY625" s="153"/>
      <c r="BD625" s="153"/>
      <c r="BE625" s="153"/>
      <c r="BF625" s="153"/>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row>
    <row r="626" ht="15.75" customHeight="1">
      <c r="B626" s="153"/>
      <c r="C626" s="153"/>
      <c r="H626" s="153"/>
      <c r="I626" s="153"/>
      <c r="N626" s="153"/>
      <c r="O626" s="153"/>
      <c r="T626" s="153"/>
      <c r="U626" s="153"/>
      <c r="Z626" s="153"/>
      <c r="AA626" s="153"/>
      <c r="AF626" s="153"/>
      <c r="AG626" s="153"/>
      <c r="AL626" s="153"/>
      <c r="AM626" s="153"/>
      <c r="AR626" s="153"/>
      <c r="AS626" s="153"/>
      <c r="AX626" s="153"/>
      <c r="AY626" s="153"/>
      <c r="BD626" s="153"/>
      <c r="BE626" s="153"/>
      <c r="BF626" s="153"/>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c r="EA626" s="9"/>
      <c r="EB626" s="9"/>
      <c r="EC626" s="9"/>
      <c r="ED626" s="9"/>
      <c r="EE626" s="9"/>
      <c r="EF626" s="9"/>
      <c r="EG626" s="9"/>
      <c r="EH626" s="9"/>
      <c r="EI626" s="9"/>
      <c r="EJ626" s="9"/>
      <c r="EK626" s="9"/>
      <c r="EL626" s="9"/>
      <c r="EM626" s="9"/>
      <c r="EN626" s="9"/>
      <c r="EO626" s="9"/>
      <c r="EP626" s="9"/>
      <c r="EQ626" s="9"/>
      <c r="ER626" s="9"/>
      <c r="ES626" s="9"/>
      <c r="ET626" s="9"/>
      <c r="EU626" s="9"/>
      <c r="EV626" s="9"/>
      <c r="EW626" s="9"/>
      <c r="EX626" s="9"/>
      <c r="EY626" s="9"/>
      <c r="EZ626" s="9"/>
      <c r="FA626" s="9"/>
      <c r="FB626" s="9"/>
      <c r="FC626" s="9"/>
      <c r="FD626" s="9"/>
      <c r="FE626" s="9"/>
      <c r="FF626" s="9"/>
      <c r="FG626" s="9"/>
      <c r="FH626" s="9"/>
      <c r="FI626" s="9"/>
      <c r="FJ626" s="9"/>
    </row>
    <row r="627" ht="15.75" customHeight="1">
      <c r="B627" s="153"/>
      <c r="C627" s="153"/>
      <c r="H627" s="153"/>
      <c r="I627" s="153"/>
      <c r="N627" s="153"/>
      <c r="O627" s="153"/>
      <c r="T627" s="153"/>
      <c r="U627" s="153"/>
      <c r="Z627" s="153"/>
      <c r="AA627" s="153"/>
      <c r="AF627" s="153"/>
      <c r="AG627" s="153"/>
      <c r="AL627" s="153"/>
      <c r="AM627" s="153"/>
      <c r="AR627" s="153"/>
      <c r="AS627" s="153"/>
      <c r="AX627" s="153"/>
      <c r="AY627" s="153"/>
      <c r="BD627" s="153"/>
      <c r="BE627" s="153"/>
      <c r="BF627" s="153"/>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c r="EA627" s="9"/>
      <c r="EB627" s="9"/>
      <c r="EC627" s="9"/>
      <c r="ED627" s="9"/>
      <c r="EE627" s="9"/>
      <c r="EF627" s="9"/>
      <c r="EG627" s="9"/>
      <c r="EH627" s="9"/>
      <c r="EI627" s="9"/>
      <c r="EJ627" s="9"/>
      <c r="EK627" s="9"/>
      <c r="EL627" s="9"/>
      <c r="EM627" s="9"/>
      <c r="EN627" s="9"/>
      <c r="EO627" s="9"/>
      <c r="EP627" s="9"/>
      <c r="EQ627" s="9"/>
      <c r="ER627" s="9"/>
      <c r="ES627" s="9"/>
      <c r="ET627" s="9"/>
      <c r="EU627" s="9"/>
      <c r="EV627" s="9"/>
      <c r="EW627" s="9"/>
      <c r="EX627" s="9"/>
      <c r="EY627" s="9"/>
      <c r="EZ627" s="9"/>
      <c r="FA627" s="9"/>
      <c r="FB627" s="9"/>
      <c r="FC627" s="9"/>
      <c r="FD627" s="9"/>
      <c r="FE627" s="9"/>
      <c r="FF627" s="9"/>
      <c r="FG627" s="9"/>
      <c r="FH627" s="9"/>
      <c r="FI627" s="9"/>
      <c r="FJ627" s="9"/>
    </row>
    <row r="628" ht="15.75" customHeight="1">
      <c r="B628" s="153"/>
      <c r="C628" s="153"/>
      <c r="H628" s="153"/>
      <c r="I628" s="153"/>
      <c r="N628" s="153"/>
      <c r="O628" s="153"/>
      <c r="T628" s="153"/>
      <c r="U628" s="153"/>
      <c r="Z628" s="153"/>
      <c r="AA628" s="153"/>
      <c r="AF628" s="153"/>
      <c r="AG628" s="153"/>
      <c r="AL628" s="153"/>
      <c r="AM628" s="153"/>
      <c r="AR628" s="153"/>
      <c r="AS628" s="153"/>
      <c r="AX628" s="153"/>
      <c r="AY628" s="153"/>
      <c r="BD628" s="153"/>
      <c r="BE628" s="153"/>
      <c r="BF628" s="153"/>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c r="DQ628" s="9"/>
      <c r="DR628" s="9"/>
      <c r="DS628" s="9"/>
      <c r="DT628" s="9"/>
      <c r="DU628" s="9"/>
      <c r="DV628" s="9"/>
      <c r="DW628" s="9"/>
      <c r="DX628" s="9"/>
      <c r="DY628" s="9"/>
      <c r="DZ628" s="9"/>
      <c r="EA628" s="9"/>
      <c r="EB628" s="9"/>
      <c r="EC628" s="9"/>
      <c r="ED628" s="9"/>
      <c r="EE628" s="9"/>
      <c r="EF628" s="9"/>
      <c r="EG628" s="9"/>
      <c r="EH628" s="9"/>
      <c r="EI628" s="9"/>
      <c r="EJ628" s="9"/>
      <c r="EK628" s="9"/>
      <c r="EL628" s="9"/>
      <c r="EM628" s="9"/>
      <c r="EN628" s="9"/>
      <c r="EO628" s="9"/>
      <c r="EP628" s="9"/>
      <c r="EQ628" s="9"/>
      <c r="ER628" s="9"/>
      <c r="ES628" s="9"/>
      <c r="ET628" s="9"/>
      <c r="EU628" s="9"/>
      <c r="EV628" s="9"/>
      <c r="EW628" s="9"/>
      <c r="EX628" s="9"/>
      <c r="EY628" s="9"/>
      <c r="EZ628" s="9"/>
      <c r="FA628" s="9"/>
      <c r="FB628" s="9"/>
      <c r="FC628" s="9"/>
      <c r="FD628" s="9"/>
      <c r="FE628" s="9"/>
      <c r="FF628" s="9"/>
      <c r="FG628" s="9"/>
      <c r="FH628" s="9"/>
      <c r="FI628" s="9"/>
      <c r="FJ628" s="9"/>
    </row>
    <row r="629" ht="15.75" customHeight="1">
      <c r="B629" s="153"/>
      <c r="C629" s="153"/>
      <c r="H629" s="153"/>
      <c r="I629" s="153"/>
      <c r="N629" s="153"/>
      <c r="O629" s="153"/>
      <c r="T629" s="153"/>
      <c r="U629" s="153"/>
      <c r="Z629" s="153"/>
      <c r="AA629" s="153"/>
      <c r="AF629" s="153"/>
      <c r="AG629" s="153"/>
      <c r="AL629" s="153"/>
      <c r="AM629" s="153"/>
      <c r="AR629" s="153"/>
      <c r="AS629" s="153"/>
      <c r="AX629" s="153"/>
      <c r="AY629" s="153"/>
      <c r="BD629" s="153"/>
      <c r="BE629" s="153"/>
      <c r="BF629" s="153"/>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c r="DQ629" s="9"/>
      <c r="DR629" s="9"/>
      <c r="DS629" s="9"/>
      <c r="DT629" s="9"/>
      <c r="DU629" s="9"/>
      <c r="DV629" s="9"/>
      <c r="DW629" s="9"/>
      <c r="DX629" s="9"/>
      <c r="DY629" s="9"/>
      <c r="DZ629" s="9"/>
      <c r="EA629" s="9"/>
      <c r="EB629" s="9"/>
      <c r="EC629" s="9"/>
      <c r="ED629" s="9"/>
      <c r="EE629" s="9"/>
      <c r="EF629" s="9"/>
      <c r="EG629" s="9"/>
      <c r="EH629" s="9"/>
      <c r="EI629" s="9"/>
      <c r="EJ629" s="9"/>
      <c r="EK629" s="9"/>
      <c r="EL629" s="9"/>
      <c r="EM629" s="9"/>
      <c r="EN629" s="9"/>
      <c r="EO629" s="9"/>
      <c r="EP629" s="9"/>
      <c r="EQ629" s="9"/>
      <c r="ER629" s="9"/>
      <c r="ES629" s="9"/>
      <c r="ET629" s="9"/>
      <c r="EU629" s="9"/>
      <c r="EV629" s="9"/>
      <c r="EW629" s="9"/>
      <c r="EX629" s="9"/>
      <c r="EY629" s="9"/>
      <c r="EZ629" s="9"/>
      <c r="FA629" s="9"/>
      <c r="FB629" s="9"/>
      <c r="FC629" s="9"/>
      <c r="FD629" s="9"/>
      <c r="FE629" s="9"/>
      <c r="FF629" s="9"/>
      <c r="FG629" s="9"/>
      <c r="FH629" s="9"/>
      <c r="FI629" s="9"/>
      <c r="FJ629" s="9"/>
    </row>
    <row r="630" ht="15.75" customHeight="1">
      <c r="B630" s="153"/>
      <c r="C630" s="153"/>
      <c r="H630" s="153"/>
      <c r="I630" s="153"/>
      <c r="N630" s="153"/>
      <c r="O630" s="153"/>
      <c r="T630" s="153"/>
      <c r="U630" s="153"/>
      <c r="Z630" s="153"/>
      <c r="AA630" s="153"/>
      <c r="AF630" s="153"/>
      <c r="AG630" s="153"/>
      <c r="AL630" s="153"/>
      <c r="AM630" s="153"/>
      <c r="AR630" s="153"/>
      <c r="AS630" s="153"/>
      <c r="AX630" s="153"/>
      <c r="AY630" s="153"/>
      <c r="BD630" s="153"/>
      <c r="BE630" s="153"/>
      <c r="BF630" s="153"/>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c r="DQ630" s="9"/>
      <c r="DR630" s="9"/>
      <c r="DS630" s="9"/>
      <c r="DT630" s="9"/>
      <c r="DU630" s="9"/>
      <c r="DV630" s="9"/>
      <c r="DW630" s="9"/>
      <c r="DX630" s="9"/>
      <c r="DY630" s="9"/>
      <c r="DZ630" s="9"/>
      <c r="EA630" s="9"/>
      <c r="EB630" s="9"/>
      <c r="EC630" s="9"/>
      <c r="ED630" s="9"/>
      <c r="EE630" s="9"/>
      <c r="EF630" s="9"/>
      <c r="EG630" s="9"/>
      <c r="EH630" s="9"/>
      <c r="EI630" s="9"/>
      <c r="EJ630" s="9"/>
      <c r="EK630" s="9"/>
      <c r="EL630" s="9"/>
      <c r="EM630" s="9"/>
      <c r="EN630" s="9"/>
      <c r="EO630" s="9"/>
      <c r="EP630" s="9"/>
      <c r="EQ630" s="9"/>
      <c r="ER630" s="9"/>
      <c r="ES630" s="9"/>
      <c r="ET630" s="9"/>
      <c r="EU630" s="9"/>
      <c r="EV630" s="9"/>
      <c r="EW630" s="9"/>
      <c r="EX630" s="9"/>
      <c r="EY630" s="9"/>
      <c r="EZ630" s="9"/>
      <c r="FA630" s="9"/>
      <c r="FB630" s="9"/>
      <c r="FC630" s="9"/>
      <c r="FD630" s="9"/>
      <c r="FE630" s="9"/>
      <c r="FF630" s="9"/>
      <c r="FG630" s="9"/>
      <c r="FH630" s="9"/>
      <c r="FI630" s="9"/>
      <c r="FJ630" s="9"/>
    </row>
    <row r="631" ht="15.75" customHeight="1">
      <c r="B631" s="153"/>
      <c r="C631" s="153"/>
      <c r="H631" s="153"/>
      <c r="I631" s="153"/>
      <c r="N631" s="153"/>
      <c r="O631" s="153"/>
      <c r="T631" s="153"/>
      <c r="U631" s="153"/>
      <c r="Z631" s="153"/>
      <c r="AA631" s="153"/>
      <c r="AF631" s="153"/>
      <c r="AG631" s="153"/>
      <c r="AL631" s="153"/>
      <c r="AM631" s="153"/>
      <c r="AR631" s="153"/>
      <c r="AS631" s="153"/>
      <c r="AX631" s="153"/>
      <c r="AY631" s="153"/>
      <c r="BD631" s="153"/>
      <c r="BE631" s="153"/>
      <c r="BF631" s="153"/>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9"/>
      <c r="DV631" s="9"/>
      <c r="DW631" s="9"/>
      <c r="DX631" s="9"/>
      <c r="DY631" s="9"/>
      <c r="DZ631" s="9"/>
      <c r="EA631" s="9"/>
      <c r="EB631" s="9"/>
      <c r="EC631" s="9"/>
      <c r="ED631" s="9"/>
      <c r="EE631" s="9"/>
      <c r="EF631" s="9"/>
      <c r="EG631" s="9"/>
      <c r="EH631" s="9"/>
      <c r="EI631" s="9"/>
      <c r="EJ631" s="9"/>
      <c r="EK631" s="9"/>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row>
    <row r="632" ht="15.75" customHeight="1">
      <c r="B632" s="153"/>
      <c r="C632" s="153"/>
      <c r="H632" s="153"/>
      <c r="I632" s="153"/>
      <c r="N632" s="153"/>
      <c r="O632" s="153"/>
      <c r="T632" s="153"/>
      <c r="U632" s="153"/>
      <c r="Z632" s="153"/>
      <c r="AA632" s="153"/>
      <c r="AF632" s="153"/>
      <c r="AG632" s="153"/>
      <c r="AL632" s="153"/>
      <c r="AM632" s="153"/>
      <c r="AR632" s="153"/>
      <c r="AS632" s="153"/>
      <c r="AX632" s="153"/>
      <c r="AY632" s="153"/>
      <c r="BD632" s="153"/>
      <c r="BE632" s="153"/>
      <c r="BF632" s="153"/>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9"/>
      <c r="DV632" s="9"/>
      <c r="DW632" s="9"/>
      <c r="DX632" s="9"/>
      <c r="DY632" s="9"/>
      <c r="DZ632" s="9"/>
      <c r="EA632" s="9"/>
      <c r="EB632" s="9"/>
      <c r="EC632" s="9"/>
      <c r="ED632" s="9"/>
      <c r="EE632" s="9"/>
      <c r="EF632" s="9"/>
      <c r="EG632" s="9"/>
      <c r="EH632" s="9"/>
      <c r="EI632" s="9"/>
      <c r="EJ632" s="9"/>
      <c r="EK632" s="9"/>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row>
    <row r="633" ht="15.75" customHeight="1">
      <c r="B633" s="153"/>
      <c r="C633" s="153"/>
      <c r="H633" s="153"/>
      <c r="I633" s="153"/>
      <c r="N633" s="153"/>
      <c r="O633" s="153"/>
      <c r="T633" s="153"/>
      <c r="U633" s="153"/>
      <c r="Z633" s="153"/>
      <c r="AA633" s="153"/>
      <c r="AF633" s="153"/>
      <c r="AG633" s="153"/>
      <c r="AL633" s="153"/>
      <c r="AM633" s="153"/>
      <c r="AR633" s="153"/>
      <c r="AS633" s="153"/>
      <c r="AX633" s="153"/>
      <c r="AY633" s="153"/>
      <c r="BD633" s="153"/>
      <c r="BE633" s="153"/>
      <c r="BF633" s="153"/>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c r="DQ633" s="9"/>
      <c r="DR633" s="9"/>
      <c r="DS633" s="9"/>
      <c r="DT633" s="9"/>
      <c r="DU633" s="9"/>
      <c r="DV633" s="9"/>
      <c r="DW633" s="9"/>
      <c r="DX633" s="9"/>
      <c r="DY633" s="9"/>
      <c r="DZ633" s="9"/>
      <c r="EA633" s="9"/>
      <c r="EB633" s="9"/>
      <c r="EC633" s="9"/>
      <c r="ED633" s="9"/>
      <c r="EE633" s="9"/>
      <c r="EF633" s="9"/>
      <c r="EG633" s="9"/>
      <c r="EH633" s="9"/>
      <c r="EI633" s="9"/>
      <c r="EJ633" s="9"/>
      <c r="EK633" s="9"/>
      <c r="EL633" s="9"/>
      <c r="EM633" s="9"/>
      <c r="EN633" s="9"/>
      <c r="EO633" s="9"/>
      <c r="EP633" s="9"/>
      <c r="EQ633" s="9"/>
      <c r="ER633" s="9"/>
      <c r="ES633" s="9"/>
      <c r="ET633" s="9"/>
      <c r="EU633" s="9"/>
      <c r="EV633" s="9"/>
      <c r="EW633" s="9"/>
      <c r="EX633" s="9"/>
      <c r="EY633" s="9"/>
      <c r="EZ633" s="9"/>
      <c r="FA633" s="9"/>
      <c r="FB633" s="9"/>
      <c r="FC633" s="9"/>
      <c r="FD633" s="9"/>
      <c r="FE633" s="9"/>
      <c r="FF633" s="9"/>
      <c r="FG633" s="9"/>
      <c r="FH633" s="9"/>
      <c r="FI633" s="9"/>
      <c r="FJ633" s="9"/>
    </row>
    <row r="634" ht="15.75" customHeight="1">
      <c r="B634" s="153"/>
      <c r="C634" s="153"/>
      <c r="H634" s="153"/>
      <c r="I634" s="153"/>
      <c r="N634" s="153"/>
      <c r="O634" s="153"/>
      <c r="T634" s="153"/>
      <c r="U634" s="153"/>
      <c r="Z634" s="153"/>
      <c r="AA634" s="153"/>
      <c r="AF634" s="153"/>
      <c r="AG634" s="153"/>
      <c r="AL634" s="153"/>
      <c r="AM634" s="153"/>
      <c r="AR634" s="153"/>
      <c r="AS634" s="153"/>
      <c r="AX634" s="153"/>
      <c r="AY634" s="153"/>
      <c r="BD634" s="153"/>
      <c r="BE634" s="153"/>
      <c r="BF634" s="153"/>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c r="DQ634" s="9"/>
      <c r="DR634" s="9"/>
      <c r="DS634" s="9"/>
      <c r="DT634" s="9"/>
      <c r="DU634" s="9"/>
      <c r="DV634" s="9"/>
      <c r="DW634" s="9"/>
      <c r="DX634" s="9"/>
      <c r="DY634" s="9"/>
      <c r="DZ634" s="9"/>
      <c r="EA634" s="9"/>
      <c r="EB634" s="9"/>
      <c r="EC634" s="9"/>
      <c r="ED634" s="9"/>
      <c r="EE634" s="9"/>
      <c r="EF634" s="9"/>
      <c r="EG634" s="9"/>
      <c r="EH634" s="9"/>
      <c r="EI634" s="9"/>
      <c r="EJ634" s="9"/>
      <c r="EK634" s="9"/>
      <c r="EL634" s="9"/>
      <c r="EM634" s="9"/>
      <c r="EN634" s="9"/>
      <c r="EO634" s="9"/>
      <c r="EP634" s="9"/>
      <c r="EQ634" s="9"/>
      <c r="ER634" s="9"/>
      <c r="ES634" s="9"/>
      <c r="ET634" s="9"/>
      <c r="EU634" s="9"/>
      <c r="EV634" s="9"/>
      <c r="EW634" s="9"/>
      <c r="EX634" s="9"/>
      <c r="EY634" s="9"/>
      <c r="EZ634" s="9"/>
      <c r="FA634" s="9"/>
      <c r="FB634" s="9"/>
      <c r="FC634" s="9"/>
      <c r="FD634" s="9"/>
      <c r="FE634" s="9"/>
      <c r="FF634" s="9"/>
      <c r="FG634" s="9"/>
      <c r="FH634" s="9"/>
      <c r="FI634" s="9"/>
      <c r="FJ634" s="9"/>
    </row>
    <row r="635" ht="15.75" customHeight="1">
      <c r="B635" s="153"/>
      <c r="C635" s="153"/>
      <c r="H635" s="153"/>
      <c r="I635" s="153"/>
      <c r="N635" s="153"/>
      <c r="O635" s="153"/>
      <c r="T635" s="153"/>
      <c r="U635" s="153"/>
      <c r="Z635" s="153"/>
      <c r="AA635" s="153"/>
      <c r="AF635" s="153"/>
      <c r="AG635" s="153"/>
      <c r="AL635" s="153"/>
      <c r="AM635" s="153"/>
      <c r="AR635" s="153"/>
      <c r="AS635" s="153"/>
      <c r="AX635" s="153"/>
      <c r="AY635" s="153"/>
      <c r="BD635" s="153"/>
      <c r="BE635" s="153"/>
      <c r="BF635" s="153"/>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c r="DQ635" s="9"/>
      <c r="DR635" s="9"/>
      <c r="DS635" s="9"/>
      <c r="DT635" s="9"/>
      <c r="DU635" s="9"/>
      <c r="DV635" s="9"/>
      <c r="DW635" s="9"/>
      <c r="DX635" s="9"/>
      <c r="DY635" s="9"/>
      <c r="DZ635" s="9"/>
      <c r="EA635" s="9"/>
      <c r="EB635" s="9"/>
      <c r="EC635" s="9"/>
      <c r="ED635" s="9"/>
      <c r="EE635" s="9"/>
      <c r="EF635" s="9"/>
      <c r="EG635" s="9"/>
      <c r="EH635" s="9"/>
      <c r="EI635" s="9"/>
      <c r="EJ635" s="9"/>
      <c r="EK635" s="9"/>
      <c r="EL635" s="9"/>
      <c r="EM635" s="9"/>
      <c r="EN635" s="9"/>
      <c r="EO635" s="9"/>
      <c r="EP635" s="9"/>
      <c r="EQ635" s="9"/>
      <c r="ER635" s="9"/>
      <c r="ES635" s="9"/>
      <c r="ET635" s="9"/>
      <c r="EU635" s="9"/>
      <c r="EV635" s="9"/>
      <c r="EW635" s="9"/>
      <c r="EX635" s="9"/>
      <c r="EY635" s="9"/>
      <c r="EZ635" s="9"/>
      <c r="FA635" s="9"/>
      <c r="FB635" s="9"/>
      <c r="FC635" s="9"/>
      <c r="FD635" s="9"/>
      <c r="FE635" s="9"/>
      <c r="FF635" s="9"/>
      <c r="FG635" s="9"/>
      <c r="FH635" s="9"/>
      <c r="FI635" s="9"/>
      <c r="FJ635" s="9"/>
    </row>
    <row r="636" ht="15.75" customHeight="1">
      <c r="B636" s="153"/>
      <c r="C636" s="153"/>
      <c r="H636" s="153"/>
      <c r="I636" s="153"/>
      <c r="N636" s="153"/>
      <c r="O636" s="153"/>
      <c r="T636" s="153"/>
      <c r="U636" s="153"/>
      <c r="Z636" s="153"/>
      <c r="AA636" s="153"/>
      <c r="AF636" s="153"/>
      <c r="AG636" s="153"/>
      <c r="AL636" s="153"/>
      <c r="AM636" s="153"/>
      <c r="AR636" s="153"/>
      <c r="AS636" s="153"/>
      <c r="AX636" s="153"/>
      <c r="AY636" s="153"/>
      <c r="BD636" s="153"/>
      <c r="BE636" s="153"/>
      <c r="BF636" s="153"/>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c r="DQ636" s="9"/>
      <c r="DR636" s="9"/>
      <c r="DS636" s="9"/>
      <c r="DT636" s="9"/>
      <c r="DU636" s="9"/>
      <c r="DV636" s="9"/>
      <c r="DW636" s="9"/>
      <c r="DX636" s="9"/>
      <c r="DY636" s="9"/>
      <c r="DZ636" s="9"/>
      <c r="EA636" s="9"/>
      <c r="EB636" s="9"/>
      <c r="EC636" s="9"/>
      <c r="ED636" s="9"/>
      <c r="EE636" s="9"/>
      <c r="EF636" s="9"/>
      <c r="EG636" s="9"/>
      <c r="EH636" s="9"/>
      <c r="EI636" s="9"/>
      <c r="EJ636" s="9"/>
      <c r="EK636" s="9"/>
      <c r="EL636" s="9"/>
      <c r="EM636" s="9"/>
      <c r="EN636" s="9"/>
      <c r="EO636" s="9"/>
      <c r="EP636" s="9"/>
      <c r="EQ636" s="9"/>
      <c r="ER636" s="9"/>
      <c r="ES636" s="9"/>
      <c r="ET636" s="9"/>
      <c r="EU636" s="9"/>
      <c r="EV636" s="9"/>
      <c r="EW636" s="9"/>
      <c r="EX636" s="9"/>
      <c r="EY636" s="9"/>
      <c r="EZ636" s="9"/>
      <c r="FA636" s="9"/>
      <c r="FB636" s="9"/>
      <c r="FC636" s="9"/>
      <c r="FD636" s="9"/>
      <c r="FE636" s="9"/>
      <c r="FF636" s="9"/>
      <c r="FG636" s="9"/>
      <c r="FH636" s="9"/>
      <c r="FI636" s="9"/>
      <c r="FJ636" s="9"/>
    </row>
    <row r="637" ht="15.75" customHeight="1">
      <c r="B637" s="153"/>
      <c r="C637" s="153"/>
      <c r="H637" s="153"/>
      <c r="I637" s="153"/>
      <c r="N637" s="153"/>
      <c r="O637" s="153"/>
      <c r="T637" s="153"/>
      <c r="U637" s="153"/>
      <c r="Z637" s="153"/>
      <c r="AA637" s="153"/>
      <c r="AF637" s="153"/>
      <c r="AG637" s="153"/>
      <c r="AL637" s="153"/>
      <c r="AM637" s="153"/>
      <c r="AR637" s="153"/>
      <c r="AS637" s="153"/>
      <c r="AX637" s="153"/>
      <c r="AY637" s="153"/>
      <c r="BD637" s="153"/>
      <c r="BE637" s="153"/>
      <c r="BF637" s="153"/>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c r="DQ637" s="9"/>
      <c r="DR637" s="9"/>
      <c r="DS637" s="9"/>
      <c r="DT637" s="9"/>
      <c r="DU637" s="9"/>
      <c r="DV637" s="9"/>
      <c r="DW637" s="9"/>
      <c r="DX637" s="9"/>
      <c r="DY637" s="9"/>
      <c r="DZ637" s="9"/>
      <c r="EA637" s="9"/>
      <c r="EB637" s="9"/>
      <c r="EC637" s="9"/>
      <c r="ED637" s="9"/>
      <c r="EE637" s="9"/>
      <c r="EF637" s="9"/>
      <c r="EG637" s="9"/>
      <c r="EH637" s="9"/>
      <c r="EI637" s="9"/>
      <c r="EJ637" s="9"/>
      <c r="EK637" s="9"/>
      <c r="EL637" s="9"/>
      <c r="EM637" s="9"/>
      <c r="EN637" s="9"/>
      <c r="EO637" s="9"/>
      <c r="EP637" s="9"/>
      <c r="EQ637" s="9"/>
      <c r="ER637" s="9"/>
      <c r="ES637" s="9"/>
      <c r="ET637" s="9"/>
      <c r="EU637" s="9"/>
      <c r="EV637" s="9"/>
      <c r="EW637" s="9"/>
      <c r="EX637" s="9"/>
      <c r="EY637" s="9"/>
      <c r="EZ637" s="9"/>
      <c r="FA637" s="9"/>
      <c r="FB637" s="9"/>
      <c r="FC637" s="9"/>
      <c r="FD637" s="9"/>
      <c r="FE637" s="9"/>
      <c r="FF637" s="9"/>
      <c r="FG637" s="9"/>
      <c r="FH637" s="9"/>
      <c r="FI637" s="9"/>
      <c r="FJ637" s="9"/>
    </row>
    <row r="638" ht="15.75" customHeight="1">
      <c r="B638" s="153"/>
      <c r="C638" s="153"/>
      <c r="H638" s="153"/>
      <c r="I638" s="153"/>
      <c r="N638" s="153"/>
      <c r="O638" s="153"/>
      <c r="T638" s="153"/>
      <c r="U638" s="153"/>
      <c r="Z638" s="153"/>
      <c r="AA638" s="153"/>
      <c r="AF638" s="153"/>
      <c r="AG638" s="153"/>
      <c r="AL638" s="153"/>
      <c r="AM638" s="153"/>
      <c r="AR638" s="153"/>
      <c r="AS638" s="153"/>
      <c r="AX638" s="153"/>
      <c r="AY638" s="153"/>
      <c r="BD638" s="153"/>
      <c r="BE638" s="153"/>
      <c r="BF638" s="153"/>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c r="DQ638" s="9"/>
      <c r="DR638" s="9"/>
      <c r="DS638" s="9"/>
      <c r="DT638" s="9"/>
      <c r="DU638" s="9"/>
      <c r="DV638" s="9"/>
      <c r="DW638" s="9"/>
      <c r="DX638" s="9"/>
      <c r="DY638" s="9"/>
      <c r="DZ638" s="9"/>
      <c r="EA638" s="9"/>
      <c r="EB638" s="9"/>
      <c r="EC638" s="9"/>
      <c r="ED638" s="9"/>
      <c r="EE638" s="9"/>
      <c r="EF638" s="9"/>
      <c r="EG638" s="9"/>
      <c r="EH638" s="9"/>
      <c r="EI638" s="9"/>
      <c r="EJ638" s="9"/>
      <c r="EK638" s="9"/>
      <c r="EL638" s="9"/>
      <c r="EM638" s="9"/>
      <c r="EN638" s="9"/>
      <c r="EO638" s="9"/>
      <c r="EP638" s="9"/>
      <c r="EQ638" s="9"/>
      <c r="ER638" s="9"/>
      <c r="ES638" s="9"/>
      <c r="ET638" s="9"/>
      <c r="EU638" s="9"/>
      <c r="EV638" s="9"/>
      <c r="EW638" s="9"/>
      <c r="EX638" s="9"/>
      <c r="EY638" s="9"/>
      <c r="EZ638" s="9"/>
      <c r="FA638" s="9"/>
      <c r="FB638" s="9"/>
      <c r="FC638" s="9"/>
      <c r="FD638" s="9"/>
      <c r="FE638" s="9"/>
      <c r="FF638" s="9"/>
      <c r="FG638" s="9"/>
      <c r="FH638" s="9"/>
      <c r="FI638" s="9"/>
      <c r="FJ638" s="9"/>
    </row>
    <row r="639" ht="15.75" customHeight="1">
      <c r="B639" s="153"/>
      <c r="C639" s="153"/>
      <c r="H639" s="153"/>
      <c r="I639" s="153"/>
      <c r="N639" s="153"/>
      <c r="O639" s="153"/>
      <c r="T639" s="153"/>
      <c r="U639" s="153"/>
      <c r="Z639" s="153"/>
      <c r="AA639" s="153"/>
      <c r="AF639" s="153"/>
      <c r="AG639" s="153"/>
      <c r="AL639" s="153"/>
      <c r="AM639" s="153"/>
      <c r="AR639" s="153"/>
      <c r="AS639" s="153"/>
      <c r="AX639" s="153"/>
      <c r="AY639" s="153"/>
      <c r="BD639" s="153"/>
      <c r="BE639" s="153"/>
      <c r="BF639" s="153"/>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c r="DQ639" s="9"/>
      <c r="DR639" s="9"/>
      <c r="DS639" s="9"/>
      <c r="DT639" s="9"/>
      <c r="DU639" s="9"/>
      <c r="DV639" s="9"/>
      <c r="DW639" s="9"/>
      <c r="DX639" s="9"/>
      <c r="DY639" s="9"/>
      <c r="DZ639" s="9"/>
      <c r="EA639" s="9"/>
      <c r="EB639" s="9"/>
      <c r="EC639" s="9"/>
      <c r="ED639" s="9"/>
      <c r="EE639" s="9"/>
      <c r="EF639" s="9"/>
      <c r="EG639" s="9"/>
      <c r="EH639" s="9"/>
      <c r="EI639" s="9"/>
      <c r="EJ639" s="9"/>
      <c r="EK639" s="9"/>
      <c r="EL639" s="9"/>
      <c r="EM639" s="9"/>
      <c r="EN639" s="9"/>
      <c r="EO639" s="9"/>
      <c r="EP639" s="9"/>
      <c r="EQ639" s="9"/>
      <c r="ER639" s="9"/>
      <c r="ES639" s="9"/>
      <c r="ET639" s="9"/>
      <c r="EU639" s="9"/>
      <c r="EV639" s="9"/>
      <c r="EW639" s="9"/>
      <c r="EX639" s="9"/>
      <c r="EY639" s="9"/>
      <c r="EZ639" s="9"/>
      <c r="FA639" s="9"/>
      <c r="FB639" s="9"/>
      <c r="FC639" s="9"/>
      <c r="FD639" s="9"/>
      <c r="FE639" s="9"/>
      <c r="FF639" s="9"/>
      <c r="FG639" s="9"/>
      <c r="FH639" s="9"/>
      <c r="FI639" s="9"/>
      <c r="FJ639" s="9"/>
    </row>
    <row r="640" ht="15.75" customHeight="1">
      <c r="B640" s="153"/>
      <c r="C640" s="153"/>
      <c r="H640" s="153"/>
      <c r="I640" s="153"/>
      <c r="N640" s="153"/>
      <c r="O640" s="153"/>
      <c r="T640" s="153"/>
      <c r="U640" s="153"/>
      <c r="Z640" s="153"/>
      <c r="AA640" s="153"/>
      <c r="AF640" s="153"/>
      <c r="AG640" s="153"/>
      <c r="AL640" s="153"/>
      <c r="AM640" s="153"/>
      <c r="AR640" s="153"/>
      <c r="AS640" s="153"/>
      <c r="AX640" s="153"/>
      <c r="AY640" s="153"/>
      <c r="BD640" s="153"/>
      <c r="BE640" s="153"/>
      <c r="BF640" s="153"/>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c r="DQ640" s="9"/>
      <c r="DR640" s="9"/>
      <c r="DS640" s="9"/>
      <c r="DT640" s="9"/>
      <c r="DU640" s="9"/>
      <c r="DV640" s="9"/>
      <c r="DW640" s="9"/>
      <c r="DX640" s="9"/>
      <c r="DY640" s="9"/>
      <c r="DZ640" s="9"/>
      <c r="EA640" s="9"/>
      <c r="EB640" s="9"/>
      <c r="EC640" s="9"/>
      <c r="ED640" s="9"/>
      <c r="EE640" s="9"/>
      <c r="EF640" s="9"/>
      <c r="EG640" s="9"/>
      <c r="EH640" s="9"/>
      <c r="EI640" s="9"/>
      <c r="EJ640" s="9"/>
      <c r="EK640" s="9"/>
      <c r="EL640" s="9"/>
      <c r="EM640" s="9"/>
      <c r="EN640" s="9"/>
      <c r="EO640" s="9"/>
      <c r="EP640" s="9"/>
      <c r="EQ640" s="9"/>
      <c r="ER640" s="9"/>
      <c r="ES640" s="9"/>
      <c r="ET640" s="9"/>
      <c r="EU640" s="9"/>
      <c r="EV640" s="9"/>
      <c r="EW640" s="9"/>
      <c r="EX640" s="9"/>
      <c r="EY640" s="9"/>
      <c r="EZ640" s="9"/>
      <c r="FA640" s="9"/>
      <c r="FB640" s="9"/>
      <c r="FC640" s="9"/>
      <c r="FD640" s="9"/>
      <c r="FE640" s="9"/>
      <c r="FF640" s="9"/>
      <c r="FG640" s="9"/>
      <c r="FH640" s="9"/>
      <c r="FI640" s="9"/>
      <c r="FJ640" s="9"/>
    </row>
    <row r="641" ht="15.75" customHeight="1">
      <c r="B641" s="153"/>
      <c r="C641" s="153"/>
      <c r="H641" s="153"/>
      <c r="I641" s="153"/>
      <c r="N641" s="153"/>
      <c r="O641" s="153"/>
      <c r="T641" s="153"/>
      <c r="U641" s="153"/>
      <c r="Z641" s="153"/>
      <c r="AA641" s="153"/>
      <c r="AF641" s="153"/>
      <c r="AG641" s="153"/>
      <c r="AL641" s="153"/>
      <c r="AM641" s="153"/>
      <c r="AR641" s="153"/>
      <c r="AS641" s="153"/>
      <c r="AX641" s="153"/>
      <c r="AY641" s="153"/>
      <c r="BD641" s="153"/>
      <c r="BE641" s="153"/>
      <c r="BF641" s="153"/>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c r="DQ641" s="9"/>
      <c r="DR641" s="9"/>
      <c r="DS641" s="9"/>
      <c r="DT641" s="9"/>
      <c r="DU641" s="9"/>
      <c r="DV641" s="9"/>
      <c r="DW641" s="9"/>
      <c r="DX641" s="9"/>
      <c r="DY641" s="9"/>
      <c r="DZ641" s="9"/>
      <c r="EA641" s="9"/>
      <c r="EB641" s="9"/>
      <c r="EC641" s="9"/>
      <c r="ED641" s="9"/>
      <c r="EE641" s="9"/>
      <c r="EF641" s="9"/>
      <c r="EG641" s="9"/>
      <c r="EH641" s="9"/>
      <c r="EI641" s="9"/>
      <c r="EJ641" s="9"/>
      <c r="EK641" s="9"/>
      <c r="EL641" s="9"/>
      <c r="EM641" s="9"/>
      <c r="EN641" s="9"/>
      <c r="EO641" s="9"/>
      <c r="EP641" s="9"/>
      <c r="EQ641" s="9"/>
      <c r="ER641" s="9"/>
      <c r="ES641" s="9"/>
      <c r="ET641" s="9"/>
      <c r="EU641" s="9"/>
      <c r="EV641" s="9"/>
      <c r="EW641" s="9"/>
      <c r="EX641" s="9"/>
      <c r="EY641" s="9"/>
      <c r="EZ641" s="9"/>
      <c r="FA641" s="9"/>
      <c r="FB641" s="9"/>
      <c r="FC641" s="9"/>
      <c r="FD641" s="9"/>
      <c r="FE641" s="9"/>
      <c r="FF641" s="9"/>
      <c r="FG641" s="9"/>
      <c r="FH641" s="9"/>
      <c r="FI641" s="9"/>
      <c r="FJ641" s="9"/>
    </row>
    <row r="642" ht="15.75" customHeight="1">
      <c r="B642" s="153"/>
      <c r="C642" s="153"/>
      <c r="H642" s="153"/>
      <c r="I642" s="153"/>
      <c r="N642" s="153"/>
      <c r="O642" s="153"/>
      <c r="T642" s="153"/>
      <c r="U642" s="153"/>
      <c r="Z642" s="153"/>
      <c r="AA642" s="153"/>
      <c r="AF642" s="153"/>
      <c r="AG642" s="153"/>
      <c r="AL642" s="153"/>
      <c r="AM642" s="153"/>
      <c r="AR642" s="153"/>
      <c r="AS642" s="153"/>
      <c r="AX642" s="153"/>
      <c r="AY642" s="153"/>
      <c r="BD642" s="153"/>
      <c r="BE642" s="153"/>
      <c r="BF642" s="153"/>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c r="DQ642" s="9"/>
      <c r="DR642" s="9"/>
      <c r="DS642" s="9"/>
      <c r="DT642" s="9"/>
      <c r="DU642" s="9"/>
      <c r="DV642" s="9"/>
      <c r="DW642" s="9"/>
      <c r="DX642" s="9"/>
      <c r="DY642" s="9"/>
      <c r="DZ642" s="9"/>
      <c r="EA642" s="9"/>
      <c r="EB642" s="9"/>
      <c r="EC642" s="9"/>
      <c r="ED642" s="9"/>
      <c r="EE642" s="9"/>
      <c r="EF642" s="9"/>
      <c r="EG642" s="9"/>
      <c r="EH642" s="9"/>
      <c r="EI642" s="9"/>
      <c r="EJ642" s="9"/>
      <c r="EK642" s="9"/>
      <c r="EL642" s="9"/>
      <c r="EM642" s="9"/>
      <c r="EN642" s="9"/>
      <c r="EO642" s="9"/>
      <c r="EP642" s="9"/>
      <c r="EQ642" s="9"/>
      <c r="ER642" s="9"/>
      <c r="ES642" s="9"/>
      <c r="ET642" s="9"/>
      <c r="EU642" s="9"/>
      <c r="EV642" s="9"/>
      <c r="EW642" s="9"/>
      <c r="EX642" s="9"/>
      <c r="EY642" s="9"/>
      <c r="EZ642" s="9"/>
      <c r="FA642" s="9"/>
      <c r="FB642" s="9"/>
      <c r="FC642" s="9"/>
      <c r="FD642" s="9"/>
      <c r="FE642" s="9"/>
      <c r="FF642" s="9"/>
      <c r="FG642" s="9"/>
      <c r="FH642" s="9"/>
      <c r="FI642" s="9"/>
      <c r="FJ642" s="9"/>
    </row>
    <row r="643" ht="15.75" customHeight="1">
      <c r="B643" s="153"/>
      <c r="C643" s="153"/>
      <c r="H643" s="153"/>
      <c r="I643" s="153"/>
      <c r="N643" s="153"/>
      <c r="O643" s="153"/>
      <c r="T643" s="153"/>
      <c r="U643" s="153"/>
      <c r="Z643" s="153"/>
      <c r="AA643" s="153"/>
      <c r="AF643" s="153"/>
      <c r="AG643" s="153"/>
      <c r="AL643" s="153"/>
      <c r="AM643" s="153"/>
      <c r="AR643" s="153"/>
      <c r="AS643" s="153"/>
      <c r="AX643" s="153"/>
      <c r="AY643" s="153"/>
      <c r="BD643" s="153"/>
      <c r="BE643" s="153"/>
      <c r="BF643" s="153"/>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c r="DQ643" s="9"/>
      <c r="DR643" s="9"/>
      <c r="DS643" s="9"/>
      <c r="DT643" s="9"/>
      <c r="DU643" s="9"/>
      <c r="DV643" s="9"/>
      <c r="DW643" s="9"/>
      <c r="DX643" s="9"/>
      <c r="DY643" s="9"/>
      <c r="DZ643" s="9"/>
      <c r="EA643" s="9"/>
      <c r="EB643" s="9"/>
      <c r="EC643" s="9"/>
      <c r="ED643" s="9"/>
      <c r="EE643" s="9"/>
      <c r="EF643" s="9"/>
      <c r="EG643" s="9"/>
      <c r="EH643" s="9"/>
      <c r="EI643" s="9"/>
      <c r="EJ643" s="9"/>
      <c r="EK643" s="9"/>
      <c r="EL643" s="9"/>
      <c r="EM643" s="9"/>
      <c r="EN643" s="9"/>
      <c r="EO643" s="9"/>
      <c r="EP643" s="9"/>
      <c r="EQ643" s="9"/>
      <c r="ER643" s="9"/>
      <c r="ES643" s="9"/>
      <c r="ET643" s="9"/>
      <c r="EU643" s="9"/>
      <c r="EV643" s="9"/>
      <c r="EW643" s="9"/>
      <c r="EX643" s="9"/>
      <c r="EY643" s="9"/>
      <c r="EZ643" s="9"/>
      <c r="FA643" s="9"/>
      <c r="FB643" s="9"/>
      <c r="FC643" s="9"/>
      <c r="FD643" s="9"/>
      <c r="FE643" s="9"/>
      <c r="FF643" s="9"/>
      <c r="FG643" s="9"/>
      <c r="FH643" s="9"/>
      <c r="FI643" s="9"/>
      <c r="FJ643" s="9"/>
    </row>
    <row r="644" ht="15.75" customHeight="1">
      <c r="B644" s="153"/>
      <c r="C644" s="153"/>
      <c r="H644" s="153"/>
      <c r="I644" s="153"/>
      <c r="N644" s="153"/>
      <c r="O644" s="153"/>
      <c r="T644" s="153"/>
      <c r="U644" s="153"/>
      <c r="Z644" s="153"/>
      <c r="AA644" s="153"/>
      <c r="AF644" s="153"/>
      <c r="AG644" s="153"/>
      <c r="AL644" s="153"/>
      <c r="AM644" s="153"/>
      <c r="AR644" s="153"/>
      <c r="AS644" s="153"/>
      <c r="AX644" s="153"/>
      <c r="AY644" s="153"/>
      <c r="BD644" s="153"/>
      <c r="BE644" s="153"/>
      <c r="BF644" s="153"/>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c r="DQ644" s="9"/>
      <c r="DR644" s="9"/>
      <c r="DS644" s="9"/>
      <c r="DT644" s="9"/>
      <c r="DU644" s="9"/>
      <c r="DV644" s="9"/>
      <c r="DW644" s="9"/>
      <c r="DX644" s="9"/>
      <c r="DY644" s="9"/>
      <c r="DZ644" s="9"/>
      <c r="EA644" s="9"/>
      <c r="EB644" s="9"/>
      <c r="EC644" s="9"/>
      <c r="ED644" s="9"/>
      <c r="EE644" s="9"/>
      <c r="EF644" s="9"/>
      <c r="EG644" s="9"/>
      <c r="EH644" s="9"/>
      <c r="EI644" s="9"/>
      <c r="EJ644" s="9"/>
      <c r="EK644" s="9"/>
      <c r="EL644" s="9"/>
      <c r="EM644" s="9"/>
      <c r="EN644" s="9"/>
      <c r="EO644" s="9"/>
      <c r="EP644" s="9"/>
      <c r="EQ644" s="9"/>
      <c r="ER644" s="9"/>
      <c r="ES644" s="9"/>
      <c r="ET644" s="9"/>
      <c r="EU644" s="9"/>
      <c r="EV644" s="9"/>
      <c r="EW644" s="9"/>
      <c r="EX644" s="9"/>
      <c r="EY644" s="9"/>
      <c r="EZ644" s="9"/>
      <c r="FA644" s="9"/>
      <c r="FB644" s="9"/>
      <c r="FC644" s="9"/>
      <c r="FD644" s="9"/>
      <c r="FE644" s="9"/>
      <c r="FF644" s="9"/>
      <c r="FG644" s="9"/>
      <c r="FH644" s="9"/>
      <c r="FI644" s="9"/>
      <c r="FJ644" s="9"/>
    </row>
    <row r="645" ht="15.75" customHeight="1">
      <c r="B645" s="153"/>
      <c r="C645" s="153"/>
      <c r="H645" s="153"/>
      <c r="I645" s="153"/>
      <c r="N645" s="153"/>
      <c r="O645" s="153"/>
      <c r="T645" s="153"/>
      <c r="U645" s="153"/>
      <c r="Z645" s="153"/>
      <c r="AA645" s="153"/>
      <c r="AF645" s="153"/>
      <c r="AG645" s="153"/>
      <c r="AL645" s="153"/>
      <c r="AM645" s="153"/>
      <c r="AR645" s="153"/>
      <c r="AS645" s="153"/>
      <c r="AX645" s="153"/>
      <c r="AY645" s="153"/>
      <c r="BD645" s="153"/>
      <c r="BE645" s="153"/>
      <c r="BF645" s="153"/>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c r="DQ645" s="9"/>
      <c r="DR645" s="9"/>
      <c r="DS645" s="9"/>
      <c r="DT645" s="9"/>
      <c r="DU645" s="9"/>
      <c r="DV645" s="9"/>
      <c r="DW645" s="9"/>
      <c r="DX645" s="9"/>
      <c r="DY645" s="9"/>
      <c r="DZ645" s="9"/>
      <c r="EA645" s="9"/>
      <c r="EB645" s="9"/>
      <c r="EC645" s="9"/>
      <c r="ED645" s="9"/>
      <c r="EE645" s="9"/>
      <c r="EF645" s="9"/>
      <c r="EG645" s="9"/>
      <c r="EH645" s="9"/>
      <c r="EI645" s="9"/>
      <c r="EJ645" s="9"/>
      <c r="EK645" s="9"/>
      <c r="EL645" s="9"/>
      <c r="EM645" s="9"/>
      <c r="EN645" s="9"/>
      <c r="EO645" s="9"/>
      <c r="EP645" s="9"/>
      <c r="EQ645" s="9"/>
      <c r="ER645" s="9"/>
      <c r="ES645" s="9"/>
      <c r="ET645" s="9"/>
      <c r="EU645" s="9"/>
      <c r="EV645" s="9"/>
      <c r="EW645" s="9"/>
      <c r="EX645" s="9"/>
      <c r="EY645" s="9"/>
      <c r="EZ645" s="9"/>
      <c r="FA645" s="9"/>
      <c r="FB645" s="9"/>
      <c r="FC645" s="9"/>
      <c r="FD645" s="9"/>
      <c r="FE645" s="9"/>
      <c r="FF645" s="9"/>
      <c r="FG645" s="9"/>
      <c r="FH645" s="9"/>
      <c r="FI645" s="9"/>
      <c r="FJ645" s="9"/>
    </row>
    <row r="646" ht="15.75" customHeight="1">
      <c r="B646" s="153"/>
      <c r="C646" s="153"/>
      <c r="H646" s="153"/>
      <c r="I646" s="153"/>
      <c r="N646" s="153"/>
      <c r="O646" s="153"/>
      <c r="T646" s="153"/>
      <c r="U646" s="153"/>
      <c r="Z646" s="153"/>
      <c r="AA646" s="153"/>
      <c r="AF646" s="153"/>
      <c r="AG646" s="153"/>
      <c r="AL646" s="153"/>
      <c r="AM646" s="153"/>
      <c r="AR646" s="153"/>
      <c r="AS646" s="153"/>
      <c r="AX646" s="153"/>
      <c r="AY646" s="153"/>
      <c r="BD646" s="153"/>
      <c r="BE646" s="153"/>
      <c r="BF646" s="153"/>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c r="DQ646" s="9"/>
      <c r="DR646" s="9"/>
      <c r="DS646" s="9"/>
      <c r="DT646" s="9"/>
      <c r="DU646" s="9"/>
      <c r="DV646" s="9"/>
      <c r="DW646" s="9"/>
      <c r="DX646" s="9"/>
      <c r="DY646" s="9"/>
      <c r="DZ646" s="9"/>
      <c r="EA646" s="9"/>
      <c r="EB646" s="9"/>
      <c r="EC646" s="9"/>
      <c r="ED646" s="9"/>
      <c r="EE646" s="9"/>
      <c r="EF646" s="9"/>
      <c r="EG646" s="9"/>
      <c r="EH646" s="9"/>
      <c r="EI646" s="9"/>
      <c r="EJ646" s="9"/>
      <c r="EK646" s="9"/>
      <c r="EL646" s="9"/>
      <c r="EM646" s="9"/>
      <c r="EN646" s="9"/>
      <c r="EO646" s="9"/>
      <c r="EP646" s="9"/>
      <c r="EQ646" s="9"/>
      <c r="ER646" s="9"/>
      <c r="ES646" s="9"/>
      <c r="ET646" s="9"/>
      <c r="EU646" s="9"/>
      <c r="EV646" s="9"/>
      <c r="EW646" s="9"/>
      <c r="EX646" s="9"/>
      <c r="EY646" s="9"/>
      <c r="EZ646" s="9"/>
      <c r="FA646" s="9"/>
      <c r="FB646" s="9"/>
      <c r="FC646" s="9"/>
      <c r="FD646" s="9"/>
      <c r="FE646" s="9"/>
      <c r="FF646" s="9"/>
      <c r="FG646" s="9"/>
      <c r="FH646" s="9"/>
      <c r="FI646" s="9"/>
      <c r="FJ646" s="9"/>
    </row>
    <row r="647" ht="15.75" customHeight="1">
      <c r="B647" s="153"/>
      <c r="C647" s="153"/>
      <c r="H647" s="153"/>
      <c r="I647" s="153"/>
      <c r="N647" s="153"/>
      <c r="O647" s="153"/>
      <c r="T647" s="153"/>
      <c r="U647" s="153"/>
      <c r="Z647" s="153"/>
      <c r="AA647" s="153"/>
      <c r="AF647" s="153"/>
      <c r="AG647" s="153"/>
      <c r="AL647" s="153"/>
      <c r="AM647" s="153"/>
      <c r="AR647" s="153"/>
      <c r="AS647" s="153"/>
      <c r="AX647" s="153"/>
      <c r="AY647" s="153"/>
      <c r="BD647" s="153"/>
      <c r="BE647" s="153"/>
      <c r="BF647" s="153"/>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c r="DQ647" s="9"/>
      <c r="DR647" s="9"/>
      <c r="DS647" s="9"/>
      <c r="DT647" s="9"/>
      <c r="DU647" s="9"/>
      <c r="DV647" s="9"/>
      <c r="DW647" s="9"/>
      <c r="DX647" s="9"/>
      <c r="DY647" s="9"/>
      <c r="DZ647" s="9"/>
      <c r="EA647" s="9"/>
      <c r="EB647" s="9"/>
      <c r="EC647" s="9"/>
      <c r="ED647" s="9"/>
      <c r="EE647" s="9"/>
      <c r="EF647" s="9"/>
      <c r="EG647" s="9"/>
      <c r="EH647" s="9"/>
      <c r="EI647" s="9"/>
      <c r="EJ647" s="9"/>
      <c r="EK647" s="9"/>
      <c r="EL647" s="9"/>
      <c r="EM647" s="9"/>
      <c r="EN647" s="9"/>
      <c r="EO647" s="9"/>
      <c r="EP647" s="9"/>
      <c r="EQ647" s="9"/>
      <c r="ER647" s="9"/>
      <c r="ES647" s="9"/>
      <c r="ET647" s="9"/>
      <c r="EU647" s="9"/>
      <c r="EV647" s="9"/>
      <c r="EW647" s="9"/>
      <c r="EX647" s="9"/>
      <c r="EY647" s="9"/>
      <c r="EZ647" s="9"/>
      <c r="FA647" s="9"/>
      <c r="FB647" s="9"/>
      <c r="FC647" s="9"/>
      <c r="FD647" s="9"/>
      <c r="FE647" s="9"/>
      <c r="FF647" s="9"/>
      <c r="FG647" s="9"/>
      <c r="FH647" s="9"/>
      <c r="FI647" s="9"/>
      <c r="FJ647" s="9"/>
    </row>
    <row r="648" ht="15.75" customHeight="1">
      <c r="B648" s="153"/>
      <c r="C648" s="153"/>
      <c r="H648" s="153"/>
      <c r="I648" s="153"/>
      <c r="N648" s="153"/>
      <c r="O648" s="153"/>
      <c r="T648" s="153"/>
      <c r="U648" s="153"/>
      <c r="Z648" s="153"/>
      <c r="AA648" s="153"/>
      <c r="AF648" s="153"/>
      <c r="AG648" s="153"/>
      <c r="AL648" s="153"/>
      <c r="AM648" s="153"/>
      <c r="AR648" s="153"/>
      <c r="AS648" s="153"/>
      <c r="AX648" s="153"/>
      <c r="AY648" s="153"/>
      <c r="BD648" s="153"/>
      <c r="BE648" s="153"/>
      <c r="BF648" s="153"/>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c r="DQ648" s="9"/>
      <c r="DR648" s="9"/>
      <c r="DS648" s="9"/>
      <c r="DT648" s="9"/>
      <c r="DU648" s="9"/>
      <c r="DV648" s="9"/>
      <c r="DW648" s="9"/>
      <c r="DX648" s="9"/>
      <c r="DY648" s="9"/>
      <c r="DZ648" s="9"/>
      <c r="EA648" s="9"/>
      <c r="EB648" s="9"/>
      <c r="EC648" s="9"/>
      <c r="ED648" s="9"/>
      <c r="EE648" s="9"/>
      <c r="EF648" s="9"/>
      <c r="EG648" s="9"/>
      <c r="EH648" s="9"/>
      <c r="EI648" s="9"/>
      <c r="EJ648" s="9"/>
      <c r="EK648" s="9"/>
      <c r="EL648" s="9"/>
      <c r="EM648" s="9"/>
      <c r="EN648" s="9"/>
      <c r="EO648" s="9"/>
      <c r="EP648" s="9"/>
      <c r="EQ648" s="9"/>
      <c r="ER648" s="9"/>
      <c r="ES648" s="9"/>
      <c r="ET648" s="9"/>
      <c r="EU648" s="9"/>
      <c r="EV648" s="9"/>
      <c r="EW648" s="9"/>
      <c r="EX648" s="9"/>
      <c r="EY648" s="9"/>
      <c r="EZ648" s="9"/>
      <c r="FA648" s="9"/>
      <c r="FB648" s="9"/>
      <c r="FC648" s="9"/>
      <c r="FD648" s="9"/>
      <c r="FE648" s="9"/>
      <c r="FF648" s="9"/>
      <c r="FG648" s="9"/>
      <c r="FH648" s="9"/>
      <c r="FI648" s="9"/>
      <c r="FJ648" s="9"/>
    </row>
    <row r="649" ht="15.75" customHeight="1">
      <c r="B649" s="153"/>
      <c r="C649" s="153"/>
      <c r="H649" s="153"/>
      <c r="I649" s="153"/>
      <c r="N649" s="153"/>
      <c r="O649" s="153"/>
      <c r="T649" s="153"/>
      <c r="U649" s="153"/>
      <c r="Z649" s="153"/>
      <c r="AA649" s="153"/>
      <c r="AF649" s="153"/>
      <c r="AG649" s="153"/>
      <c r="AL649" s="153"/>
      <c r="AM649" s="153"/>
      <c r="AR649" s="153"/>
      <c r="AS649" s="153"/>
      <c r="AX649" s="153"/>
      <c r="AY649" s="153"/>
      <c r="BD649" s="153"/>
      <c r="BE649" s="153"/>
      <c r="BF649" s="153"/>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9"/>
      <c r="DV649" s="9"/>
      <c r="DW649" s="9"/>
      <c r="DX649" s="9"/>
      <c r="DY649" s="9"/>
      <c r="DZ649" s="9"/>
      <c r="EA649" s="9"/>
      <c r="EB649" s="9"/>
      <c r="EC649" s="9"/>
      <c r="ED649" s="9"/>
      <c r="EE649" s="9"/>
      <c r="EF649" s="9"/>
      <c r="EG649" s="9"/>
      <c r="EH649" s="9"/>
      <c r="EI649" s="9"/>
      <c r="EJ649" s="9"/>
      <c r="EK649" s="9"/>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row>
    <row r="650" ht="15.75" customHeight="1">
      <c r="B650" s="153"/>
      <c r="C650" s="153"/>
      <c r="H650" s="153"/>
      <c r="I650" s="153"/>
      <c r="N650" s="153"/>
      <c r="O650" s="153"/>
      <c r="T650" s="153"/>
      <c r="U650" s="153"/>
      <c r="Z650" s="153"/>
      <c r="AA650" s="153"/>
      <c r="AF650" s="153"/>
      <c r="AG650" s="153"/>
      <c r="AL650" s="153"/>
      <c r="AM650" s="153"/>
      <c r="AR650" s="153"/>
      <c r="AS650" s="153"/>
      <c r="AX650" s="153"/>
      <c r="AY650" s="153"/>
      <c r="BD650" s="153"/>
      <c r="BE650" s="153"/>
      <c r="BF650" s="153"/>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9"/>
      <c r="DV650" s="9"/>
      <c r="DW650" s="9"/>
      <c r="DX650" s="9"/>
      <c r="DY650" s="9"/>
      <c r="DZ650" s="9"/>
      <c r="EA650" s="9"/>
      <c r="EB650" s="9"/>
      <c r="EC650" s="9"/>
      <c r="ED650" s="9"/>
      <c r="EE650" s="9"/>
      <c r="EF650" s="9"/>
      <c r="EG650" s="9"/>
      <c r="EH650" s="9"/>
      <c r="EI650" s="9"/>
      <c r="EJ650" s="9"/>
      <c r="EK650" s="9"/>
      <c r="EL650" s="9"/>
      <c r="EM650" s="9"/>
      <c r="EN650" s="9"/>
      <c r="EO650" s="9"/>
      <c r="EP650" s="9"/>
      <c r="EQ650" s="9"/>
      <c r="ER650" s="9"/>
      <c r="ES650" s="9"/>
      <c r="ET650" s="9"/>
      <c r="EU650" s="9"/>
      <c r="EV650" s="9"/>
      <c r="EW650" s="9"/>
      <c r="EX650" s="9"/>
      <c r="EY650" s="9"/>
      <c r="EZ650" s="9"/>
      <c r="FA650" s="9"/>
      <c r="FB650" s="9"/>
      <c r="FC650" s="9"/>
      <c r="FD650" s="9"/>
      <c r="FE650" s="9"/>
      <c r="FF650" s="9"/>
      <c r="FG650" s="9"/>
      <c r="FH650" s="9"/>
      <c r="FI650" s="9"/>
      <c r="FJ650" s="9"/>
    </row>
    <row r="651" ht="15.75" customHeight="1">
      <c r="B651" s="153"/>
      <c r="C651" s="153"/>
      <c r="H651" s="153"/>
      <c r="I651" s="153"/>
      <c r="N651" s="153"/>
      <c r="O651" s="153"/>
      <c r="T651" s="153"/>
      <c r="U651" s="153"/>
      <c r="Z651" s="153"/>
      <c r="AA651" s="153"/>
      <c r="AF651" s="153"/>
      <c r="AG651" s="153"/>
      <c r="AL651" s="153"/>
      <c r="AM651" s="153"/>
      <c r="AR651" s="153"/>
      <c r="AS651" s="153"/>
      <c r="AX651" s="153"/>
      <c r="AY651" s="153"/>
      <c r="BD651" s="153"/>
      <c r="BE651" s="153"/>
      <c r="BF651" s="153"/>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c r="DQ651" s="9"/>
      <c r="DR651" s="9"/>
      <c r="DS651" s="9"/>
      <c r="DT651" s="9"/>
      <c r="DU651" s="9"/>
      <c r="DV651" s="9"/>
      <c r="DW651" s="9"/>
      <c r="DX651" s="9"/>
      <c r="DY651" s="9"/>
      <c r="DZ651" s="9"/>
      <c r="EA651" s="9"/>
      <c r="EB651" s="9"/>
      <c r="EC651" s="9"/>
      <c r="ED651" s="9"/>
      <c r="EE651" s="9"/>
      <c r="EF651" s="9"/>
      <c r="EG651" s="9"/>
      <c r="EH651" s="9"/>
      <c r="EI651" s="9"/>
      <c r="EJ651" s="9"/>
      <c r="EK651" s="9"/>
      <c r="EL651" s="9"/>
      <c r="EM651" s="9"/>
      <c r="EN651" s="9"/>
      <c r="EO651" s="9"/>
      <c r="EP651" s="9"/>
      <c r="EQ651" s="9"/>
      <c r="ER651" s="9"/>
      <c r="ES651" s="9"/>
      <c r="ET651" s="9"/>
      <c r="EU651" s="9"/>
      <c r="EV651" s="9"/>
      <c r="EW651" s="9"/>
      <c r="EX651" s="9"/>
      <c r="EY651" s="9"/>
      <c r="EZ651" s="9"/>
      <c r="FA651" s="9"/>
      <c r="FB651" s="9"/>
      <c r="FC651" s="9"/>
      <c r="FD651" s="9"/>
      <c r="FE651" s="9"/>
      <c r="FF651" s="9"/>
      <c r="FG651" s="9"/>
      <c r="FH651" s="9"/>
      <c r="FI651" s="9"/>
      <c r="FJ651" s="9"/>
    </row>
    <row r="652" ht="15.75" customHeight="1">
      <c r="B652" s="153"/>
      <c r="C652" s="153"/>
      <c r="H652" s="153"/>
      <c r="I652" s="153"/>
      <c r="N652" s="153"/>
      <c r="O652" s="153"/>
      <c r="T652" s="153"/>
      <c r="U652" s="153"/>
      <c r="Z652" s="153"/>
      <c r="AA652" s="153"/>
      <c r="AF652" s="153"/>
      <c r="AG652" s="153"/>
      <c r="AL652" s="153"/>
      <c r="AM652" s="153"/>
      <c r="AR652" s="153"/>
      <c r="AS652" s="153"/>
      <c r="AX652" s="153"/>
      <c r="AY652" s="153"/>
      <c r="BD652" s="153"/>
      <c r="BE652" s="153"/>
      <c r="BF652" s="153"/>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9"/>
      <c r="DV652" s="9"/>
      <c r="DW652" s="9"/>
      <c r="DX652" s="9"/>
      <c r="DY652" s="9"/>
      <c r="DZ652" s="9"/>
      <c r="EA652" s="9"/>
      <c r="EB652" s="9"/>
      <c r="EC652" s="9"/>
      <c r="ED652" s="9"/>
      <c r="EE652" s="9"/>
      <c r="EF652" s="9"/>
      <c r="EG652" s="9"/>
      <c r="EH652" s="9"/>
      <c r="EI652" s="9"/>
      <c r="EJ652" s="9"/>
      <c r="EK652" s="9"/>
      <c r="EL652" s="9"/>
      <c r="EM652" s="9"/>
      <c r="EN652" s="9"/>
      <c r="EO652" s="9"/>
      <c r="EP652" s="9"/>
      <c r="EQ652" s="9"/>
      <c r="ER652" s="9"/>
      <c r="ES652" s="9"/>
      <c r="ET652" s="9"/>
      <c r="EU652" s="9"/>
      <c r="EV652" s="9"/>
      <c r="EW652" s="9"/>
      <c r="EX652" s="9"/>
      <c r="EY652" s="9"/>
      <c r="EZ652" s="9"/>
      <c r="FA652" s="9"/>
      <c r="FB652" s="9"/>
      <c r="FC652" s="9"/>
      <c r="FD652" s="9"/>
      <c r="FE652" s="9"/>
      <c r="FF652" s="9"/>
      <c r="FG652" s="9"/>
      <c r="FH652" s="9"/>
      <c r="FI652" s="9"/>
      <c r="FJ652" s="9"/>
    </row>
    <row r="653" ht="15.75" customHeight="1">
      <c r="B653" s="153"/>
      <c r="C653" s="153"/>
      <c r="H653" s="153"/>
      <c r="I653" s="153"/>
      <c r="N653" s="153"/>
      <c r="O653" s="153"/>
      <c r="T653" s="153"/>
      <c r="U653" s="153"/>
      <c r="Z653" s="153"/>
      <c r="AA653" s="153"/>
      <c r="AF653" s="153"/>
      <c r="AG653" s="153"/>
      <c r="AL653" s="153"/>
      <c r="AM653" s="153"/>
      <c r="AR653" s="153"/>
      <c r="AS653" s="153"/>
      <c r="AX653" s="153"/>
      <c r="AY653" s="153"/>
      <c r="BD653" s="153"/>
      <c r="BE653" s="153"/>
      <c r="BF653" s="153"/>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c r="EA653" s="9"/>
      <c r="EB653" s="9"/>
      <c r="EC653" s="9"/>
      <c r="ED653" s="9"/>
      <c r="EE653" s="9"/>
      <c r="EF653" s="9"/>
      <c r="EG653" s="9"/>
      <c r="EH653" s="9"/>
      <c r="EI653" s="9"/>
      <c r="EJ653" s="9"/>
      <c r="EK653" s="9"/>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row>
    <row r="654" ht="15.75" customHeight="1">
      <c r="B654" s="153"/>
      <c r="C654" s="153"/>
      <c r="H654" s="153"/>
      <c r="I654" s="153"/>
      <c r="N654" s="153"/>
      <c r="O654" s="153"/>
      <c r="T654" s="153"/>
      <c r="U654" s="153"/>
      <c r="Z654" s="153"/>
      <c r="AA654" s="153"/>
      <c r="AF654" s="153"/>
      <c r="AG654" s="153"/>
      <c r="AL654" s="153"/>
      <c r="AM654" s="153"/>
      <c r="AR654" s="153"/>
      <c r="AS654" s="153"/>
      <c r="AX654" s="153"/>
      <c r="AY654" s="153"/>
      <c r="BD654" s="153"/>
      <c r="BE654" s="153"/>
      <c r="BF654" s="153"/>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c r="EA654" s="9"/>
      <c r="EB654" s="9"/>
      <c r="EC654" s="9"/>
      <c r="ED654" s="9"/>
      <c r="EE654" s="9"/>
      <c r="EF654" s="9"/>
      <c r="EG654" s="9"/>
      <c r="EH654" s="9"/>
      <c r="EI654" s="9"/>
      <c r="EJ654" s="9"/>
      <c r="EK654" s="9"/>
      <c r="EL654" s="9"/>
      <c r="EM654" s="9"/>
      <c r="EN654" s="9"/>
      <c r="EO654" s="9"/>
      <c r="EP654" s="9"/>
      <c r="EQ654" s="9"/>
      <c r="ER654" s="9"/>
      <c r="ES654" s="9"/>
      <c r="ET654" s="9"/>
      <c r="EU654" s="9"/>
      <c r="EV654" s="9"/>
      <c r="EW654" s="9"/>
      <c r="EX654" s="9"/>
      <c r="EY654" s="9"/>
      <c r="EZ654" s="9"/>
      <c r="FA654" s="9"/>
      <c r="FB654" s="9"/>
      <c r="FC654" s="9"/>
      <c r="FD654" s="9"/>
      <c r="FE654" s="9"/>
      <c r="FF654" s="9"/>
      <c r="FG654" s="9"/>
      <c r="FH654" s="9"/>
      <c r="FI654" s="9"/>
      <c r="FJ654" s="9"/>
    </row>
    <row r="655" ht="15.75" customHeight="1">
      <c r="B655" s="153"/>
      <c r="C655" s="153"/>
      <c r="H655" s="153"/>
      <c r="I655" s="153"/>
      <c r="N655" s="153"/>
      <c r="O655" s="153"/>
      <c r="T655" s="153"/>
      <c r="U655" s="153"/>
      <c r="Z655" s="153"/>
      <c r="AA655" s="153"/>
      <c r="AF655" s="153"/>
      <c r="AG655" s="153"/>
      <c r="AL655" s="153"/>
      <c r="AM655" s="153"/>
      <c r="AR655" s="153"/>
      <c r="AS655" s="153"/>
      <c r="AX655" s="153"/>
      <c r="AY655" s="153"/>
      <c r="BD655" s="153"/>
      <c r="BE655" s="153"/>
      <c r="BF655" s="153"/>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c r="CX655" s="9"/>
      <c r="CY655" s="9"/>
      <c r="CZ655" s="9"/>
      <c r="DA655" s="9"/>
      <c r="DB655" s="9"/>
      <c r="DC655" s="9"/>
      <c r="DD655" s="9"/>
      <c r="DE655" s="9"/>
      <c r="DF655" s="9"/>
      <c r="DG655" s="9"/>
      <c r="DH655" s="9"/>
      <c r="DI655" s="9"/>
      <c r="DJ655" s="9"/>
      <c r="DK655" s="9"/>
      <c r="DL655" s="9"/>
      <c r="DM655" s="9"/>
      <c r="DN655" s="9"/>
      <c r="DO655" s="9"/>
      <c r="DP655" s="9"/>
      <c r="DQ655" s="9"/>
      <c r="DR655" s="9"/>
      <c r="DS655" s="9"/>
      <c r="DT655" s="9"/>
      <c r="DU655" s="9"/>
      <c r="DV655" s="9"/>
      <c r="DW655" s="9"/>
      <c r="DX655" s="9"/>
      <c r="DY655" s="9"/>
      <c r="DZ655" s="9"/>
      <c r="EA655" s="9"/>
      <c r="EB655" s="9"/>
      <c r="EC655" s="9"/>
      <c r="ED655" s="9"/>
      <c r="EE655" s="9"/>
      <c r="EF655" s="9"/>
      <c r="EG655" s="9"/>
      <c r="EH655" s="9"/>
      <c r="EI655" s="9"/>
      <c r="EJ655" s="9"/>
      <c r="EK655" s="9"/>
      <c r="EL655" s="9"/>
      <c r="EM655" s="9"/>
      <c r="EN655" s="9"/>
      <c r="EO655" s="9"/>
      <c r="EP655" s="9"/>
      <c r="EQ655" s="9"/>
      <c r="ER655" s="9"/>
      <c r="ES655" s="9"/>
      <c r="ET655" s="9"/>
      <c r="EU655" s="9"/>
      <c r="EV655" s="9"/>
      <c r="EW655" s="9"/>
      <c r="EX655" s="9"/>
      <c r="EY655" s="9"/>
      <c r="EZ655" s="9"/>
      <c r="FA655" s="9"/>
      <c r="FB655" s="9"/>
      <c r="FC655" s="9"/>
      <c r="FD655" s="9"/>
      <c r="FE655" s="9"/>
      <c r="FF655" s="9"/>
      <c r="FG655" s="9"/>
      <c r="FH655" s="9"/>
      <c r="FI655" s="9"/>
      <c r="FJ655" s="9"/>
    </row>
    <row r="656" ht="15.75" customHeight="1">
      <c r="B656" s="153"/>
      <c r="C656" s="153"/>
      <c r="H656" s="153"/>
      <c r="I656" s="153"/>
      <c r="N656" s="153"/>
      <c r="O656" s="153"/>
      <c r="T656" s="153"/>
      <c r="U656" s="153"/>
      <c r="Z656" s="153"/>
      <c r="AA656" s="153"/>
      <c r="AF656" s="153"/>
      <c r="AG656" s="153"/>
      <c r="AL656" s="153"/>
      <c r="AM656" s="153"/>
      <c r="AR656" s="153"/>
      <c r="AS656" s="153"/>
      <c r="AX656" s="153"/>
      <c r="AY656" s="153"/>
      <c r="BD656" s="153"/>
      <c r="BE656" s="153"/>
      <c r="BF656" s="153"/>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9"/>
      <c r="DV656" s="9"/>
      <c r="DW656" s="9"/>
      <c r="DX656" s="9"/>
      <c r="DY656" s="9"/>
      <c r="DZ656" s="9"/>
      <c r="EA656" s="9"/>
      <c r="EB656" s="9"/>
      <c r="EC656" s="9"/>
      <c r="ED656" s="9"/>
      <c r="EE656" s="9"/>
      <c r="EF656" s="9"/>
      <c r="EG656" s="9"/>
      <c r="EH656" s="9"/>
      <c r="EI656" s="9"/>
      <c r="EJ656" s="9"/>
      <c r="EK656" s="9"/>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row>
    <row r="657" ht="15.75" customHeight="1">
      <c r="B657" s="153"/>
      <c r="C657" s="153"/>
      <c r="H657" s="153"/>
      <c r="I657" s="153"/>
      <c r="N657" s="153"/>
      <c r="O657" s="153"/>
      <c r="T657" s="153"/>
      <c r="U657" s="153"/>
      <c r="Z657" s="153"/>
      <c r="AA657" s="153"/>
      <c r="AF657" s="153"/>
      <c r="AG657" s="153"/>
      <c r="AL657" s="153"/>
      <c r="AM657" s="153"/>
      <c r="AR657" s="153"/>
      <c r="AS657" s="153"/>
      <c r="AX657" s="153"/>
      <c r="AY657" s="153"/>
      <c r="BD657" s="153"/>
      <c r="BE657" s="153"/>
      <c r="BF657" s="153"/>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9"/>
      <c r="DN657" s="9"/>
      <c r="DO657" s="9"/>
      <c r="DP657" s="9"/>
      <c r="DQ657" s="9"/>
      <c r="DR657" s="9"/>
      <c r="DS657" s="9"/>
      <c r="DT657" s="9"/>
      <c r="DU657" s="9"/>
      <c r="DV657" s="9"/>
      <c r="DW657" s="9"/>
      <c r="DX657" s="9"/>
      <c r="DY657" s="9"/>
      <c r="DZ657" s="9"/>
      <c r="EA657" s="9"/>
      <c r="EB657" s="9"/>
      <c r="EC657" s="9"/>
      <c r="ED657" s="9"/>
      <c r="EE657" s="9"/>
      <c r="EF657" s="9"/>
      <c r="EG657" s="9"/>
      <c r="EH657" s="9"/>
      <c r="EI657" s="9"/>
      <c r="EJ657" s="9"/>
      <c r="EK657" s="9"/>
      <c r="EL657" s="9"/>
      <c r="EM657" s="9"/>
      <c r="EN657" s="9"/>
      <c r="EO657" s="9"/>
      <c r="EP657" s="9"/>
      <c r="EQ657" s="9"/>
      <c r="ER657" s="9"/>
      <c r="ES657" s="9"/>
      <c r="ET657" s="9"/>
      <c r="EU657" s="9"/>
      <c r="EV657" s="9"/>
      <c r="EW657" s="9"/>
      <c r="EX657" s="9"/>
      <c r="EY657" s="9"/>
      <c r="EZ657" s="9"/>
      <c r="FA657" s="9"/>
      <c r="FB657" s="9"/>
      <c r="FC657" s="9"/>
      <c r="FD657" s="9"/>
      <c r="FE657" s="9"/>
      <c r="FF657" s="9"/>
      <c r="FG657" s="9"/>
      <c r="FH657" s="9"/>
      <c r="FI657" s="9"/>
      <c r="FJ657" s="9"/>
    </row>
    <row r="658" ht="15.75" customHeight="1">
      <c r="B658" s="153"/>
      <c r="C658" s="153"/>
      <c r="H658" s="153"/>
      <c r="I658" s="153"/>
      <c r="N658" s="153"/>
      <c r="O658" s="153"/>
      <c r="T658" s="153"/>
      <c r="U658" s="153"/>
      <c r="Z658" s="153"/>
      <c r="AA658" s="153"/>
      <c r="AF658" s="153"/>
      <c r="AG658" s="153"/>
      <c r="AL658" s="153"/>
      <c r="AM658" s="153"/>
      <c r="AR658" s="153"/>
      <c r="AS658" s="153"/>
      <c r="AX658" s="153"/>
      <c r="AY658" s="153"/>
      <c r="BD658" s="153"/>
      <c r="BE658" s="153"/>
      <c r="BF658" s="153"/>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c r="CX658" s="9"/>
      <c r="CY658" s="9"/>
      <c r="CZ658" s="9"/>
      <c r="DA658" s="9"/>
      <c r="DB658" s="9"/>
      <c r="DC658" s="9"/>
      <c r="DD658" s="9"/>
      <c r="DE658" s="9"/>
      <c r="DF658" s="9"/>
      <c r="DG658" s="9"/>
      <c r="DH658" s="9"/>
      <c r="DI658" s="9"/>
      <c r="DJ658" s="9"/>
      <c r="DK658" s="9"/>
      <c r="DL658" s="9"/>
      <c r="DM658" s="9"/>
      <c r="DN658" s="9"/>
      <c r="DO658" s="9"/>
      <c r="DP658" s="9"/>
      <c r="DQ658" s="9"/>
      <c r="DR658" s="9"/>
      <c r="DS658" s="9"/>
      <c r="DT658" s="9"/>
      <c r="DU658" s="9"/>
      <c r="DV658" s="9"/>
      <c r="DW658" s="9"/>
      <c r="DX658" s="9"/>
      <c r="DY658" s="9"/>
      <c r="DZ658" s="9"/>
      <c r="EA658" s="9"/>
      <c r="EB658" s="9"/>
      <c r="EC658" s="9"/>
      <c r="ED658" s="9"/>
      <c r="EE658" s="9"/>
      <c r="EF658" s="9"/>
      <c r="EG658" s="9"/>
      <c r="EH658" s="9"/>
      <c r="EI658" s="9"/>
      <c r="EJ658" s="9"/>
      <c r="EK658" s="9"/>
      <c r="EL658" s="9"/>
      <c r="EM658" s="9"/>
      <c r="EN658" s="9"/>
      <c r="EO658" s="9"/>
      <c r="EP658" s="9"/>
      <c r="EQ658" s="9"/>
      <c r="ER658" s="9"/>
      <c r="ES658" s="9"/>
      <c r="ET658" s="9"/>
      <c r="EU658" s="9"/>
      <c r="EV658" s="9"/>
      <c r="EW658" s="9"/>
      <c r="EX658" s="9"/>
      <c r="EY658" s="9"/>
      <c r="EZ658" s="9"/>
      <c r="FA658" s="9"/>
      <c r="FB658" s="9"/>
      <c r="FC658" s="9"/>
      <c r="FD658" s="9"/>
      <c r="FE658" s="9"/>
      <c r="FF658" s="9"/>
      <c r="FG658" s="9"/>
      <c r="FH658" s="9"/>
      <c r="FI658" s="9"/>
      <c r="FJ658" s="9"/>
    </row>
    <row r="659" ht="15.75" customHeight="1">
      <c r="B659" s="153"/>
      <c r="C659" s="153"/>
      <c r="H659" s="153"/>
      <c r="I659" s="153"/>
      <c r="N659" s="153"/>
      <c r="O659" s="153"/>
      <c r="T659" s="153"/>
      <c r="U659" s="153"/>
      <c r="Z659" s="153"/>
      <c r="AA659" s="153"/>
      <c r="AF659" s="153"/>
      <c r="AG659" s="153"/>
      <c r="AL659" s="153"/>
      <c r="AM659" s="153"/>
      <c r="AR659" s="153"/>
      <c r="AS659" s="153"/>
      <c r="AX659" s="153"/>
      <c r="AY659" s="153"/>
      <c r="BD659" s="153"/>
      <c r="BE659" s="153"/>
      <c r="BF659" s="153"/>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c r="CX659" s="9"/>
      <c r="CY659" s="9"/>
      <c r="CZ659" s="9"/>
      <c r="DA659" s="9"/>
      <c r="DB659" s="9"/>
      <c r="DC659" s="9"/>
      <c r="DD659" s="9"/>
      <c r="DE659" s="9"/>
      <c r="DF659" s="9"/>
      <c r="DG659" s="9"/>
      <c r="DH659" s="9"/>
      <c r="DI659" s="9"/>
      <c r="DJ659" s="9"/>
      <c r="DK659" s="9"/>
      <c r="DL659" s="9"/>
      <c r="DM659" s="9"/>
      <c r="DN659" s="9"/>
      <c r="DO659" s="9"/>
      <c r="DP659" s="9"/>
      <c r="DQ659" s="9"/>
      <c r="DR659" s="9"/>
      <c r="DS659" s="9"/>
      <c r="DT659" s="9"/>
      <c r="DU659" s="9"/>
      <c r="DV659" s="9"/>
      <c r="DW659" s="9"/>
      <c r="DX659" s="9"/>
      <c r="DY659" s="9"/>
      <c r="DZ659" s="9"/>
      <c r="EA659" s="9"/>
      <c r="EB659" s="9"/>
      <c r="EC659" s="9"/>
      <c r="ED659" s="9"/>
      <c r="EE659" s="9"/>
      <c r="EF659" s="9"/>
      <c r="EG659" s="9"/>
      <c r="EH659" s="9"/>
      <c r="EI659" s="9"/>
      <c r="EJ659" s="9"/>
      <c r="EK659" s="9"/>
      <c r="EL659" s="9"/>
      <c r="EM659" s="9"/>
      <c r="EN659" s="9"/>
      <c r="EO659" s="9"/>
      <c r="EP659" s="9"/>
      <c r="EQ659" s="9"/>
      <c r="ER659" s="9"/>
      <c r="ES659" s="9"/>
      <c r="ET659" s="9"/>
      <c r="EU659" s="9"/>
      <c r="EV659" s="9"/>
      <c r="EW659" s="9"/>
      <c r="EX659" s="9"/>
      <c r="EY659" s="9"/>
      <c r="EZ659" s="9"/>
      <c r="FA659" s="9"/>
      <c r="FB659" s="9"/>
      <c r="FC659" s="9"/>
      <c r="FD659" s="9"/>
      <c r="FE659" s="9"/>
      <c r="FF659" s="9"/>
      <c r="FG659" s="9"/>
      <c r="FH659" s="9"/>
      <c r="FI659" s="9"/>
      <c r="FJ659" s="9"/>
    </row>
    <row r="660" ht="15.75" customHeight="1">
      <c r="B660" s="153"/>
      <c r="C660" s="153"/>
      <c r="H660" s="153"/>
      <c r="I660" s="153"/>
      <c r="N660" s="153"/>
      <c r="O660" s="153"/>
      <c r="T660" s="153"/>
      <c r="U660" s="153"/>
      <c r="Z660" s="153"/>
      <c r="AA660" s="153"/>
      <c r="AF660" s="153"/>
      <c r="AG660" s="153"/>
      <c r="AL660" s="153"/>
      <c r="AM660" s="153"/>
      <c r="AR660" s="153"/>
      <c r="AS660" s="153"/>
      <c r="AX660" s="153"/>
      <c r="AY660" s="153"/>
      <c r="BD660" s="153"/>
      <c r="BE660" s="153"/>
      <c r="BF660" s="153"/>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c r="CX660" s="9"/>
      <c r="CY660" s="9"/>
      <c r="CZ660" s="9"/>
      <c r="DA660" s="9"/>
      <c r="DB660" s="9"/>
      <c r="DC660" s="9"/>
      <c r="DD660" s="9"/>
      <c r="DE660" s="9"/>
      <c r="DF660" s="9"/>
      <c r="DG660" s="9"/>
      <c r="DH660" s="9"/>
      <c r="DI660" s="9"/>
      <c r="DJ660" s="9"/>
      <c r="DK660" s="9"/>
      <c r="DL660" s="9"/>
      <c r="DM660" s="9"/>
      <c r="DN660" s="9"/>
      <c r="DO660" s="9"/>
      <c r="DP660" s="9"/>
      <c r="DQ660" s="9"/>
      <c r="DR660" s="9"/>
      <c r="DS660" s="9"/>
      <c r="DT660" s="9"/>
      <c r="DU660" s="9"/>
      <c r="DV660" s="9"/>
      <c r="DW660" s="9"/>
      <c r="DX660" s="9"/>
      <c r="DY660" s="9"/>
      <c r="DZ660" s="9"/>
      <c r="EA660" s="9"/>
      <c r="EB660" s="9"/>
      <c r="EC660" s="9"/>
      <c r="ED660" s="9"/>
      <c r="EE660" s="9"/>
      <c r="EF660" s="9"/>
      <c r="EG660" s="9"/>
      <c r="EH660" s="9"/>
      <c r="EI660" s="9"/>
      <c r="EJ660" s="9"/>
      <c r="EK660" s="9"/>
      <c r="EL660" s="9"/>
      <c r="EM660" s="9"/>
      <c r="EN660" s="9"/>
      <c r="EO660" s="9"/>
      <c r="EP660" s="9"/>
      <c r="EQ660" s="9"/>
      <c r="ER660" s="9"/>
      <c r="ES660" s="9"/>
      <c r="ET660" s="9"/>
      <c r="EU660" s="9"/>
      <c r="EV660" s="9"/>
      <c r="EW660" s="9"/>
      <c r="EX660" s="9"/>
      <c r="EY660" s="9"/>
      <c r="EZ660" s="9"/>
      <c r="FA660" s="9"/>
      <c r="FB660" s="9"/>
      <c r="FC660" s="9"/>
      <c r="FD660" s="9"/>
      <c r="FE660" s="9"/>
      <c r="FF660" s="9"/>
      <c r="FG660" s="9"/>
      <c r="FH660" s="9"/>
      <c r="FI660" s="9"/>
      <c r="FJ660" s="9"/>
    </row>
    <row r="661" ht="15.75" customHeight="1">
      <c r="B661" s="153"/>
      <c r="C661" s="153"/>
      <c r="H661" s="153"/>
      <c r="I661" s="153"/>
      <c r="N661" s="153"/>
      <c r="O661" s="153"/>
      <c r="T661" s="153"/>
      <c r="U661" s="153"/>
      <c r="Z661" s="153"/>
      <c r="AA661" s="153"/>
      <c r="AF661" s="153"/>
      <c r="AG661" s="153"/>
      <c r="AL661" s="153"/>
      <c r="AM661" s="153"/>
      <c r="AR661" s="153"/>
      <c r="AS661" s="153"/>
      <c r="AX661" s="153"/>
      <c r="AY661" s="153"/>
      <c r="BD661" s="153"/>
      <c r="BE661" s="153"/>
      <c r="BF661" s="153"/>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9"/>
      <c r="DN661" s="9"/>
      <c r="DO661" s="9"/>
      <c r="DP661" s="9"/>
      <c r="DQ661" s="9"/>
      <c r="DR661" s="9"/>
      <c r="DS661" s="9"/>
      <c r="DT661" s="9"/>
      <c r="DU661" s="9"/>
      <c r="DV661" s="9"/>
      <c r="DW661" s="9"/>
      <c r="DX661" s="9"/>
      <c r="DY661" s="9"/>
      <c r="DZ661" s="9"/>
      <c r="EA661" s="9"/>
      <c r="EB661" s="9"/>
      <c r="EC661" s="9"/>
      <c r="ED661" s="9"/>
      <c r="EE661" s="9"/>
      <c r="EF661" s="9"/>
      <c r="EG661" s="9"/>
      <c r="EH661" s="9"/>
      <c r="EI661" s="9"/>
      <c r="EJ661" s="9"/>
      <c r="EK661" s="9"/>
      <c r="EL661" s="9"/>
      <c r="EM661" s="9"/>
      <c r="EN661" s="9"/>
      <c r="EO661" s="9"/>
      <c r="EP661" s="9"/>
      <c r="EQ661" s="9"/>
      <c r="ER661" s="9"/>
      <c r="ES661" s="9"/>
      <c r="ET661" s="9"/>
      <c r="EU661" s="9"/>
      <c r="EV661" s="9"/>
      <c r="EW661" s="9"/>
      <c r="EX661" s="9"/>
      <c r="EY661" s="9"/>
      <c r="EZ661" s="9"/>
      <c r="FA661" s="9"/>
      <c r="FB661" s="9"/>
      <c r="FC661" s="9"/>
      <c r="FD661" s="9"/>
      <c r="FE661" s="9"/>
      <c r="FF661" s="9"/>
      <c r="FG661" s="9"/>
      <c r="FH661" s="9"/>
      <c r="FI661" s="9"/>
      <c r="FJ661" s="9"/>
    </row>
    <row r="662" ht="15.75" customHeight="1">
      <c r="B662" s="153"/>
      <c r="C662" s="153"/>
      <c r="H662" s="153"/>
      <c r="I662" s="153"/>
      <c r="N662" s="153"/>
      <c r="O662" s="153"/>
      <c r="T662" s="153"/>
      <c r="U662" s="153"/>
      <c r="Z662" s="153"/>
      <c r="AA662" s="153"/>
      <c r="AF662" s="153"/>
      <c r="AG662" s="153"/>
      <c r="AL662" s="153"/>
      <c r="AM662" s="153"/>
      <c r="AR662" s="153"/>
      <c r="AS662" s="153"/>
      <c r="AX662" s="153"/>
      <c r="AY662" s="153"/>
      <c r="BD662" s="153"/>
      <c r="BE662" s="153"/>
      <c r="BF662" s="153"/>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c r="DM662" s="9"/>
      <c r="DN662" s="9"/>
      <c r="DO662" s="9"/>
      <c r="DP662" s="9"/>
      <c r="DQ662" s="9"/>
      <c r="DR662" s="9"/>
      <c r="DS662" s="9"/>
      <c r="DT662" s="9"/>
      <c r="DU662" s="9"/>
      <c r="DV662" s="9"/>
      <c r="DW662" s="9"/>
      <c r="DX662" s="9"/>
      <c r="DY662" s="9"/>
      <c r="DZ662" s="9"/>
      <c r="EA662" s="9"/>
      <c r="EB662" s="9"/>
      <c r="EC662" s="9"/>
      <c r="ED662" s="9"/>
      <c r="EE662" s="9"/>
      <c r="EF662" s="9"/>
      <c r="EG662" s="9"/>
      <c r="EH662" s="9"/>
      <c r="EI662" s="9"/>
      <c r="EJ662" s="9"/>
      <c r="EK662" s="9"/>
      <c r="EL662" s="9"/>
      <c r="EM662" s="9"/>
      <c r="EN662" s="9"/>
      <c r="EO662" s="9"/>
      <c r="EP662" s="9"/>
      <c r="EQ662" s="9"/>
      <c r="ER662" s="9"/>
      <c r="ES662" s="9"/>
      <c r="ET662" s="9"/>
      <c r="EU662" s="9"/>
      <c r="EV662" s="9"/>
      <c r="EW662" s="9"/>
      <c r="EX662" s="9"/>
      <c r="EY662" s="9"/>
      <c r="EZ662" s="9"/>
      <c r="FA662" s="9"/>
      <c r="FB662" s="9"/>
      <c r="FC662" s="9"/>
      <c r="FD662" s="9"/>
      <c r="FE662" s="9"/>
      <c r="FF662" s="9"/>
      <c r="FG662" s="9"/>
      <c r="FH662" s="9"/>
      <c r="FI662" s="9"/>
      <c r="FJ662" s="9"/>
    </row>
    <row r="663" ht="15.75" customHeight="1">
      <c r="B663" s="153"/>
      <c r="C663" s="153"/>
      <c r="H663" s="153"/>
      <c r="I663" s="153"/>
      <c r="N663" s="153"/>
      <c r="O663" s="153"/>
      <c r="T663" s="153"/>
      <c r="U663" s="153"/>
      <c r="Z663" s="153"/>
      <c r="AA663" s="153"/>
      <c r="AF663" s="153"/>
      <c r="AG663" s="153"/>
      <c r="AL663" s="153"/>
      <c r="AM663" s="153"/>
      <c r="AR663" s="153"/>
      <c r="AS663" s="153"/>
      <c r="AX663" s="153"/>
      <c r="AY663" s="153"/>
      <c r="BD663" s="153"/>
      <c r="BE663" s="153"/>
      <c r="BF663" s="153"/>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c r="CX663" s="9"/>
      <c r="CY663" s="9"/>
      <c r="CZ663" s="9"/>
      <c r="DA663" s="9"/>
      <c r="DB663" s="9"/>
      <c r="DC663" s="9"/>
      <c r="DD663" s="9"/>
      <c r="DE663" s="9"/>
      <c r="DF663" s="9"/>
      <c r="DG663" s="9"/>
      <c r="DH663" s="9"/>
      <c r="DI663" s="9"/>
      <c r="DJ663" s="9"/>
      <c r="DK663" s="9"/>
      <c r="DL663" s="9"/>
      <c r="DM663" s="9"/>
      <c r="DN663" s="9"/>
      <c r="DO663" s="9"/>
      <c r="DP663" s="9"/>
      <c r="DQ663" s="9"/>
      <c r="DR663" s="9"/>
      <c r="DS663" s="9"/>
      <c r="DT663" s="9"/>
      <c r="DU663" s="9"/>
      <c r="DV663" s="9"/>
      <c r="DW663" s="9"/>
      <c r="DX663" s="9"/>
      <c r="DY663" s="9"/>
      <c r="DZ663" s="9"/>
      <c r="EA663" s="9"/>
      <c r="EB663" s="9"/>
      <c r="EC663" s="9"/>
      <c r="ED663" s="9"/>
      <c r="EE663" s="9"/>
      <c r="EF663" s="9"/>
      <c r="EG663" s="9"/>
      <c r="EH663" s="9"/>
      <c r="EI663" s="9"/>
      <c r="EJ663" s="9"/>
      <c r="EK663" s="9"/>
      <c r="EL663" s="9"/>
      <c r="EM663" s="9"/>
      <c r="EN663" s="9"/>
      <c r="EO663" s="9"/>
      <c r="EP663" s="9"/>
      <c r="EQ663" s="9"/>
      <c r="ER663" s="9"/>
      <c r="ES663" s="9"/>
      <c r="ET663" s="9"/>
      <c r="EU663" s="9"/>
      <c r="EV663" s="9"/>
      <c r="EW663" s="9"/>
      <c r="EX663" s="9"/>
      <c r="EY663" s="9"/>
      <c r="EZ663" s="9"/>
      <c r="FA663" s="9"/>
      <c r="FB663" s="9"/>
      <c r="FC663" s="9"/>
      <c r="FD663" s="9"/>
      <c r="FE663" s="9"/>
      <c r="FF663" s="9"/>
      <c r="FG663" s="9"/>
      <c r="FH663" s="9"/>
      <c r="FI663" s="9"/>
      <c r="FJ663" s="9"/>
    </row>
    <row r="664" ht="15.75" customHeight="1">
      <c r="B664" s="153"/>
      <c r="C664" s="153"/>
      <c r="H664" s="153"/>
      <c r="I664" s="153"/>
      <c r="N664" s="153"/>
      <c r="O664" s="153"/>
      <c r="T664" s="153"/>
      <c r="U664" s="153"/>
      <c r="Z664" s="153"/>
      <c r="AA664" s="153"/>
      <c r="AF664" s="153"/>
      <c r="AG664" s="153"/>
      <c r="AL664" s="153"/>
      <c r="AM664" s="153"/>
      <c r="AR664" s="153"/>
      <c r="AS664" s="153"/>
      <c r="AX664" s="153"/>
      <c r="AY664" s="153"/>
      <c r="BD664" s="153"/>
      <c r="BE664" s="153"/>
      <c r="BF664" s="153"/>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c r="CX664" s="9"/>
      <c r="CY664" s="9"/>
      <c r="CZ664" s="9"/>
      <c r="DA664" s="9"/>
      <c r="DB664" s="9"/>
      <c r="DC664" s="9"/>
      <c r="DD664" s="9"/>
      <c r="DE664" s="9"/>
      <c r="DF664" s="9"/>
      <c r="DG664" s="9"/>
      <c r="DH664" s="9"/>
      <c r="DI664" s="9"/>
      <c r="DJ664" s="9"/>
      <c r="DK664" s="9"/>
      <c r="DL664" s="9"/>
      <c r="DM664" s="9"/>
      <c r="DN664" s="9"/>
      <c r="DO664" s="9"/>
      <c r="DP664" s="9"/>
      <c r="DQ664" s="9"/>
      <c r="DR664" s="9"/>
      <c r="DS664" s="9"/>
      <c r="DT664" s="9"/>
      <c r="DU664" s="9"/>
      <c r="DV664" s="9"/>
      <c r="DW664" s="9"/>
      <c r="DX664" s="9"/>
      <c r="DY664" s="9"/>
      <c r="DZ664" s="9"/>
      <c r="EA664" s="9"/>
      <c r="EB664" s="9"/>
      <c r="EC664" s="9"/>
      <c r="ED664" s="9"/>
      <c r="EE664" s="9"/>
      <c r="EF664" s="9"/>
      <c r="EG664" s="9"/>
      <c r="EH664" s="9"/>
      <c r="EI664" s="9"/>
      <c r="EJ664" s="9"/>
      <c r="EK664" s="9"/>
      <c r="EL664" s="9"/>
      <c r="EM664" s="9"/>
      <c r="EN664" s="9"/>
      <c r="EO664" s="9"/>
      <c r="EP664" s="9"/>
      <c r="EQ664" s="9"/>
      <c r="ER664" s="9"/>
      <c r="ES664" s="9"/>
      <c r="ET664" s="9"/>
      <c r="EU664" s="9"/>
      <c r="EV664" s="9"/>
      <c r="EW664" s="9"/>
      <c r="EX664" s="9"/>
      <c r="EY664" s="9"/>
      <c r="EZ664" s="9"/>
      <c r="FA664" s="9"/>
      <c r="FB664" s="9"/>
      <c r="FC664" s="9"/>
      <c r="FD664" s="9"/>
      <c r="FE664" s="9"/>
      <c r="FF664" s="9"/>
      <c r="FG664" s="9"/>
      <c r="FH664" s="9"/>
      <c r="FI664" s="9"/>
      <c r="FJ664" s="9"/>
    </row>
    <row r="665" ht="15.75" customHeight="1">
      <c r="B665" s="153"/>
      <c r="C665" s="153"/>
      <c r="H665" s="153"/>
      <c r="I665" s="153"/>
      <c r="N665" s="153"/>
      <c r="O665" s="153"/>
      <c r="T665" s="153"/>
      <c r="U665" s="153"/>
      <c r="Z665" s="153"/>
      <c r="AA665" s="153"/>
      <c r="AF665" s="153"/>
      <c r="AG665" s="153"/>
      <c r="AL665" s="153"/>
      <c r="AM665" s="153"/>
      <c r="AR665" s="153"/>
      <c r="AS665" s="153"/>
      <c r="AX665" s="153"/>
      <c r="AY665" s="153"/>
      <c r="BD665" s="153"/>
      <c r="BE665" s="153"/>
      <c r="BF665" s="153"/>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c r="CX665" s="9"/>
      <c r="CY665" s="9"/>
      <c r="CZ665" s="9"/>
      <c r="DA665" s="9"/>
      <c r="DB665" s="9"/>
      <c r="DC665" s="9"/>
      <c r="DD665" s="9"/>
      <c r="DE665" s="9"/>
      <c r="DF665" s="9"/>
      <c r="DG665" s="9"/>
      <c r="DH665" s="9"/>
      <c r="DI665" s="9"/>
      <c r="DJ665" s="9"/>
      <c r="DK665" s="9"/>
      <c r="DL665" s="9"/>
      <c r="DM665" s="9"/>
      <c r="DN665" s="9"/>
      <c r="DO665" s="9"/>
      <c r="DP665" s="9"/>
      <c r="DQ665" s="9"/>
      <c r="DR665" s="9"/>
      <c r="DS665" s="9"/>
      <c r="DT665" s="9"/>
      <c r="DU665" s="9"/>
      <c r="DV665" s="9"/>
      <c r="DW665" s="9"/>
      <c r="DX665" s="9"/>
      <c r="DY665" s="9"/>
      <c r="DZ665" s="9"/>
      <c r="EA665" s="9"/>
      <c r="EB665" s="9"/>
      <c r="EC665" s="9"/>
      <c r="ED665" s="9"/>
      <c r="EE665" s="9"/>
      <c r="EF665" s="9"/>
      <c r="EG665" s="9"/>
      <c r="EH665" s="9"/>
      <c r="EI665" s="9"/>
      <c r="EJ665" s="9"/>
      <c r="EK665" s="9"/>
      <c r="EL665" s="9"/>
      <c r="EM665" s="9"/>
      <c r="EN665" s="9"/>
      <c r="EO665" s="9"/>
      <c r="EP665" s="9"/>
      <c r="EQ665" s="9"/>
      <c r="ER665" s="9"/>
      <c r="ES665" s="9"/>
      <c r="ET665" s="9"/>
      <c r="EU665" s="9"/>
      <c r="EV665" s="9"/>
      <c r="EW665" s="9"/>
      <c r="EX665" s="9"/>
      <c r="EY665" s="9"/>
      <c r="EZ665" s="9"/>
      <c r="FA665" s="9"/>
      <c r="FB665" s="9"/>
      <c r="FC665" s="9"/>
      <c r="FD665" s="9"/>
      <c r="FE665" s="9"/>
      <c r="FF665" s="9"/>
      <c r="FG665" s="9"/>
      <c r="FH665" s="9"/>
      <c r="FI665" s="9"/>
      <c r="FJ665" s="9"/>
    </row>
    <row r="666" ht="15.75" customHeight="1">
      <c r="B666" s="153"/>
      <c r="C666" s="153"/>
      <c r="H666" s="153"/>
      <c r="I666" s="153"/>
      <c r="N666" s="153"/>
      <c r="O666" s="153"/>
      <c r="T666" s="153"/>
      <c r="U666" s="153"/>
      <c r="Z666" s="153"/>
      <c r="AA666" s="153"/>
      <c r="AF666" s="153"/>
      <c r="AG666" s="153"/>
      <c r="AL666" s="153"/>
      <c r="AM666" s="153"/>
      <c r="AR666" s="153"/>
      <c r="AS666" s="153"/>
      <c r="AX666" s="153"/>
      <c r="AY666" s="153"/>
      <c r="BD666" s="153"/>
      <c r="BE666" s="153"/>
      <c r="BF666" s="153"/>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c r="CX666" s="9"/>
      <c r="CY666" s="9"/>
      <c r="CZ666" s="9"/>
      <c r="DA666" s="9"/>
      <c r="DB666" s="9"/>
      <c r="DC666" s="9"/>
      <c r="DD666" s="9"/>
      <c r="DE666" s="9"/>
      <c r="DF666" s="9"/>
      <c r="DG666" s="9"/>
      <c r="DH666" s="9"/>
      <c r="DI666" s="9"/>
      <c r="DJ666" s="9"/>
      <c r="DK666" s="9"/>
      <c r="DL666" s="9"/>
      <c r="DM666" s="9"/>
      <c r="DN666" s="9"/>
      <c r="DO666" s="9"/>
      <c r="DP666" s="9"/>
      <c r="DQ666" s="9"/>
      <c r="DR666" s="9"/>
      <c r="DS666" s="9"/>
      <c r="DT666" s="9"/>
      <c r="DU666" s="9"/>
      <c r="DV666" s="9"/>
      <c r="DW666" s="9"/>
      <c r="DX666" s="9"/>
      <c r="DY666" s="9"/>
      <c r="DZ666" s="9"/>
      <c r="EA666" s="9"/>
      <c r="EB666" s="9"/>
      <c r="EC666" s="9"/>
      <c r="ED666" s="9"/>
      <c r="EE666" s="9"/>
      <c r="EF666" s="9"/>
      <c r="EG666" s="9"/>
      <c r="EH666" s="9"/>
      <c r="EI666" s="9"/>
      <c r="EJ666" s="9"/>
      <c r="EK666" s="9"/>
      <c r="EL666" s="9"/>
      <c r="EM666" s="9"/>
      <c r="EN666" s="9"/>
      <c r="EO666" s="9"/>
      <c r="EP666" s="9"/>
      <c r="EQ666" s="9"/>
      <c r="ER666" s="9"/>
      <c r="ES666" s="9"/>
      <c r="ET666" s="9"/>
      <c r="EU666" s="9"/>
      <c r="EV666" s="9"/>
      <c r="EW666" s="9"/>
      <c r="EX666" s="9"/>
      <c r="EY666" s="9"/>
      <c r="EZ666" s="9"/>
      <c r="FA666" s="9"/>
      <c r="FB666" s="9"/>
      <c r="FC666" s="9"/>
      <c r="FD666" s="9"/>
      <c r="FE666" s="9"/>
      <c r="FF666" s="9"/>
      <c r="FG666" s="9"/>
      <c r="FH666" s="9"/>
      <c r="FI666" s="9"/>
      <c r="FJ666" s="9"/>
    </row>
    <row r="667" ht="15.75" customHeight="1">
      <c r="B667" s="153"/>
      <c r="C667" s="153"/>
      <c r="H667" s="153"/>
      <c r="I667" s="153"/>
      <c r="N667" s="153"/>
      <c r="O667" s="153"/>
      <c r="T667" s="153"/>
      <c r="U667" s="153"/>
      <c r="Z667" s="153"/>
      <c r="AA667" s="153"/>
      <c r="AF667" s="153"/>
      <c r="AG667" s="153"/>
      <c r="AL667" s="153"/>
      <c r="AM667" s="153"/>
      <c r="AR667" s="153"/>
      <c r="AS667" s="153"/>
      <c r="AX667" s="153"/>
      <c r="AY667" s="153"/>
      <c r="BD667" s="153"/>
      <c r="BE667" s="153"/>
      <c r="BF667" s="153"/>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9"/>
      <c r="DV667" s="9"/>
      <c r="DW667" s="9"/>
      <c r="DX667" s="9"/>
      <c r="DY667" s="9"/>
      <c r="DZ667" s="9"/>
      <c r="EA667" s="9"/>
      <c r="EB667" s="9"/>
      <c r="EC667" s="9"/>
      <c r="ED667" s="9"/>
      <c r="EE667" s="9"/>
      <c r="EF667" s="9"/>
      <c r="EG667" s="9"/>
      <c r="EH667" s="9"/>
      <c r="EI667" s="9"/>
      <c r="EJ667" s="9"/>
      <c r="EK667" s="9"/>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row>
    <row r="668" ht="15.75" customHeight="1">
      <c r="B668" s="153"/>
      <c r="C668" s="153"/>
      <c r="H668" s="153"/>
      <c r="I668" s="153"/>
      <c r="N668" s="153"/>
      <c r="O668" s="153"/>
      <c r="T668" s="153"/>
      <c r="U668" s="153"/>
      <c r="Z668" s="153"/>
      <c r="AA668" s="153"/>
      <c r="AF668" s="153"/>
      <c r="AG668" s="153"/>
      <c r="AL668" s="153"/>
      <c r="AM668" s="153"/>
      <c r="AR668" s="153"/>
      <c r="AS668" s="153"/>
      <c r="AX668" s="153"/>
      <c r="AY668" s="153"/>
      <c r="BD668" s="153"/>
      <c r="BE668" s="153"/>
      <c r="BF668" s="153"/>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9"/>
      <c r="DV668" s="9"/>
      <c r="DW668" s="9"/>
      <c r="DX668" s="9"/>
      <c r="DY668" s="9"/>
      <c r="DZ668" s="9"/>
      <c r="EA668" s="9"/>
      <c r="EB668" s="9"/>
      <c r="EC668" s="9"/>
      <c r="ED668" s="9"/>
      <c r="EE668" s="9"/>
      <c r="EF668" s="9"/>
      <c r="EG668" s="9"/>
      <c r="EH668" s="9"/>
      <c r="EI668" s="9"/>
      <c r="EJ668" s="9"/>
      <c r="EK668" s="9"/>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row>
    <row r="669" ht="15.75" customHeight="1">
      <c r="B669" s="153"/>
      <c r="C669" s="153"/>
      <c r="H669" s="153"/>
      <c r="I669" s="153"/>
      <c r="N669" s="153"/>
      <c r="O669" s="153"/>
      <c r="T669" s="153"/>
      <c r="U669" s="153"/>
      <c r="Z669" s="153"/>
      <c r="AA669" s="153"/>
      <c r="AF669" s="153"/>
      <c r="AG669" s="153"/>
      <c r="AL669" s="153"/>
      <c r="AM669" s="153"/>
      <c r="AR669" s="153"/>
      <c r="AS669" s="153"/>
      <c r="AX669" s="153"/>
      <c r="AY669" s="153"/>
      <c r="BD669" s="153"/>
      <c r="BE669" s="153"/>
      <c r="BF669" s="153"/>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c r="CX669" s="9"/>
      <c r="CY669" s="9"/>
      <c r="CZ669" s="9"/>
      <c r="DA669" s="9"/>
      <c r="DB669" s="9"/>
      <c r="DC669" s="9"/>
      <c r="DD669" s="9"/>
      <c r="DE669" s="9"/>
      <c r="DF669" s="9"/>
      <c r="DG669" s="9"/>
      <c r="DH669" s="9"/>
      <c r="DI669" s="9"/>
      <c r="DJ669" s="9"/>
      <c r="DK669" s="9"/>
      <c r="DL669" s="9"/>
      <c r="DM669" s="9"/>
      <c r="DN669" s="9"/>
      <c r="DO669" s="9"/>
      <c r="DP669" s="9"/>
      <c r="DQ669" s="9"/>
      <c r="DR669" s="9"/>
      <c r="DS669" s="9"/>
      <c r="DT669" s="9"/>
      <c r="DU669" s="9"/>
      <c r="DV669" s="9"/>
      <c r="DW669" s="9"/>
      <c r="DX669" s="9"/>
      <c r="DY669" s="9"/>
      <c r="DZ669" s="9"/>
      <c r="EA669" s="9"/>
      <c r="EB669" s="9"/>
      <c r="EC669" s="9"/>
      <c r="ED669" s="9"/>
      <c r="EE669" s="9"/>
      <c r="EF669" s="9"/>
      <c r="EG669" s="9"/>
      <c r="EH669" s="9"/>
      <c r="EI669" s="9"/>
      <c r="EJ669" s="9"/>
      <c r="EK669" s="9"/>
      <c r="EL669" s="9"/>
      <c r="EM669" s="9"/>
      <c r="EN669" s="9"/>
      <c r="EO669" s="9"/>
      <c r="EP669" s="9"/>
      <c r="EQ669" s="9"/>
      <c r="ER669" s="9"/>
      <c r="ES669" s="9"/>
      <c r="ET669" s="9"/>
      <c r="EU669" s="9"/>
      <c r="EV669" s="9"/>
      <c r="EW669" s="9"/>
      <c r="EX669" s="9"/>
      <c r="EY669" s="9"/>
      <c r="EZ669" s="9"/>
      <c r="FA669" s="9"/>
      <c r="FB669" s="9"/>
      <c r="FC669" s="9"/>
      <c r="FD669" s="9"/>
      <c r="FE669" s="9"/>
      <c r="FF669" s="9"/>
      <c r="FG669" s="9"/>
      <c r="FH669" s="9"/>
      <c r="FI669" s="9"/>
      <c r="FJ669" s="9"/>
    </row>
    <row r="670" ht="15.75" customHeight="1">
      <c r="B670" s="153"/>
      <c r="C670" s="153"/>
      <c r="H670" s="153"/>
      <c r="I670" s="153"/>
      <c r="N670" s="153"/>
      <c r="O670" s="153"/>
      <c r="T670" s="153"/>
      <c r="U670" s="153"/>
      <c r="Z670" s="153"/>
      <c r="AA670" s="153"/>
      <c r="AF670" s="153"/>
      <c r="AG670" s="153"/>
      <c r="AL670" s="153"/>
      <c r="AM670" s="153"/>
      <c r="AR670" s="153"/>
      <c r="AS670" s="153"/>
      <c r="AX670" s="153"/>
      <c r="AY670" s="153"/>
      <c r="BD670" s="153"/>
      <c r="BE670" s="153"/>
      <c r="BF670" s="153"/>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9"/>
      <c r="DN670" s="9"/>
      <c r="DO670" s="9"/>
      <c r="DP670" s="9"/>
      <c r="DQ670" s="9"/>
      <c r="DR670" s="9"/>
      <c r="DS670" s="9"/>
      <c r="DT670" s="9"/>
      <c r="DU670" s="9"/>
      <c r="DV670" s="9"/>
      <c r="DW670" s="9"/>
      <c r="DX670" s="9"/>
      <c r="DY670" s="9"/>
      <c r="DZ670" s="9"/>
      <c r="EA670" s="9"/>
      <c r="EB670" s="9"/>
      <c r="EC670" s="9"/>
      <c r="ED670" s="9"/>
      <c r="EE670" s="9"/>
      <c r="EF670" s="9"/>
      <c r="EG670" s="9"/>
      <c r="EH670" s="9"/>
      <c r="EI670" s="9"/>
      <c r="EJ670" s="9"/>
      <c r="EK670" s="9"/>
      <c r="EL670" s="9"/>
      <c r="EM670" s="9"/>
      <c r="EN670" s="9"/>
      <c r="EO670" s="9"/>
      <c r="EP670" s="9"/>
      <c r="EQ670" s="9"/>
      <c r="ER670" s="9"/>
      <c r="ES670" s="9"/>
      <c r="ET670" s="9"/>
      <c r="EU670" s="9"/>
      <c r="EV670" s="9"/>
      <c r="EW670" s="9"/>
      <c r="EX670" s="9"/>
      <c r="EY670" s="9"/>
      <c r="EZ670" s="9"/>
      <c r="FA670" s="9"/>
      <c r="FB670" s="9"/>
      <c r="FC670" s="9"/>
      <c r="FD670" s="9"/>
      <c r="FE670" s="9"/>
      <c r="FF670" s="9"/>
      <c r="FG670" s="9"/>
      <c r="FH670" s="9"/>
      <c r="FI670" s="9"/>
      <c r="FJ670" s="9"/>
    </row>
    <row r="671" ht="15.75" customHeight="1">
      <c r="B671" s="153"/>
      <c r="C671" s="153"/>
      <c r="H671" s="153"/>
      <c r="I671" s="153"/>
      <c r="N671" s="153"/>
      <c r="O671" s="153"/>
      <c r="T671" s="153"/>
      <c r="U671" s="153"/>
      <c r="Z671" s="153"/>
      <c r="AA671" s="153"/>
      <c r="AF671" s="153"/>
      <c r="AG671" s="153"/>
      <c r="AL671" s="153"/>
      <c r="AM671" s="153"/>
      <c r="AR671" s="153"/>
      <c r="AS671" s="153"/>
      <c r="AX671" s="153"/>
      <c r="AY671" s="153"/>
      <c r="BD671" s="153"/>
      <c r="BE671" s="153"/>
      <c r="BF671" s="153"/>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c r="CX671" s="9"/>
      <c r="CY671" s="9"/>
      <c r="CZ671" s="9"/>
      <c r="DA671" s="9"/>
      <c r="DB671" s="9"/>
      <c r="DC671" s="9"/>
      <c r="DD671" s="9"/>
      <c r="DE671" s="9"/>
      <c r="DF671" s="9"/>
      <c r="DG671" s="9"/>
      <c r="DH671" s="9"/>
      <c r="DI671" s="9"/>
      <c r="DJ671" s="9"/>
      <c r="DK671" s="9"/>
      <c r="DL671" s="9"/>
      <c r="DM671" s="9"/>
      <c r="DN671" s="9"/>
      <c r="DO671" s="9"/>
      <c r="DP671" s="9"/>
      <c r="DQ671" s="9"/>
      <c r="DR671" s="9"/>
      <c r="DS671" s="9"/>
      <c r="DT671" s="9"/>
      <c r="DU671" s="9"/>
      <c r="DV671" s="9"/>
      <c r="DW671" s="9"/>
      <c r="DX671" s="9"/>
      <c r="DY671" s="9"/>
      <c r="DZ671" s="9"/>
      <c r="EA671" s="9"/>
      <c r="EB671" s="9"/>
      <c r="EC671" s="9"/>
      <c r="ED671" s="9"/>
      <c r="EE671" s="9"/>
      <c r="EF671" s="9"/>
      <c r="EG671" s="9"/>
      <c r="EH671" s="9"/>
      <c r="EI671" s="9"/>
      <c r="EJ671" s="9"/>
      <c r="EK671" s="9"/>
      <c r="EL671" s="9"/>
      <c r="EM671" s="9"/>
      <c r="EN671" s="9"/>
      <c r="EO671" s="9"/>
      <c r="EP671" s="9"/>
      <c r="EQ671" s="9"/>
      <c r="ER671" s="9"/>
      <c r="ES671" s="9"/>
      <c r="ET671" s="9"/>
      <c r="EU671" s="9"/>
      <c r="EV671" s="9"/>
      <c r="EW671" s="9"/>
      <c r="EX671" s="9"/>
      <c r="EY671" s="9"/>
      <c r="EZ671" s="9"/>
      <c r="FA671" s="9"/>
      <c r="FB671" s="9"/>
      <c r="FC671" s="9"/>
      <c r="FD671" s="9"/>
      <c r="FE671" s="9"/>
      <c r="FF671" s="9"/>
      <c r="FG671" s="9"/>
      <c r="FH671" s="9"/>
      <c r="FI671" s="9"/>
      <c r="FJ671" s="9"/>
    </row>
    <row r="672" ht="15.75" customHeight="1">
      <c r="B672" s="153"/>
      <c r="C672" s="153"/>
      <c r="H672" s="153"/>
      <c r="I672" s="153"/>
      <c r="N672" s="153"/>
      <c r="O672" s="153"/>
      <c r="T672" s="153"/>
      <c r="U672" s="153"/>
      <c r="Z672" s="153"/>
      <c r="AA672" s="153"/>
      <c r="AF672" s="153"/>
      <c r="AG672" s="153"/>
      <c r="AL672" s="153"/>
      <c r="AM672" s="153"/>
      <c r="AR672" s="153"/>
      <c r="AS672" s="153"/>
      <c r="AX672" s="153"/>
      <c r="AY672" s="153"/>
      <c r="BD672" s="153"/>
      <c r="BE672" s="153"/>
      <c r="BF672" s="153"/>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9"/>
      <c r="DN672" s="9"/>
      <c r="DO672" s="9"/>
      <c r="DP672" s="9"/>
      <c r="DQ672" s="9"/>
      <c r="DR672" s="9"/>
      <c r="DS672" s="9"/>
      <c r="DT672" s="9"/>
      <c r="DU672" s="9"/>
      <c r="DV672" s="9"/>
      <c r="DW672" s="9"/>
      <c r="DX672" s="9"/>
      <c r="DY672" s="9"/>
      <c r="DZ672" s="9"/>
      <c r="EA672" s="9"/>
      <c r="EB672" s="9"/>
      <c r="EC672" s="9"/>
      <c r="ED672" s="9"/>
      <c r="EE672" s="9"/>
      <c r="EF672" s="9"/>
      <c r="EG672" s="9"/>
      <c r="EH672" s="9"/>
      <c r="EI672" s="9"/>
      <c r="EJ672" s="9"/>
      <c r="EK672" s="9"/>
      <c r="EL672" s="9"/>
      <c r="EM672" s="9"/>
      <c r="EN672" s="9"/>
      <c r="EO672" s="9"/>
      <c r="EP672" s="9"/>
      <c r="EQ672" s="9"/>
      <c r="ER672" s="9"/>
      <c r="ES672" s="9"/>
      <c r="ET672" s="9"/>
      <c r="EU672" s="9"/>
      <c r="EV672" s="9"/>
      <c r="EW672" s="9"/>
      <c r="EX672" s="9"/>
      <c r="EY672" s="9"/>
      <c r="EZ672" s="9"/>
      <c r="FA672" s="9"/>
      <c r="FB672" s="9"/>
      <c r="FC672" s="9"/>
      <c r="FD672" s="9"/>
      <c r="FE672" s="9"/>
      <c r="FF672" s="9"/>
      <c r="FG672" s="9"/>
      <c r="FH672" s="9"/>
      <c r="FI672" s="9"/>
      <c r="FJ672" s="9"/>
    </row>
    <row r="673" ht="15.75" customHeight="1">
      <c r="B673" s="153"/>
      <c r="C673" s="153"/>
      <c r="H673" s="153"/>
      <c r="I673" s="153"/>
      <c r="N673" s="153"/>
      <c r="O673" s="153"/>
      <c r="T673" s="153"/>
      <c r="U673" s="153"/>
      <c r="Z673" s="153"/>
      <c r="AA673" s="153"/>
      <c r="AF673" s="153"/>
      <c r="AG673" s="153"/>
      <c r="AL673" s="153"/>
      <c r="AM673" s="153"/>
      <c r="AR673" s="153"/>
      <c r="AS673" s="153"/>
      <c r="AX673" s="153"/>
      <c r="AY673" s="153"/>
      <c r="BD673" s="153"/>
      <c r="BE673" s="153"/>
      <c r="BF673" s="153"/>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9"/>
      <c r="DN673" s="9"/>
      <c r="DO673" s="9"/>
      <c r="DP673" s="9"/>
      <c r="DQ673" s="9"/>
      <c r="DR673" s="9"/>
      <c r="DS673" s="9"/>
      <c r="DT673" s="9"/>
      <c r="DU673" s="9"/>
      <c r="DV673" s="9"/>
      <c r="DW673" s="9"/>
      <c r="DX673" s="9"/>
      <c r="DY673" s="9"/>
      <c r="DZ673" s="9"/>
      <c r="EA673" s="9"/>
      <c r="EB673" s="9"/>
      <c r="EC673" s="9"/>
      <c r="ED673" s="9"/>
      <c r="EE673" s="9"/>
      <c r="EF673" s="9"/>
      <c r="EG673" s="9"/>
      <c r="EH673" s="9"/>
      <c r="EI673" s="9"/>
      <c r="EJ673" s="9"/>
      <c r="EK673" s="9"/>
      <c r="EL673" s="9"/>
      <c r="EM673" s="9"/>
      <c r="EN673" s="9"/>
      <c r="EO673" s="9"/>
      <c r="EP673" s="9"/>
      <c r="EQ673" s="9"/>
      <c r="ER673" s="9"/>
      <c r="ES673" s="9"/>
      <c r="ET673" s="9"/>
      <c r="EU673" s="9"/>
      <c r="EV673" s="9"/>
      <c r="EW673" s="9"/>
      <c r="EX673" s="9"/>
      <c r="EY673" s="9"/>
      <c r="EZ673" s="9"/>
      <c r="FA673" s="9"/>
      <c r="FB673" s="9"/>
      <c r="FC673" s="9"/>
      <c r="FD673" s="9"/>
      <c r="FE673" s="9"/>
      <c r="FF673" s="9"/>
      <c r="FG673" s="9"/>
      <c r="FH673" s="9"/>
      <c r="FI673" s="9"/>
      <c r="FJ673" s="9"/>
    </row>
    <row r="674" ht="15.75" customHeight="1">
      <c r="B674" s="153"/>
      <c r="C674" s="153"/>
      <c r="H674" s="153"/>
      <c r="I674" s="153"/>
      <c r="N674" s="153"/>
      <c r="O674" s="153"/>
      <c r="T674" s="153"/>
      <c r="U674" s="153"/>
      <c r="Z674" s="153"/>
      <c r="AA674" s="153"/>
      <c r="AF674" s="153"/>
      <c r="AG674" s="153"/>
      <c r="AL674" s="153"/>
      <c r="AM674" s="153"/>
      <c r="AR674" s="153"/>
      <c r="AS674" s="153"/>
      <c r="AX674" s="153"/>
      <c r="AY674" s="153"/>
      <c r="BD674" s="153"/>
      <c r="BE674" s="153"/>
      <c r="BF674" s="153"/>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c r="CX674" s="9"/>
      <c r="CY674" s="9"/>
      <c r="CZ674" s="9"/>
      <c r="DA674" s="9"/>
      <c r="DB674" s="9"/>
      <c r="DC674" s="9"/>
      <c r="DD674" s="9"/>
      <c r="DE674" s="9"/>
      <c r="DF674" s="9"/>
      <c r="DG674" s="9"/>
      <c r="DH674" s="9"/>
      <c r="DI674" s="9"/>
      <c r="DJ674" s="9"/>
      <c r="DK674" s="9"/>
      <c r="DL674" s="9"/>
      <c r="DM674" s="9"/>
      <c r="DN674" s="9"/>
      <c r="DO674" s="9"/>
      <c r="DP674" s="9"/>
      <c r="DQ674" s="9"/>
      <c r="DR674" s="9"/>
      <c r="DS674" s="9"/>
      <c r="DT674" s="9"/>
      <c r="DU674" s="9"/>
      <c r="DV674" s="9"/>
      <c r="DW674" s="9"/>
      <c r="DX674" s="9"/>
      <c r="DY674" s="9"/>
      <c r="DZ674" s="9"/>
      <c r="EA674" s="9"/>
      <c r="EB674" s="9"/>
      <c r="EC674" s="9"/>
      <c r="ED674" s="9"/>
      <c r="EE674" s="9"/>
      <c r="EF674" s="9"/>
      <c r="EG674" s="9"/>
      <c r="EH674" s="9"/>
      <c r="EI674" s="9"/>
      <c r="EJ674" s="9"/>
      <c r="EK674" s="9"/>
      <c r="EL674" s="9"/>
      <c r="EM674" s="9"/>
      <c r="EN674" s="9"/>
      <c r="EO674" s="9"/>
      <c r="EP674" s="9"/>
      <c r="EQ674" s="9"/>
      <c r="ER674" s="9"/>
      <c r="ES674" s="9"/>
      <c r="ET674" s="9"/>
      <c r="EU674" s="9"/>
      <c r="EV674" s="9"/>
      <c r="EW674" s="9"/>
      <c r="EX674" s="9"/>
      <c r="EY674" s="9"/>
      <c r="EZ674" s="9"/>
      <c r="FA674" s="9"/>
      <c r="FB674" s="9"/>
      <c r="FC674" s="9"/>
      <c r="FD674" s="9"/>
      <c r="FE674" s="9"/>
      <c r="FF674" s="9"/>
      <c r="FG674" s="9"/>
      <c r="FH674" s="9"/>
      <c r="FI674" s="9"/>
      <c r="FJ674" s="9"/>
    </row>
    <row r="675" ht="15.75" customHeight="1">
      <c r="B675" s="153"/>
      <c r="C675" s="153"/>
      <c r="H675" s="153"/>
      <c r="I675" s="153"/>
      <c r="N675" s="153"/>
      <c r="O675" s="153"/>
      <c r="T675" s="153"/>
      <c r="U675" s="153"/>
      <c r="Z675" s="153"/>
      <c r="AA675" s="153"/>
      <c r="AF675" s="153"/>
      <c r="AG675" s="153"/>
      <c r="AL675" s="153"/>
      <c r="AM675" s="153"/>
      <c r="AR675" s="153"/>
      <c r="AS675" s="153"/>
      <c r="AX675" s="153"/>
      <c r="AY675" s="153"/>
      <c r="BD675" s="153"/>
      <c r="BE675" s="153"/>
      <c r="BF675" s="153"/>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c r="CX675" s="9"/>
      <c r="CY675" s="9"/>
      <c r="CZ675" s="9"/>
      <c r="DA675" s="9"/>
      <c r="DB675" s="9"/>
      <c r="DC675" s="9"/>
      <c r="DD675" s="9"/>
      <c r="DE675" s="9"/>
      <c r="DF675" s="9"/>
      <c r="DG675" s="9"/>
      <c r="DH675" s="9"/>
      <c r="DI675" s="9"/>
      <c r="DJ675" s="9"/>
      <c r="DK675" s="9"/>
      <c r="DL675" s="9"/>
      <c r="DM675" s="9"/>
      <c r="DN675" s="9"/>
      <c r="DO675" s="9"/>
      <c r="DP675" s="9"/>
      <c r="DQ675" s="9"/>
      <c r="DR675" s="9"/>
      <c r="DS675" s="9"/>
      <c r="DT675" s="9"/>
      <c r="DU675" s="9"/>
      <c r="DV675" s="9"/>
      <c r="DW675" s="9"/>
      <c r="DX675" s="9"/>
      <c r="DY675" s="9"/>
      <c r="DZ675" s="9"/>
      <c r="EA675" s="9"/>
      <c r="EB675" s="9"/>
      <c r="EC675" s="9"/>
      <c r="ED675" s="9"/>
      <c r="EE675" s="9"/>
      <c r="EF675" s="9"/>
      <c r="EG675" s="9"/>
      <c r="EH675" s="9"/>
      <c r="EI675" s="9"/>
      <c r="EJ675" s="9"/>
      <c r="EK675" s="9"/>
      <c r="EL675" s="9"/>
      <c r="EM675" s="9"/>
      <c r="EN675" s="9"/>
      <c r="EO675" s="9"/>
      <c r="EP675" s="9"/>
      <c r="EQ675" s="9"/>
      <c r="ER675" s="9"/>
      <c r="ES675" s="9"/>
      <c r="ET675" s="9"/>
      <c r="EU675" s="9"/>
      <c r="EV675" s="9"/>
      <c r="EW675" s="9"/>
      <c r="EX675" s="9"/>
      <c r="EY675" s="9"/>
      <c r="EZ675" s="9"/>
      <c r="FA675" s="9"/>
      <c r="FB675" s="9"/>
      <c r="FC675" s="9"/>
      <c r="FD675" s="9"/>
      <c r="FE675" s="9"/>
      <c r="FF675" s="9"/>
      <c r="FG675" s="9"/>
      <c r="FH675" s="9"/>
      <c r="FI675" s="9"/>
      <c r="FJ675" s="9"/>
    </row>
    <row r="676" ht="15.75" customHeight="1">
      <c r="B676" s="153"/>
      <c r="C676" s="153"/>
      <c r="H676" s="153"/>
      <c r="I676" s="153"/>
      <c r="N676" s="153"/>
      <c r="O676" s="153"/>
      <c r="T676" s="153"/>
      <c r="U676" s="153"/>
      <c r="Z676" s="153"/>
      <c r="AA676" s="153"/>
      <c r="AF676" s="153"/>
      <c r="AG676" s="153"/>
      <c r="AL676" s="153"/>
      <c r="AM676" s="153"/>
      <c r="AR676" s="153"/>
      <c r="AS676" s="153"/>
      <c r="AX676" s="153"/>
      <c r="AY676" s="153"/>
      <c r="BD676" s="153"/>
      <c r="BE676" s="153"/>
      <c r="BF676" s="153"/>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c r="CX676" s="9"/>
      <c r="CY676" s="9"/>
      <c r="CZ676" s="9"/>
      <c r="DA676" s="9"/>
      <c r="DB676" s="9"/>
      <c r="DC676" s="9"/>
      <c r="DD676" s="9"/>
      <c r="DE676" s="9"/>
      <c r="DF676" s="9"/>
      <c r="DG676" s="9"/>
      <c r="DH676" s="9"/>
      <c r="DI676" s="9"/>
      <c r="DJ676" s="9"/>
      <c r="DK676" s="9"/>
      <c r="DL676" s="9"/>
      <c r="DM676" s="9"/>
      <c r="DN676" s="9"/>
      <c r="DO676" s="9"/>
      <c r="DP676" s="9"/>
      <c r="DQ676" s="9"/>
      <c r="DR676" s="9"/>
      <c r="DS676" s="9"/>
      <c r="DT676" s="9"/>
      <c r="DU676" s="9"/>
      <c r="DV676" s="9"/>
      <c r="DW676" s="9"/>
      <c r="DX676" s="9"/>
      <c r="DY676" s="9"/>
      <c r="DZ676" s="9"/>
      <c r="EA676" s="9"/>
      <c r="EB676" s="9"/>
      <c r="EC676" s="9"/>
      <c r="ED676" s="9"/>
      <c r="EE676" s="9"/>
      <c r="EF676" s="9"/>
      <c r="EG676" s="9"/>
      <c r="EH676" s="9"/>
      <c r="EI676" s="9"/>
      <c r="EJ676" s="9"/>
      <c r="EK676" s="9"/>
      <c r="EL676" s="9"/>
      <c r="EM676" s="9"/>
      <c r="EN676" s="9"/>
      <c r="EO676" s="9"/>
      <c r="EP676" s="9"/>
      <c r="EQ676" s="9"/>
      <c r="ER676" s="9"/>
      <c r="ES676" s="9"/>
      <c r="ET676" s="9"/>
      <c r="EU676" s="9"/>
      <c r="EV676" s="9"/>
      <c r="EW676" s="9"/>
      <c r="EX676" s="9"/>
      <c r="EY676" s="9"/>
      <c r="EZ676" s="9"/>
      <c r="FA676" s="9"/>
      <c r="FB676" s="9"/>
      <c r="FC676" s="9"/>
      <c r="FD676" s="9"/>
      <c r="FE676" s="9"/>
      <c r="FF676" s="9"/>
      <c r="FG676" s="9"/>
      <c r="FH676" s="9"/>
      <c r="FI676" s="9"/>
      <c r="FJ676" s="9"/>
    </row>
    <row r="677" ht="15.75" customHeight="1">
      <c r="B677" s="153"/>
      <c r="C677" s="153"/>
      <c r="H677" s="153"/>
      <c r="I677" s="153"/>
      <c r="N677" s="153"/>
      <c r="O677" s="153"/>
      <c r="T677" s="153"/>
      <c r="U677" s="153"/>
      <c r="Z677" s="153"/>
      <c r="AA677" s="153"/>
      <c r="AF677" s="153"/>
      <c r="AG677" s="153"/>
      <c r="AL677" s="153"/>
      <c r="AM677" s="153"/>
      <c r="AR677" s="153"/>
      <c r="AS677" s="153"/>
      <c r="AX677" s="153"/>
      <c r="AY677" s="153"/>
      <c r="BD677" s="153"/>
      <c r="BE677" s="153"/>
      <c r="BF677" s="153"/>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c r="CX677" s="9"/>
      <c r="CY677" s="9"/>
      <c r="CZ677" s="9"/>
      <c r="DA677" s="9"/>
      <c r="DB677" s="9"/>
      <c r="DC677" s="9"/>
      <c r="DD677" s="9"/>
      <c r="DE677" s="9"/>
      <c r="DF677" s="9"/>
      <c r="DG677" s="9"/>
      <c r="DH677" s="9"/>
      <c r="DI677" s="9"/>
      <c r="DJ677" s="9"/>
      <c r="DK677" s="9"/>
      <c r="DL677" s="9"/>
      <c r="DM677" s="9"/>
      <c r="DN677" s="9"/>
      <c r="DO677" s="9"/>
      <c r="DP677" s="9"/>
      <c r="DQ677" s="9"/>
      <c r="DR677" s="9"/>
      <c r="DS677" s="9"/>
      <c r="DT677" s="9"/>
      <c r="DU677" s="9"/>
      <c r="DV677" s="9"/>
      <c r="DW677" s="9"/>
      <c r="DX677" s="9"/>
      <c r="DY677" s="9"/>
      <c r="DZ677" s="9"/>
      <c r="EA677" s="9"/>
      <c r="EB677" s="9"/>
      <c r="EC677" s="9"/>
      <c r="ED677" s="9"/>
      <c r="EE677" s="9"/>
      <c r="EF677" s="9"/>
      <c r="EG677" s="9"/>
      <c r="EH677" s="9"/>
      <c r="EI677" s="9"/>
      <c r="EJ677" s="9"/>
      <c r="EK677" s="9"/>
      <c r="EL677" s="9"/>
      <c r="EM677" s="9"/>
      <c r="EN677" s="9"/>
      <c r="EO677" s="9"/>
      <c r="EP677" s="9"/>
      <c r="EQ677" s="9"/>
      <c r="ER677" s="9"/>
      <c r="ES677" s="9"/>
      <c r="ET677" s="9"/>
      <c r="EU677" s="9"/>
      <c r="EV677" s="9"/>
      <c r="EW677" s="9"/>
      <c r="EX677" s="9"/>
      <c r="EY677" s="9"/>
      <c r="EZ677" s="9"/>
      <c r="FA677" s="9"/>
      <c r="FB677" s="9"/>
      <c r="FC677" s="9"/>
      <c r="FD677" s="9"/>
      <c r="FE677" s="9"/>
      <c r="FF677" s="9"/>
      <c r="FG677" s="9"/>
      <c r="FH677" s="9"/>
      <c r="FI677" s="9"/>
      <c r="FJ677" s="9"/>
    </row>
    <row r="678" ht="15.75" customHeight="1">
      <c r="B678" s="153"/>
      <c r="C678" s="153"/>
      <c r="H678" s="153"/>
      <c r="I678" s="153"/>
      <c r="N678" s="153"/>
      <c r="O678" s="153"/>
      <c r="T678" s="153"/>
      <c r="U678" s="153"/>
      <c r="Z678" s="153"/>
      <c r="AA678" s="153"/>
      <c r="AF678" s="153"/>
      <c r="AG678" s="153"/>
      <c r="AL678" s="153"/>
      <c r="AM678" s="153"/>
      <c r="AR678" s="153"/>
      <c r="AS678" s="153"/>
      <c r="AX678" s="153"/>
      <c r="AY678" s="153"/>
      <c r="BD678" s="153"/>
      <c r="BE678" s="153"/>
      <c r="BF678" s="153"/>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c r="CX678" s="9"/>
      <c r="CY678" s="9"/>
      <c r="CZ678" s="9"/>
      <c r="DA678" s="9"/>
      <c r="DB678" s="9"/>
      <c r="DC678" s="9"/>
      <c r="DD678" s="9"/>
      <c r="DE678" s="9"/>
      <c r="DF678" s="9"/>
      <c r="DG678" s="9"/>
      <c r="DH678" s="9"/>
      <c r="DI678" s="9"/>
      <c r="DJ678" s="9"/>
      <c r="DK678" s="9"/>
      <c r="DL678" s="9"/>
      <c r="DM678" s="9"/>
      <c r="DN678" s="9"/>
      <c r="DO678" s="9"/>
      <c r="DP678" s="9"/>
      <c r="DQ678" s="9"/>
      <c r="DR678" s="9"/>
      <c r="DS678" s="9"/>
      <c r="DT678" s="9"/>
      <c r="DU678" s="9"/>
      <c r="DV678" s="9"/>
      <c r="DW678" s="9"/>
      <c r="DX678" s="9"/>
      <c r="DY678" s="9"/>
      <c r="DZ678" s="9"/>
      <c r="EA678" s="9"/>
      <c r="EB678" s="9"/>
      <c r="EC678" s="9"/>
      <c r="ED678" s="9"/>
      <c r="EE678" s="9"/>
      <c r="EF678" s="9"/>
      <c r="EG678" s="9"/>
      <c r="EH678" s="9"/>
      <c r="EI678" s="9"/>
      <c r="EJ678" s="9"/>
      <c r="EK678" s="9"/>
      <c r="EL678" s="9"/>
      <c r="EM678" s="9"/>
      <c r="EN678" s="9"/>
      <c r="EO678" s="9"/>
      <c r="EP678" s="9"/>
      <c r="EQ678" s="9"/>
      <c r="ER678" s="9"/>
      <c r="ES678" s="9"/>
      <c r="ET678" s="9"/>
      <c r="EU678" s="9"/>
      <c r="EV678" s="9"/>
      <c r="EW678" s="9"/>
      <c r="EX678" s="9"/>
      <c r="EY678" s="9"/>
      <c r="EZ678" s="9"/>
      <c r="FA678" s="9"/>
      <c r="FB678" s="9"/>
      <c r="FC678" s="9"/>
      <c r="FD678" s="9"/>
      <c r="FE678" s="9"/>
      <c r="FF678" s="9"/>
      <c r="FG678" s="9"/>
      <c r="FH678" s="9"/>
      <c r="FI678" s="9"/>
      <c r="FJ678" s="9"/>
    </row>
    <row r="679" ht="15.75" customHeight="1">
      <c r="B679" s="153"/>
      <c r="C679" s="153"/>
      <c r="H679" s="153"/>
      <c r="I679" s="153"/>
      <c r="N679" s="153"/>
      <c r="O679" s="153"/>
      <c r="T679" s="153"/>
      <c r="U679" s="153"/>
      <c r="Z679" s="153"/>
      <c r="AA679" s="153"/>
      <c r="AF679" s="153"/>
      <c r="AG679" s="153"/>
      <c r="AL679" s="153"/>
      <c r="AM679" s="153"/>
      <c r="AR679" s="153"/>
      <c r="AS679" s="153"/>
      <c r="AX679" s="153"/>
      <c r="AY679" s="153"/>
      <c r="BD679" s="153"/>
      <c r="BE679" s="153"/>
      <c r="BF679" s="153"/>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9"/>
      <c r="DN679" s="9"/>
      <c r="DO679" s="9"/>
      <c r="DP679" s="9"/>
      <c r="DQ679" s="9"/>
      <c r="DR679" s="9"/>
      <c r="DS679" s="9"/>
      <c r="DT679" s="9"/>
      <c r="DU679" s="9"/>
      <c r="DV679" s="9"/>
      <c r="DW679" s="9"/>
      <c r="DX679" s="9"/>
      <c r="DY679" s="9"/>
      <c r="DZ679" s="9"/>
      <c r="EA679" s="9"/>
      <c r="EB679" s="9"/>
      <c r="EC679" s="9"/>
      <c r="ED679" s="9"/>
      <c r="EE679" s="9"/>
      <c r="EF679" s="9"/>
      <c r="EG679" s="9"/>
      <c r="EH679" s="9"/>
      <c r="EI679" s="9"/>
      <c r="EJ679" s="9"/>
      <c r="EK679" s="9"/>
      <c r="EL679" s="9"/>
      <c r="EM679" s="9"/>
      <c r="EN679" s="9"/>
      <c r="EO679" s="9"/>
      <c r="EP679" s="9"/>
      <c r="EQ679" s="9"/>
      <c r="ER679" s="9"/>
      <c r="ES679" s="9"/>
      <c r="ET679" s="9"/>
      <c r="EU679" s="9"/>
      <c r="EV679" s="9"/>
      <c r="EW679" s="9"/>
      <c r="EX679" s="9"/>
      <c r="EY679" s="9"/>
      <c r="EZ679" s="9"/>
      <c r="FA679" s="9"/>
      <c r="FB679" s="9"/>
      <c r="FC679" s="9"/>
      <c r="FD679" s="9"/>
      <c r="FE679" s="9"/>
      <c r="FF679" s="9"/>
      <c r="FG679" s="9"/>
      <c r="FH679" s="9"/>
      <c r="FI679" s="9"/>
      <c r="FJ679" s="9"/>
    </row>
    <row r="680" ht="15.75" customHeight="1">
      <c r="B680" s="153"/>
      <c r="C680" s="153"/>
      <c r="H680" s="153"/>
      <c r="I680" s="153"/>
      <c r="N680" s="153"/>
      <c r="O680" s="153"/>
      <c r="T680" s="153"/>
      <c r="U680" s="153"/>
      <c r="Z680" s="153"/>
      <c r="AA680" s="153"/>
      <c r="AF680" s="153"/>
      <c r="AG680" s="153"/>
      <c r="AL680" s="153"/>
      <c r="AM680" s="153"/>
      <c r="AR680" s="153"/>
      <c r="AS680" s="153"/>
      <c r="AX680" s="153"/>
      <c r="AY680" s="153"/>
      <c r="BD680" s="153"/>
      <c r="BE680" s="153"/>
      <c r="BF680" s="153"/>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row>
    <row r="681" ht="15.75" customHeight="1">
      <c r="B681" s="153"/>
      <c r="C681" s="153"/>
      <c r="H681" s="153"/>
      <c r="I681" s="153"/>
      <c r="N681" s="153"/>
      <c r="O681" s="153"/>
      <c r="T681" s="153"/>
      <c r="U681" s="153"/>
      <c r="Z681" s="153"/>
      <c r="AA681" s="153"/>
      <c r="AF681" s="153"/>
      <c r="AG681" s="153"/>
      <c r="AL681" s="153"/>
      <c r="AM681" s="153"/>
      <c r="AR681" s="153"/>
      <c r="AS681" s="153"/>
      <c r="AX681" s="153"/>
      <c r="AY681" s="153"/>
      <c r="BD681" s="153"/>
      <c r="BE681" s="153"/>
      <c r="BF681" s="153"/>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9"/>
      <c r="DN681" s="9"/>
      <c r="DO681" s="9"/>
      <c r="DP681" s="9"/>
      <c r="DQ681" s="9"/>
      <c r="DR681" s="9"/>
      <c r="DS681" s="9"/>
      <c r="DT681" s="9"/>
      <c r="DU681" s="9"/>
      <c r="DV681" s="9"/>
      <c r="DW681" s="9"/>
      <c r="DX681" s="9"/>
      <c r="DY681" s="9"/>
      <c r="DZ681" s="9"/>
      <c r="EA681" s="9"/>
      <c r="EB681" s="9"/>
      <c r="EC681" s="9"/>
      <c r="ED681" s="9"/>
      <c r="EE681" s="9"/>
      <c r="EF681" s="9"/>
      <c r="EG681" s="9"/>
      <c r="EH681" s="9"/>
      <c r="EI681" s="9"/>
      <c r="EJ681" s="9"/>
      <c r="EK681" s="9"/>
      <c r="EL681" s="9"/>
      <c r="EM681" s="9"/>
      <c r="EN681" s="9"/>
      <c r="EO681" s="9"/>
      <c r="EP681" s="9"/>
      <c r="EQ681" s="9"/>
      <c r="ER681" s="9"/>
      <c r="ES681" s="9"/>
      <c r="ET681" s="9"/>
      <c r="EU681" s="9"/>
      <c r="EV681" s="9"/>
      <c r="EW681" s="9"/>
      <c r="EX681" s="9"/>
      <c r="EY681" s="9"/>
      <c r="EZ681" s="9"/>
      <c r="FA681" s="9"/>
      <c r="FB681" s="9"/>
      <c r="FC681" s="9"/>
      <c r="FD681" s="9"/>
      <c r="FE681" s="9"/>
      <c r="FF681" s="9"/>
      <c r="FG681" s="9"/>
      <c r="FH681" s="9"/>
      <c r="FI681" s="9"/>
      <c r="FJ681" s="9"/>
    </row>
    <row r="682" ht="15.75" customHeight="1">
      <c r="B682" s="153"/>
      <c r="C682" s="153"/>
      <c r="H682" s="153"/>
      <c r="I682" s="153"/>
      <c r="N682" s="153"/>
      <c r="O682" s="153"/>
      <c r="T682" s="153"/>
      <c r="U682" s="153"/>
      <c r="Z682" s="153"/>
      <c r="AA682" s="153"/>
      <c r="AF682" s="153"/>
      <c r="AG682" s="153"/>
      <c r="AL682" s="153"/>
      <c r="AM682" s="153"/>
      <c r="AR682" s="153"/>
      <c r="AS682" s="153"/>
      <c r="AX682" s="153"/>
      <c r="AY682" s="153"/>
      <c r="BD682" s="153"/>
      <c r="BE682" s="153"/>
      <c r="BF682" s="153"/>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c r="EA682" s="9"/>
      <c r="EB682" s="9"/>
      <c r="EC682" s="9"/>
      <c r="ED682" s="9"/>
      <c r="EE682" s="9"/>
      <c r="EF682" s="9"/>
      <c r="EG682" s="9"/>
      <c r="EH682" s="9"/>
      <c r="EI682" s="9"/>
      <c r="EJ682" s="9"/>
      <c r="EK682" s="9"/>
      <c r="EL682" s="9"/>
      <c r="EM682" s="9"/>
      <c r="EN682" s="9"/>
      <c r="EO682" s="9"/>
      <c r="EP682" s="9"/>
      <c r="EQ682" s="9"/>
      <c r="ER682" s="9"/>
      <c r="ES682" s="9"/>
      <c r="ET682" s="9"/>
      <c r="EU682" s="9"/>
      <c r="EV682" s="9"/>
      <c r="EW682" s="9"/>
      <c r="EX682" s="9"/>
      <c r="EY682" s="9"/>
      <c r="EZ682" s="9"/>
      <c r="FA682" s="9"/>
      <c r="FB682" s="9"/>
      <c r="FC682" s="9"/>
      <c r="FD682" s="9"/>
      <c r="FE682" s="9"/>
      <c r="FF682" s="9"/>
      <c r="FG682" s="9"/>
      <c r="FH682" s="9"/>
      <c r="FI682" s="9"/>
      <c r="FJ682" s="9"/>
    </row>
    <row r="683" ht="15.75" customHeight="1">
      <c r="B683" s="153"/>
      <c r="C683" s="153"/>
      <c r="H683" s="153"/>
      <c r="I683" s="153"/>
      <c r="N683" s="153"/>
      <c r="O683" s="153"/>
      <c r="T683" s="153"/>
      <c r="U683" s="153"/>
      <c r="Z683" s="153"/>
      <c r="AA683" s="153"/>
      <c r="AF683" s="153"/>
      <c r="AG683" s="153"/>
      <c r="AL683" s="153"/>
      <c r="AM683" s="153"/>
      <c r="AR683" s="153"/>
      <c r="AS683" s="153"/>
      <c r="AX683" s="153"/>
      <c r="AY683" s="153"/>
      <c r="BD683" s="153"/>
      <c r="BE683" s="153"/>
      <c r="BF683" s="153"/>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9"/>
      <c r="DN683" s="9"/>
      <c r="DO683" s="9"/>
      <c r="DP683" s="9"/>
      <c r="DQ683" s="9"/>
      <c r="DR683" s="9"/>
      <c r="DS683" s="9"/>
      <c r="DT683" s="9"/>
      <c r="DU683" s="9"/>
      <c r="DV683" s="9"/>
      <c r="DW683" s="9"/>
      <c r="DX683" s="9"/>
      <c r="DY683" s="9"/>
      <c r="DZ683" s="9"/>
      <c r="EA683" s="9"/>
      <c r="EB683" s="9"/>
      <c r="EC683" s="9"/>
      <c r="ED683" s="9"/>
      <c r="EE683" s="9"/>
      <c r="EF683" s="9"/>
      <c r="EG683" s="9"/>
      <c r="EH683" s="9"/>
      <c r="EI683" s="9"/>
      <c r="EJ683" s="9"/>
      <c r="EK683" s="9"/>
      <c r="EL683" s="9"/>
      <c r="EM683" s="9"/>
      <c r="EN683" s="9"/>
      <c r="EO683" s="9"/>
      <c r="EP683" s="9"/>
      <c r="EQ683" s="9"/>
      <c r="ER683" s="9"/>
      <c r="ES683" s="9"/>
      <c r="ET683" s="9"/>
      <c r="EU683" s="9"/>
      <c r="EV683" s="9"/>
      <c r="EW683" s="9"/>
      <c r="EX683" s="9"/>
      <c r="EY683" s="9"/>
      <c r="EZ683" s="9"/>
      <c r="FA683" s="9"/>
      <c r="FB683" s="9"/>
      <c r="FC683" s="9"/>
      <c r="FD683" s="9"/>
      <c r="FE683" s="9"/>
      <c r="FF683" s="9"/>
      <c r="FG683" s="9"/>
      <c r="FH683" s="9"/>
      <c r="FI683" s="9"/>
      <c r="FJ683" s="9"/>
    </row>
    <row r="684" ht="15.75" customHeight="1">
      <c r="B684" s="153"/>
      <c r="C684" s="153"/>
      <c r="H684" s="153"/>
      <c r="I684" s="153"/>
      <c r="N684" s="153"/>
      <c r="O684" s="153"/>
      <c r="T684" s="153"/>
      <c r="U684" s="153"/>
      <c r="Z684" s="153"/>
      <c r="AA684" s="153"/>
      <c r="AF684" s="153"/>
      <c r="AG684" s="153"/>
      <c r="AL684" s="153"/>
      <c r="AM684" s="153"/>
      <c r="AR684" s="153"/>
      <c r="AS684" s="153"/>
      <c r="AX684" s="153"/>
      <c r="AY684" s="153"/>
      <c r="BD684" s="153"/>
      <c r="BE684" s="153"/>
      <c r="BF684" s="153"/>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c r="EA684" s="9"/>
      <c r="EB684" s="9"/>
      <c r="EC684" s="9"/>
      <c r="ED684" s="9"/>
      <c r="EE684" s="9"/>
      <c r="EF684" s="9"/>
      <c r="EG684" s="9"/>
      <c r="EH684" s="9"/>
      <c r="EI684" s="9"/>
      <c r="EJ684" s="9"/>
      <c r="EK684" s="9"/>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row>
    <row r="685" ht="15.75" customHeight="1">
      <c r="B685" s="153"/>
      <c r="C685" s="153"/>
      <c r="H685" s="153"/>
      <c r="I685" s="153"/>
      <c r="N685" s="153"/>
      <c r="O685" s="153"/>
      <c r="T685" s="153"/>
      <c r="U685" s="153"/>
      <c r="Z685" s="153"/>
      <c r="AA685" s="153"/>
      <c r="AF685" s="153"/>
      <c r="AG685" s="153"/>
      <c r="AL685" s="153"/>
      <c r="AM685" s="153"/>
      <c r="AR685" s="153"/>
      <c r="AS685" s="153"/>
      <c r="AX685" s="153"/>
      <c r="AY685" s="153"/>
      <c r="BD685" s="153"/>
      <c r="BE685" s="153"/>
      <c r="BF685" s="153"/>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9"/>
      <c r="DV685" s="9"/>
      <c r="DW685" s="9"/>
      <c r="DX685" s="9"/>
      <c r="DY685" s="9"/>
      <c r="DZ685" s="9"/>
      <c r="EA685" s="9"/>
      <c r="EB685" s="9"/>
      <c r="EC685" s="9"/>
      <c r="ED685" s="9"/>
      <c r="EE685" s="9"/>
      <c r="EF685" s="9"/>
      <c r="EG685" s="9"/>
      <c r="EH685" s="9"/>
      <c r="EI685" s="9"/>
      <c r="EJ685" s="9"/>
      <c r="EK685" s="9"/>
      <c r="EL685" s="9"/>
      <c r="EM685" s="9"/>
      <c r="EN685" s="9"/>
      <c r="EO685" s="9"/>
      <c r="EP685" s="9"/>
      <c r="EQ685" s="9"/>
      <c r="ER685" s="9"/>
      <c r="ES685" s="9"/>
      <c r="ET685" s="9"/>
      <c r="EU685" s="9"/>
      <c r="EV685" s="9"/>
      <c r="EW685" s="9"/>
      <c r="EX685" s="9"/>
      <c r="EY685" s="9"/>
      <c r="EZ685" s="9"/>
      <c r="FA685" s="9"/>
      <c r="FB685" s="9"/>
      <c r="FC685" s="9"/>
      <c r="FD685" s="9"/>
      <c r="FE685" s="9"/>
      <c r="FF685" s="9"/>
      <c r="FG685" s="9"/>
      <c r="FH685" s="9"/>
      <c r="FI685" s="9"/>
      <c r="FJ685" s="9"/>
    </row>
    <row r="686" ht="15.75" customHeight="1">
      <c r="B686" s="153"/>
      <c r="C686" s="153"/>
      <c r="H686" s="153"/>
      <c r="I686" s="153"/>
      <c r="N686" s="153"/>
      <c r="O686" s="153"/>
      <c r="T686" s="153"/>
      <c r="U686" s="153"/>
      <c r="Z686" s="153"/>
      <c r="AA686" s="153"/>
      <c r="AF686" s="153"/>
      <c r="AG686" s="153"/>
      <c r="AL686" s="153"/>
      <c r="AM686" s="153"/>
      <c r="AR686" s="153"/>
      <c r="AS686" s="153"/>
      <c r="AX686" s="153"/>
      <c r="AY686" s="153"/>
      <c r="BD686" s="153"/>
      <c r="BE686" s="153"/>
      <c r="BF686" s="153"/>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9"/>
      <c r="DN686" s="9"/>
      <c r="DO686" s="9"/>
      <c r="DP686" s="9"/>
      <c r="DQ686" s="9"/>
      <c r="DR686" s="9"/>
      <c r="DS686" s="9"/>
      <c r="DT686" s="9"/>
      <c r="DU686" s="9"/>
      <c r="DV686" s="9"/>
      <c r="DW686" s="9"/>
      <c r="DX686" s="9"/>
      <c r="DY686" s="9"/>
      <c r="DZ686" s="9"/>
      <c r="EA686" s="9"/>
      <c r="EB686" s="9"/>
      <c r="EC686" s="9"/>
      <c r="ED686" s="9"/>
      <c r="EE686" s="9"/>
      <c r="EF686" s="9"/>
      <c r="EG686" s="9"/>
      <c r="EH686" s="9"/>
      <c r="EI686" s="9"/>
      <c r="EJ686" s="9"/>
      <c r="EK686" s="9"/>
      <c r="EL686" s="9"/>
      <c r="EM686" s="9"/>
      <c r="EN686" s="9"/>
      <c r="EO686" s="9"/>
      <c r="EP686" s="9"/>
      <c r="EQ686" s="9"/>
      <c r="ER686" s="9"/>
      <c r="ES686" s="9"/>
      <c r="ET686" s="9"/>
      <c r="EU686" s="9"/>
      <c r="EV686" s="9"/>
      <c r="EW686" s="9"/>
      <c r="EX686" s="9"/>
      <c r="EY686" s="9"/>
      <c r="EZ686" s="9"/>
      <c r="FA686" s="9"/>
      <c r="FB686" s="9"/>
      <c r="FC686" s="9"/>
      <c r="FD686" s="9"/>
      <c r="FE686" s="9"/>
      <c r="FF686" s="9"/>
      <c r="FG686" s="9"/>
      <c r="FH686" s="9"/>
      <c r="FI686" s="9"/>
      <c r="FJ686" s="9"/>
    </row>
    <row r="687" ht="15.75" customHeight="1">
      <c r="B687" s="153"/>
      <c r="C687" s="153"/>
      <c r="H687" s="153"/>
      <c r="I687" s="153"/>
      <c r="N687" s="153"/>
      <c r="O687" s="153"/>
      <c r="T687" s="153"/>
      <c r="U687" s="153"/>
      <c r="Z687" s="153"/>
      <c r="AA687" s="153"/>
      <c r="AF687" s="153"/>
      <c r="AG687" s="153"/>
      <c r="AL687" s="153"/>
      <c r="AM687" s="153"/>
      <c r="AR687" s="153"/>
      <c r="AS687" s="153"/>
      <c r="AX687" s="153"/>
      <c r="AY687" s="153"/>
      <c r="BD687" s="153"/>
      <c r="BE687" s="153"/>
      <c r="BF687" s="153"/>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c r="CX687" s="9"/>
      <c r="CY687" s="9"/>
      <c r="CZ687" s="9"/>
      <c r="DA687" s="9"/>
      <c r="DB687" s="9"/>
      <c r="DC687" s="9"/>
      <c r="DD687" s="9"/>
      <c r="DE687" s="9"/>
      <c r="DF687" s="9"/>
      <c r="DG687" s="9"/>
      <c r="DH687" s="9"/>
      <c r="DI687" s="9"/>
      <c r="DJ687" s="9"/>
      <c r="DK687" s="9"/>
      <c r="DL687" s="9"/>
      <c r="DM687" s="9"/>
      <c r="DN687" s="9"/>
      <c r="DO687" s="9"/>
      <c r="DP687" s="9"/>
      <c r="DQ687" s="9"/>
      <c r="DR687" s="9"/>
      <c r="DS687" s="9"/>
      <c r="DT687" s="9"/>
      <c r="DU687" s="9"/>
      <c r="DV687" s="9"/>
      <c r="DW687" s="9"/>
      <c r="DX687" s="9"/>
      <c r="DY687" s="9"/>
      <c r="DZ687" s="9"/>
      <c r="EA687" s="9"/>
      <c r="EB687" s="9"/>
      <c r="EC687" s="9"/>
      <c r="ED687" s="9"/>
      <c r="EE687" s="9"/>
      <c r="EF687" s="9"/>
      <c r="EG687" s="9"/>
      <c r="EH687" s="9"/>
      <c r="EI687" s="9"/>
      <c r="EJ687" s="9"/>
      <c r="EK687" s="9"/>
      <c r="EL687" s="9"/>
      <c r="EM687" s="9"/>
      <c r="EN687" s="9"/>
      <c r="EO687" s="9"/>
      <c r="EP687" s="9"/>
      <c r="EQ687" s="9"/>
      <c r="ER687" s="9"/>
      <c r="ES687" s="9"/>
      <c r="ET687" s="9"/>
      <c r="EU687" s="9"/>
      <c r="EV687" s="9"/>
      <c r="EW687" s="9"/>
      <c r="EX687" s="9"/>
      <c r="EY687" s="9"/>
      <c r="EZ687" s="9"/>
      <c r="FA687" s="9"/>
      <c r="FB687" s="9"/>
      <c r="FC687" s="9"/>
      <c r="FD687" s="9"/>
      <c r="FE687" s="9"/>
      <c r="FF687" s="9"/>
      <c r="FG687" s="9"/>
      <c r="FH687" s="9"/>
      <c r="FI687" s="9"/>
      <c r="FJ687" s="9"/>
    </row>
    <row r="688" ht="15.75" customHeight="1">
      <c r="B688" s="153"/>
      <c r="C688" s="153"/>
      <c r="H688" s="153"/>
      <c r="I688" s="153"/>
      <c r="N688" s="153"/>
      <c r="O688" s="153"/>
      <c r="T688" s="153"/>
      <c r="U688" s="153"/>
      <c r="Z688" s="153"/>
      <c r="AA688" s="153"/>
      <c r="AF688" s="153"/>
      <c r="AG688" s="153"/>
      <c r="AL688" s="153"/>
      <c r="AM688" s="153"/>
      <c r="AR688" s="153"/>
      <c r="AS688" s="153"/>
      <c r="AX688" s="153"/>
      <c r="AY688" s="153"/>
      <c r="BD688" s="153"/>
      <c r="BE688" s="153"/>
      <c r="BF688" s="153"/>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9"/>
      <c r="DV688" s="9"/>
      <c r="DW688" s="9"/>
      <c r="DX688" s="9"/>
      <c r="DY688" s="9"/>
      <c r="DZ688" s="9"/>
      <c r="EA688" s="9"/>
      <c r="EB688" s="9"/>
      <c r="EC688" s="9"/>
      <c r="ED688" s="9"/>
      <c r="EE688" s="9"/>
      <c r="EF688" s="9"/>
      <c r="EG688" s="9"/>
      <c r="EH688" s="9"/>
      <c r="EI688" s="9"/>
      <c r="EJ688" s="9"/>
      <c r="EK688" s="9"/>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row>
    <row r="689" ht="15.75" customHeight="1">
      <c r="B689" s="153"/>
      <c r="C689" s="153"/>
      <c r="H689" s="153"/>
      <c r="I689" s="153"/>
      <c r="N689" s="153"/>
      <c r="O689" s="153"/>
      <c r="T689" s="153"/>
      <c r="U689" s="153"/>
      <c r="Z689" s="153"/>
      <c r="AA689" s="153"/>
      <c r="AF689" s="153"/>
      <c r="AG689" s="153"/>
      <c r="AL689" s="153"/>
      <c r="AM689" s="153"/>
      <c r="AR689" s="153"/>
      <c r="AS689" s="153"/>
      <c r="AX689" s="153"/>
      <c r="AY689" s="153"/>
      <c r="BD689" s="153"/>
      <c r="BE689" s="153"/>
      <c r="BF689" s="153"/>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9"/>
      <c r="DV689" s="9"/>
      <c r="DW689" s="9"/>
      <c r="DX689" s="9"/>
      <c r="DY689" s="9"/>
      <c r="DZ689" s="9"/>
      <c r="EA689" s="9"/>
      <c r="EB689" s="9"/>
      <c r="EC689" s="9"/>
      <c r="ED689" s="9"/>
      <c r="EE689" s="9"/>
      <c r="EF689" s="9"/>
      <c r="EG689" s="9"/>
      <c r="EH689" s="9"/>
      <c r="EI689" s="9"/>
      <c r="EJ689" s="9"/>
      <c r="EK689" s="9"/>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row>
    <row r="690" ht="15.75" customHeight="1">
      <c r="B690" s="153"/>
      <c r="C690" s="153"/>
      <c r="H690" s="153"/>
      <c r="I690" s="153"/>
      <c r="N690" s="153"/>
      <c r="O690" s="153"/>
      <c r="T690" s="153"/>
      <c r="U690" s="153"/>
      <c r="Z690" s="153"/>
      <c r="AA690" s="153"/>
      <c r="AF690" s="153"/>
      <c r="AG690" s="153"/>
      <c r="AL690" s="153"/>
      <c r="AM690" s="153"/>
      <c r="AR690" s="153"/>
      <c r="AS690" s="153"/>
      <c r="AX690" s="153"/>
      <c r="AY690" s="153"/>
      <c r="BD690" s="153"/>
      <c r="BE690" s="153"/>
      <c r="BF690" s="153"/>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c r="CX690" s="9"/>
      <c r="CY690" s="9"/>
      <c r="CZ690" s="9"/>
      <c r="DA690" s="9"/>
      <c r="DB690" s="9"/>
      <c r="DC690" s="9"/>
      <c r="DD690" s="9"/>
      <c r="DE690" s="9"/>
      <c r="DF690" s="9"/>
      <c r="DG690" s="9"/>
      <c r="DH690" s="9"/>
      <c r="DI690" s="9"/>
      <c r="DJ690" s="9"/>
      <c r="DK690" s="9"/>
      <c r="DL690" s="9"/>
      <c r="DM690" s="9"/>
      <c r="DN690" s="9"/>
      <c r="DO690" s="9"/>
      <c r="DP690" s="9"/>
      <c r="DQ690" s="9"/>
      <c r="DR690" s="9"/>
      <c r="DS690" s="9"/>
      <c r="DT690" s="9"/>
      <c r="DU690" s="9"/>
      <c r="DV690" s="9"/>
      <c r="DW690" s="9"/>
      <c r="DX690" s="9"/>
      <c r="DY690" s="9"/>
      <c r="DZ690" s="9"/>
      <c r="EA690" s="9"/>
      <c r="EB690" s="9"/>
      <c r="EC690" s="9"/>
      <c r="ED690" s="9"/>
      <c r="EE690" s="9"/>
      <c r="EF690" s="9"/>
      <c r="EG690" s="9"/>
      <c r="EH690" s="9"/>
      <c r="EI690" s="9"/>
      <c r="EJ690" s="9"/>
      <c r="EK690" s="9"/>
      <c r="EL690" s="9"/>
      <c r="EM690" s="9"/>
      <c r="EN690" s="9"/>
      <c r="EO690" s="9"/>
      <c r="EP690" s="9"/>
      <c r="EQ690" s="9"/>
      <c r="ER690" s="9"/>
      <c r="ES690" s="9"/>
      <c r="ET690" s="9"/>
      <c r="EU690" s="9"/>
      <c r="EV690" s="9"/>
      <c r="EW690" s="9"/>
      <c r="EX690" s="9"/>
      <c r="EY690" s="9"/>
      <c r="EZ690" s="9"/>
      <c r="FA690" s="9"/>
      <c r="FB690" s="9"/>
      <c r="FC690" s="9"/>
      <c r="FD690" s="9"/>
      <c r="FE690" s="9"/>
      <c r="FF690" s="9"/>
      <c r="FG690" s="9"/>
      <c r="FH690" s="9"/>
      <c r="FI690" s="9"/>
      <c r="FJ690" s="9"/>
    </row>
    <row r="691" ht="15.75" customHeight="1">
      <c r="B691" s="153"/>
      <c r="C691" s="153"/>
      <c r="H691" s="153"/>
      <c r="I691" s="153"/>
      <c r="N691" s="153"/>
      <c r="O691" s="153"/>
      <c r="T691" s="153"/>
      <c r="U691" s="153"/>
      <c r="Z691" s="153"/>
      <c r="AA691" s="153"/>
      <c r="AF691" s="153"/>
      <c r="AG691" s="153"/>
      <c r="AL691" s="153"/>
      <c r="AM691" s="153"/>
      <c r="AR691" s="153"/>
      <c r="AS691" s="153"/>
      <c r="AX691" s="153"/>
      <c r="AY691" s="153"/>
      <c r="BD691" s="153"/>
      <c r="BE691" s="153"/>
      <c r="BF691" s="153"/>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c r="DM691" s="9"/>
      <c r="DN691" s="9"/>
      <c r="DO691" s="9"/>
      <c r="DP691" s="9"/>
      <c r="DQ691" s="9"/>
      <c r="DR691" s="9"/>
      <c r="DS691" s="9"/>
      <c r="DT691" s="9"/>
      <c r="DU691" s="9"/>
      <c r="DV691" s="9"/>
      <c r="DW691" s="9"/>
      <c r="DX691" s="9"/>
      <c r="DY691" s="9"/>
      <c r="DZ691" s="9"/>
      <c r="EA691" s="9"/>
      <c r="EB691" s="9"/>
      <c r="EC691" s="9"/>
      <c r="ED691" s="9"/>
      <c r="EE691" s="9"/>
      <c r="EF691" s="9"/>
      <c r="EG691" s="9"/>
      <c r="EH691" s="9"/>
      <c r="EI691" s="9"/>
      <c r="EJ691" s="9"/>
      <c r="EK691" s="9"/>
      <c r="EL691" s="9"/>
      <c r="EM691" s="9"/>
      <c r="EN691" s="9"/>
      <c r="EO691" s="9"/>
      <c r="EP691" s="9"/>
      <c r="EQ691" s="9"/>
      <c r="ER691" s="9"/>
      <c r="ES691" s="9"/>
      <c r="ET691" s="9"/>
      <c r="EU691" s="9"/>
      <c r="EV691" s="9"/>
      <c r="EW691" s="9"/>
      <c r="EX691" s="9"/>
      <c r="EY691" s="9"/>
      <c r="EZ691" s="9"/>
      <c r="FA691" s="9"/>
      <c r="FB691" s="9"/>
      <c r="FC691" s="9"/>
      <c r="FD691" s="9"/>
      <c r="FE691" s="9"/>
      <c r="FF691" s="9"/>
      <c r="FG691" s="9"/>
      <c r="FH691" s="9"/>
      <c r="FI691" s="9"/>
      <c r="FJ691" s="9"/>
    </row>
    <row r="692" ht="15.75" customHeight="1">
      <c r="B692" s="153"/>
      <c r="C692" s="153"/>
      <c r="H692" s="153"/>
      <c r="I692" s="153"/>
      <c r="N692" s="153"/>
      <c r="O692" s="153"/>
      <c r="T692" s="153"/>
      <c r="U692" s="153"/>
      <c r="Z692" s="153"/>
      <c r="AA692" s="153"/>
      <c r="AF692" s="153"/>
      <c r="AG692" s="153"/>
      <c r="AL692" s="153"/>
      <c r="AM692" s="153"/>
      <c r="AR692" s="153"/>
      <c r="AS692" s="153"/>
      <c r="AX692" s="153"/>
      <c r="AY692" s="153"/>
      <c r="BD692" s="153"/>
      <c r="BE692" s="153"/>
      <c r="BF692" s="153"/>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c r="CX692" s="9"/>
      <c r="CY692" s="9"/>
      <c r="CZ692" s="9"/>
      <c r="DA692" s="9"/>
      <c r="DB692" s="9"/>
      <c r="DC692" s="9"/>
      <c r="DD692" s="9"/>
      <c r="DE692" s="9"/>
      <c r="DF692" s="9"/>
      <c r="DG692" s="9"/>
      <c r="DH692" s="9"/>
      <c r="DI692" s="9"/>
      <c r="DJ692" s="9"/>
      <c r="DK692" s="9"/>
      <c r="DL692" s="9"/>
      <c r="DM692" s="9"/>
      <c r="DN692" s="9"/>
      <c r="DO692" s="9"/>
      <c r="DP692" s="9"/>
      <c r="DQ692" s="9"/>
      <c r="DR692" s="9"/>
      <c r="DS692" s="9"/>
      <c r="DT692" s="9"/>
      <c r="DU692" s="9"/>
      <c r="DV692" s="9"/>
      <c r="DW692" s="9"/>
      <c r="DX692" s="9"/>
      <c r="DY692" s="9"/>
      <c r="DZ692" s="9"/>
      <c r="EA692" s="9"/>
      <c r="EB692" s="9"/>
      <c r="EC692" s="9"/>
      <c r="ED692" s="9"/>
      <c r="EE692" s="9"/>
      <c r="EF692" s="9"/>
      <c r="EG692" s="9"/>
      <c r="EH692" s="9"/>
      <c r="EI692" s="9"/>
      <c r="EJ692" s="9"/>
      <c r="EK692" s="9"/>
      <c r="EL692" s="9"/>
      <c r="EM692" s="9"/>
      <c r="EN692" s="9"/>
      <c r="EO692" s="9"/>
      <c r="EP692" s="9"/>
      <c r="EQ692" s="9"/>
      <c r="ER692" s="9"/>
      <c r="ES692" s="9"/>
      <c r="ET692" s="9"/>
      <c r="EU692" s="9"/>
      <c r="EV692" s="9"/>
      <c r="EW692" s="9"/>
      <c r="EX692" s="9"/>
      <c r="EY692" s="9"/>
      <c r="EZ692" s="9"/>
      <c r="FA692" s="9"/>
      <c r="FB692" s="9"/>
      <c r="FC692" s="9"/>
      <c r="FD692" s="9"/>
      <c r="FE692" s="9"/>
      <c r="FF692" s="9"/>
      <c r="FG692" s="9"/>
      <c r="FH692" s="9"/>
      <c r="FI692" s="9"/>
      <c r="FJ692" s="9"/>
    </row>
    <row r="693" ht="15.75" customHeight="1">
      <c r="B693" s="153"/>
      <c r="C693" s="153"/>
      <c r="H693" s="153"/>
      <c r="I693" s="153"/>
      <c r="N693" s="153"/>
      <c r="O693" s="153"/>
      <c r="T693" s="153"/>
      <c r="U693" s="153"/>
      <c r="Z693" s="153"/>
      <c r="AA693" s="153"/>
      <c r="AF693" s="153"/>
      <c r="AG693" s="153"/>
      <c r="AL693" s="153"/>
      <c r="AM693" s="153"/>
      <c r="AR693" s="153"/>
      <c r="AS693" s="153"/>
      <c r="AX693" s="153"/>
      <c r="AY693" s="153"/>
      <c r="BD693" s="153"/>
      <c r="BE693" s="153"/>
      <c r="BF693" s="153"/>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c r="CX693" s="9"/>
      <c r="CY693" s="9"/>
      <c r="CZ693" s="9"/>
      <c r="DA693" s="9"/>
      <c r="DB693" s="9"/>
      <c r="DC693" s="9"/>
      <c r="DD693" s="9"/>
      <c r="DE693" s="9"/>
      <c r="DF693" s="9"/>
      <c r="DG693" s="9"/>
      <c r="DH693" s="9"/>
      <c r="DI693" s="9"/>
      <c r="DJ693" s="9"/>
      <c r="DK693" s="9"/>
      <c r="DL693" s="9"/>
      <c r="DM693" s="9"/>
      <c r="DN693" s="9"/>
      <c r="DO693" s="9"/>
      <c r="DP693" s="9"/>
      <c r="DQ693" s="9"/>
      <c r="DR693" s="9"/>
      <c r="DS693" s="9"/>
      <c r="DT693" s="9"/>
      <c r="DU693" s="9"/>
      <c r="DV693" s="9"/>
      <c r="DW693" s="9"/>
      <c r="DX693" s="9"/>
      <c r="DY693" s="9"/>
      <c r="DZ693" s="9"/>
      <c r="EA693" s="9"/>
      <c r="EB693" s="9"/>
      <c r="EC693" s="9"/>
      <c r="ED693" s="9"/>
      <c r="EE693" s="9"/>
      <c r="EF693" s="9"/>
      <c r="EG693" s="9"/>
      <c r="EH693" s="9"/>
      <c r="EI693" s="9"/>
      <c r="EJ693" s="9"/>
      <c r="EK693" s="9"/>
      <c r="EL693" s="9"/>
      <c r="EM693" s="9"/>
      <c r="EN693" s="9"/>
      <c r="EO693" s="9"/>
      <c r="EP693" s="9"/>
      <c r="EQ693" s="9"/>
      <c r="ER693" s="9"/>
      <c r="ES693" s="9"/>
      <c r="ET693" s="9"/>
      <c r="EU693" s="9"/>
      <c r="EV693" s="9"/>
      <c r="EW693" s="9"/>
      <c r="EX693" s="9"/>
      <c r="EY693" s="9"/>
      <c r="EZ693" s="9"/>
      <c r="FA693" s="9"/>
      <c r="FB693" s="9"/>
      <c r="FC693" s="9"/>
      <c r="FD693" s="9"/>
      <c r="FE693" s="9"/>
      <c r="FF693" s="9"/>
      <c r="FG693" s="9"/>
      <c r="FH693" s="9"/>
      <c r="FI693" s="9"/>
      <c r="FJ693" s="9"/>
    </row>
    <row r="694" ht="15.75" customHeight="1">
      <c r="B694" s="153"/>
      <c r="C694" s="153"/>
      <c r="H694" s="153"/>
      <c r="I694" s="153"/>
      <c r="N694" s="153"/>
      <c r="O694" s="153"/>
      <c r="T694" s="153"/>
      <c r="U694" s="153"/>
      <c r="Z694" s="153"/>
      <c r="AA694" s="153"/>
      <c r="AF694" s="153"/>
      <c r="AG694" s="153"/>
      <c r="AL694" s="153"/>
      <c r="AM694" s="153"/>
      <c r="AR694" s="153"/>
      <c r="AS694" s="153"/>
      <c r="AX694" s="153"/>
      <c r="AY694" s="153"/>
      <c r="BD694" s="153"/>
      <c r="BE694" s="153"/>
      <c r="BF694" s="153"/>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c r="CX694" s="9"/>
      <c r="CY694" s="9"/>
      <c r="CZ694" s="9"/>
      <c r="DA694" s="9"/>
      <c r="DB694" s="9"/>
      <c r="DC694" s="9"/>
      <c r="DD694" s="9"/>
      <c r="DE694" s="9"/>
      <c r="DF694" s="9"/>
      <c r="DG694" s="9"/>
      <c r="DH694" s="9"/>
      <c r="DI694" s="9"/>
      <c r="DJ694" s="9"/>
      <c r="DK694" s="9"/>
      <c r="DL694" s="9"/>
      <c r="DM694" s="9"/>
      <c r="DN694" s="9"/>
      <c r="DO694" s="9"/>
      <c r="DP694" s="9"/>
      <c r="DQ694" s="9"/>
      <c r="DR694" s="9"/>
      <c r="DS694" s="9"/>
      <c r="DT694" s="9"/>
      <c r="DU694" s="9"/>
      <c r="DV694" s="9"/>
      <c r="DW694" s="9"/>
      <c r="DX694" s="9"/>
      <c r="DY694" s="9"/>
      <c r="DZ694" s="9"/>
      <c r="EA694" s="9"/>
      <c r="EB694" s="9"/>
      <c r="EC694" s="9"/>
      <c r="ED694" s="9"/>
      <c r="EE694" s="9"/>
      <c r="EF694" s="9"/>
      <c r="EG694" s="9"/>
      <c r="EH694" s="9"/>
      <c r="EI694" s="9"/>
      <c r="EJ694" s="9"/>
      <c r="EK694" s="9"/>
      <c r="EL694" s="9"/>
      <c r="EM694" s="9"/>
      <c r="EN694" s="9"/>
      <c r="EO694" s="9"/>
      <c r="EP694" s="9"/>
      <c r="EQ694" s="9"/>
      <c r="ER694" s="9"/>
      <c r="ES694" s="9"/>
      <c r="ET694" s="9"/>
      <c r="EU694" s="9"/>
      <c r="EV694" s="9"/>
      <c r="EW694" s="9"/>
      <c r="EX694" s="9"/>
      <c r="EY694" s="9"/>
      <c r="EZ694" s="9"/>
      <c r="FA694" s="9"/>
      <c r="FB694" s="9"/>
      <c r="FC694" s="9"/>
      <c r="FD694" s="9"/>
      <c r="FE694" s="9"/>
      <c r="FF694" s="9"/>
      <c r="FG694" s="9"/>
      <c r="FH694" s="9"/>
      <c r="FI694" s="9"/>
      <c r="FJ694" s="9"/>
    </row>
    <row r="695" ht="15.75" customHeight="1">
      <c r="B695" s="153"/>
      <c r="C695" s="153"/>
      <c r="H695" s="153"/>
      <c r="I695" s="153"/>
      <c r="N695" s="153"/>
      <c r="O695" s="153"/>
      <c r="T695" s="153"/>
      <c r="U695" s="153"/>
      <c r="Z695" s="153"/>
      <c r="AA695" s="153"/>
      <c r="AF695" s="153"/>
      <c r="AG695" s="153"/>
      <c r="AL695" s="153"/>
      <c r="AM695" s="153"/>
      <c r="AR695" s="153"/>
      <c r="AS695" s="153"/>
      <c r="AX695" s="153"/>
      <c r="AY695" s="153"/>
      <c r="BD695" s="153"/>
      <c r="BE695" s="153"/>
      <c r="BF695" s="153"/>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c r="CX695" s="9"/>
      <c r="CY695" s="9"/>
      <c r="CZ695" s="9"/>
      <c r="DA695" s="9"/>
      <c r="DB695" s="9"/>
      <c r="DC695" s="9"/>
      <c r="DD695" s="9"/>
      <c r="DE695" s="9"/>
      <c r="DF695" s="9"/>
      <c r="DG695" s="9"/>
      <c r="DH695" s="9"/>
      <c r="DI695" s="9"/>
      <c r="DJ695" s="9"/>
      <c r="DK695" s="9"/>
      <c r="DL695" s="9"/>
      <c r="DM695" s="9"/>
      <c r="DN695" s="9"/>
      <c r="DO695" s="9"/>
      <c r="DP695" s="9"/>
      <c r="DQ695" s="9"/>
      <c r="DR695" s="9"/>
      <c r="DS695" s="9"/>
      <c r="DT695" s="9"/>
      <c r="DU695" s="9"/>
      <c r="DV695" s="9"/>
      <c r="DW695" s="9"/>
      <c r="DX695" s="9"/>
      <c r="DY695" s="9"/>
      <c r="DZ695" s="9"/>
      <c r="EA695" s="9"/>
      <c r="EB695" s="9"/>
      <c r="EC695" s="9"/>
      <c r="ED695" s="9"/>
      <c r="EE695" s="9"/>
      <c r="EF695" s="9"/>
      <c r="EG695" s="9"/>
      <c r="EH695" s="9"/>
      <c r="EI695" s="9"/>
      <c r="EJ695" s="9"/>
      <c r="EK695" s="9"/>
      <c r="EL695" s="9"/>
      <c r="EM695" s="9"/>
      <c r="EN695" s="9"/>
      <c r="EO695" s="9"/>
      <c r="EP695" s="9"/>
      <c r="EQ695" s="9"/>
      <c r="ER695" s="9"/>
      <c r="ES695" s="9"/>
      <c r="ET695" s="9"/>
      <c r="EU695" s="9"/>
      <c r="EV695" s="9"/>
      <c r="EW695" s="9"/>
      <c r="EX695" s="9"/>
      <c r="EY695" s="9"/>
      <c r="EZ695" s="9"/>
      <c r="FA695" s="9"/>
      <c r="FB695" s="9"/>
      <c r="FC695" s="9"/>
      <c r="FD695" s="9"/>
      <c r="FE695" s="9"/>
      <c r="FF695" s="9"/>
      <c r="FG695" s="9"/>
      <c r="FH695" s="9"/>
      <c r="FI695" s="9"/>
      <c r="FJ695" s="9"/>
    </row>
    <row r="696" ht="15.75" customHeight="1">
      <c r="B696" s="153"/>
      <c r="C696" s="153"/>
      <c r="H696" s="153"/>
      <c r="I696" s="153"/>
      <c r="N696" s="153"/>
      <c r="O696" s="153"/>
      <c r="T696" s="153"/>
      <c r="U696" s="153"/>
      <c r="Z696" s="153"/>
      <c r="AA696" s="153"/>
      <c r="AF696" s="153"/>
      <c r="AG696" s="153"/>
      <c r="AL696" s="153"/>
      <c r="AM696" s="153"/>
      <c r="AR696" s="153"/>
      <c r="AS696" s="153"/>
      <c r="AX696" s="153"/>
      <c r="AY696" s="153"/>
      <c r="BD696" s="153"/>
      <c r="BE696" s="153"/>
      <c r="BF696" s="153"/>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9"/>
      <c r="DN696" s="9"/>
      <c r="DO696" s="9"/>
      <c r="DP696" s="9"/>
      <c r="DQ696" s="9"/>
      <c r="DR696" s="9"/>
      <c r="DS696" s="9"/>
      <c r="DT696" s="9"/>
      <c r="DU696" s="9"/>
      <c r="DV696" s="9"/>
      <c r="DW696" s="9"/>
      <c r="DX696" s="9"/>
      <c r="DY696" s="9"/>
      <c r="DZ696" s="9"/>
      <c r="EA696" s="9"/>
      <c r="EB696" s="9"/>
      <c r="EC696" s="9"/>
      <c r="ED696" s="9"/>
      <c r="EE696" s="9"/>
      <c r="EF696" s="9"/>
      <c r="EG696" s="9"/>
      <c r="EH696" s="9"/>
      <c r="EI696" s="9"/>
      <c r="EJ696" s="9"/>
      <c r="EK696" s="9"/>
      <c r="EL696" s="9"/>
      <c r="EM696" s="9"/>
      <c r="EN696" s="9"/>
      <c r="EO696" s="9"/>
      <c r="EP696" s="9"/>
      <c r="EQ696" s="9"/>
      <c r="ER696" s="9"/>
      <c r="ES696" s="9"/>
      <c r="ET696" s="9"/>
      <c r="EU696" s="9"/>
      <c r="EV696" s="9"/>
      <c r="EW696" s="9"/>
      <c r="EX696" s="9"/>
      <c r="EY696" s="9"/>
      <c r="EZ696" s="9"/>
      <c r="FA696" s="9"/>
      <c r="FB696" s="9"/>
      <c r="FC696" s="9"/>
      <c r="FD696" s="9"/>
      <c r="FE696" s="9"/>
      <c r="FF696" s="9"/>
      <c r="FG696" s="9"/>
      <c r="FH696" s="9"/>
      <c r="FI696" s="9"/>
      <c r="FJ696" s="9"/>
    </row>
    <row r="697" ht="15.75" customHeight="1">
      <c r="B697" s="153"/>
      <c r="C697" s="153"/>
      <c r="H697" s="153"/>
      <c r="I697" s="153"/>
      <c r="N697" s="153"/>
      <c r="O697" s="153"/>
      <c r="T697" s="153"/>
      <c r="U697" s="153"/>
      <c r="Z697" s="153"/>
      <c r="AA697" s="153"/>
      <c r="AF697" s="153"/>
      <c r="AG697" s="153"/>
      <c r="AL697" s="153"/>
      <c r="AM697" s="153"/>
      <c r="AR697" s="153"/>
      <c r="AS697" s="153"/>
      <c r="AX697" s="153"/>
      <c r="AY697" s="153"/>
      <c r="BD697" s="153"/>
      <c r="BE697" s="153"/>
      <c r="BF697" s="153"/>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c r="EA697" s="9"/>
      <c r="EB697" s="9"/>
      <c r="EC697" s="9"/>
      <c r="ED697" s="9"/>
      <c r="EE697" s="9"/>
      <c r="EF697" s="9"/>
      <c r="EG697" s="9"/>
      <c r="EH697" s="9"/>
      <c r="EI697" s="9"/>
      <c r="EJ697" s="9"/>
      <c r="EK697" s="9"/>
      <c r="EL697" s="9"/>
      <c r="EM697" s="9"/>
      <c r="EN697" s="9"/>
      <c r="EO697" s="9"/>
      <c r="EP697" s="9"/>
      <c r="EQ697" s="9"/>
      <c r="ER697" s="9"/>
      <c r="ES697" s="9"/>
      <c r="ET697" s="9"/>
      <c r="EU697" s="9"/>
      <c r="EV697" s="9"/>
      <c r="EW697" s="9"/>
      <c r="EX697" s="9"/>
      <c r="EY697" s="9"/>
      <c r="EZ697" s="9"/>
      <c r="FA697" s="9"/>
      <c r="FB697" s="9"/>
      <c r="FC697" s="9"/>
      <c r="FD697" s="9"/>
      <c r="FE697" s="9"/>
      <c r="FF697" s="9"/>
      <c r="FG697" s="9"/>
      <c r="FH697" s="9"/>
      <c r="FI697" s="9"/>
      <c r="FJ697" s="9"/>
    </row>
    <row r="698" ht="15.75" customHeight="1">
      <c r="B698" s="153"/>
      <c r="C698" s="153"/>
      <c r="H698" s="153"/>
      <c r="I698" s="153"/>
      <c r="N698" s="153"/>
      <c r="O698" s="153"/>
      <c r="T698" s="153"/>
      <c r="U698" s="153"/>
      <c r="Z698" s="153"/>
      <c r="AA698" s="153"/>
      <c r="AF698" s="153"/>
      <c r="AG698" s="153"/>
      <c r="AL698" s="153"/>
      <c r="AM698" s="153"/>
      <c r="AR698" s="153"/>
      <c r="AS698" s="153"/>
      <c r="AX698" s="153"/>
      <c r="AY698" s="153"/>
      <c r="BD698" s="153"/>
      <c r="BE698" s="153"/>
      <c r="BF698" s="153"/>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c r="EA698" s="9"/>
      <c r="EB698" s="9"/>
      <c r="EC698" s="9"/>
      <c r="ED698" s="9"/>
      <c r="EE698" s="9"/>
      <c r="EF698" s="9"/>
      <c r="EG698" s="9"/>
      <c r="EH698" s="9"/>
      <c r="EI698" s="9"/>
      <c r="EJ698" s="9"/>
      <c r="EK698" s="9"/>
      <c r="EL698" s="9"/>
      <c r="EM698" s="9"/>
      <c r="EN698" s="9"/>
      <c r="EO698" s="9"/>
      <c r="EP698" s="9"/>
      <c r="EQ698" s="9"/>
      <c r="ER698" s="9"/>
      <c r="ES698" s="9"/>
      <c r="ET698" s="9"/>
      <c r="EU698" s="9"/>
      <c r="EV698" s="9"/>
      <c r="EW698" s="9"/>
      <c r="EX698" s="9"/>
      <c r="EY698" s="9"/>
      <c r="EZ698" s="9"/>
      <c r="FA698" s="9"/>
      <c r="FB698" s="9"/>
      <c r="FC698" s="9"/>
      <c r="FD698" s="9"/>
      <c r="FE698" s="9"/>
      <c r="FF698" s="9"/>
      <c r="FG698" s="9"/>
      <c r="FH698" s="9"/>
      <c r="FI698" s="9"/>
      <c r="FJ698" s="9"/>
    </row>
    <row r="699" ht="15.75" customHeight="1">
      <c r="B699" s="153"/>
      <c r="C699" s="153"/>
      <c r="H699" s="153"/>
      <c r="I699" s="153"/>
      <c r="N699" s="153"/>
      <c r="O699" s="153"/>
      <c r="T699" s="153"/>
      <c r="U699" s="153"/>
      <c r="Z699" s="153"/>
      <c r="AA699" s="153"/>
      <c r="AF699" s="153"/>
      <c r="AG699" s="153"/>
      <c r="AL699" s="153"/>
      <c r="AM699" s="153"/>
      <c r="AR699" s="153"/>
      <c r="AS699" s="153"/>
      <c r="AX699" s="153"/>
      <c r="AY699" s="153"/>
      <c r="BD699" s="153"/>
      <c r="BE699" s="153"/>
      <c r="BF699" s="153"/>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c r="CX699" s="9"/>
      <c r="CY699" s="9"/>
      <c r="CZ699" s="9"/>
      <c r="DA699" s="9"/>
      <c r="DB699" s="9"/>
      <c r="DC699" s="9"/>
      <c r="DD699" s="9"/>
      <c r="DE699" s="9"/>
      <c r="DF699" s="9"/>
      <c r="DG699" s="9"/>
      <c r="DH699" s="9"/>
      <c r="DI699" s="9"/>
      <c r="DJ699" s="9"/>
      <c r="DK699" s="9"/>
      <c r="DL699" s="9"/>
      <c r="DM699" s="9"/>
      <c r="DN699" s="9"/>
      <c r="DO699" s="9"/>
      <c r="DP699" s="9"/>
      <c r="DQ699" s="9"/>
      <c r="DR699" s="9"/>
      <c r="DS699" s="9"/>
      <c r="DT699" s="9"/>
      <c r="DU699" s="9"/>
      <c r="DV699" s="9"/>
      <c r="DW699" s="9"/>
      <c r="DX699" s="9"/>
      <c r="DY699" s="9"/>
      <c r="DZ699" s="9"/>
      <c r="EA699" s="9"/>
      <c r="EB699" s="9"/>
      <c r="EC699" s="9"/>
      <c r="ED699" s="9"/>
      <c r="EE699" s="9"/>
      <c r="EF699" s="9"/>
      <c r="EG699" s="9"/>
      <c r="EH699" s="9"/>
      <c r="EI699" s="9"/>
      <c r="EJ699" s="9"/>
      <c r="EK699" s="9"/>
      <c r="EL699" s="9"/>
      <c r="EM699" s="9"/>
      <c r="EN699" s="9"/>
      <c r="EO699" s="9"/>
      <c r="EP699" s="9"/>
      <c r="EQ699" s="9"/>
      <c r="ER699" s="9"/>
      <c r="ES699" s="9"/>
      <c r="ET699" s="9"/>
      <c r="EU699" s="9"/>
      <c r="EV699" s="9"/>
      <c r="EW699" s="9"/>
      <c r="EX699" s="9"/>
      <c r="EY699" s="9"/>
      <c r="EZ699" s="9"/>
      <c r="FA699" s="9"/>
      <c r="FB699" s="9"/>
      <c r="FC699" s="9"/>
      <c r="FD699" s="9"/>
      <c r="FE699" s="9"/>
      <c r="FF699" s="9"/>
      <c r="FG699" s="9"/>
      <c r="FH699" s="9"/>
      <c r="FI699" s="9"/>
      <c r="FJ699" s="9"/>
    </row>
    <row r="700" ht="15.75" customHeight="1">
      <c r="B700" s="153"/>
      <c r="C700" s="153"/>
      <c r="H700" s="153"/>
      <c r="I700" s="153"/>
      <c r="N700" s="153"/>
      <c r="O700" s="153"/>
      <c r="T700" s="153"/>
      <c r="U700" s="153"/>
      <c r="Z700" s="153"/>
      <c r="AA700" s="153"/>
      <c r="AF700" s="153"/>
      <c r="AG700" s="153"/>
      <c r="AL700" s="153"/>
      <c r="AM700" s="153"/>
      <c r="AR700" s="153"/>
      <c r="AS700" s="153"/>
      <c r="AX700" s="153"/>
      <c r="AY700" s="153"/>
      <c r="BD700" s="153"/>
      <c r="BE700" s="153"/>
      <c r="BF700" s="153"/>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c r="EA700" s="9"/>
      <c r="EB700" s="9"/>
      <c r="EC700" s="9"/>
      <c r="ED700" s="9"/>
      <c r="EE700" s="9"/>
      <c r="EF700" s="9"/>
      <c r="EG700" s="9"/>
      <c r="EH700" s="9"/>
      <c r="EI700" s="9"/>
      <c r="EJ700" s="9"/>
      <c r="EK700" s="9"/>
      <c r="EL700" s="9"/>
      <c r="EM700" s="9"/>
      <c r="EN700" s="9"/>
      <c r="EO700" s="9"/>
      <c r="EP700" s="9"/>
      <c r="EQ700" s="9"/>
      <c r="ER700" s="9"/>
      <c r="ES700" s="9"/>
      <c r="ET700" s="9"/>
      <c r="EU700" s="9"/>
      <c r="EV700" s="9"/>
      <c r="EW700" s="9"/>
      <c r="EX700" s="9"/>
      <c r="EY700" s="9"/>
      <c r="EZ700" s="9"/>
      <c r="FA700" s="9"/>
      <c r="FB700" s="9"/>
      <c r="FC700" s="9"/>
      <c r="FD700" s="9"/>
      <c r="FE700" s="9"/>
      <c r="FF700" s="9"/>
      <c r="FG700" s="9"/>
      <c r="FH700" s="9"/>
      <c r="FI700" s="9"/>
      <c r="FJ700" s="9"/>
    </row>
    <row r="701" ht="15.75" customHeight="1">
      <c r="B701" s="153"/>
      <c r="C701" s="153"/>
      <c r="H701" s="153"/>
      <c r="I701" s="153"/>
      <c r="N701" s="153"/>
      <c r="O701" s="153"/>
      <c r="T701" s="153"/>
      <c r="U701" s="153"/>
      <c r="Z701" s="153"/>
      <c r="AA701" s="153"/>
      <c r="AF701" s="153"/>
      <c r="AG701" s="153"/>
      <c r="AL701" s="153"/>
      <c r="AM701" s="153"/>
      <c r="AR701" s="153"/>
      <c r="AS701" s="153"/>
      <c r="AX701" s="153"/>
      <c r="AY701" s="153"/>
      <c r="BD701" s="153"/>
      <c r="BE701" s="153"/>
      <c r="BF701" s="153"/>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row>
    <row r="702" ht="15.75" customHeight="1">
      <c r="B702" s="153"/>
      <c r="C702" s="153"/>
      <c r="H702" s="153"/>
      <c r="I702" s="153"/>
      <c r="N702" s="153"/>
      <c r="O702" s="153"/>
      <c r="T702" s="153"/>
      <c r="U702" s="153"/>
      <c r="Z702" s="153"/>
      <c r="AA702" s="153"/>
      <c r="AF702" s="153"/>
      <c r="AG702" s="153"/>
      <c r="AL702" s="153"/>
      <c r="AM702" s="153"/>
      <c r="AR702" s="153"/>
      <c r="AS702" s="153"/>
      <c r="AX702" s="153"/>
      <c r="AY702" s="153"/>
      <c r="BD702" s="153"/>
      <c r="BE702" s="153"/>
      <c r="BF702" s="153"/>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c r="EA702" s="9"/>
      <c r="EB702" s="9"/>
      <c r="EC702" s="9"/>
      <c r="ED702" s="9"/>
      <c r="EE702" s="9"/>
      <c r="EF702" s="9"/>
      <c r="EG702" s="9"/>
      <c r="EH702" s="9"/>
      <c r="EI702" s="9"/>
      <c r="EJ702" s="9"/>
      <c r="EK702" s="9"/>
      <c r="EL702" s="9"/>
      <c r="EM702" s="9"/>
      <c r="EN702" s="9"/>
      <c r="EO702" s="9"/>
      <c r="EP702" s="9"/>
      <c r="EQ702" s="9"/>
      <c r="ER702" s="9"/>
      <c r="ES702" s="9"/>
      <c r="ET702" s="9"/>
      <c r="EU702" s="9"/>
      <c r="EV702" s="9"/>
      <c r="EW702" s="9"/>
      <c r="EX702" s="9"/>
      <c r="EY702" s="9"/>
      <c r="EZ702" s="9"/>
      <c r="FA702" s="9"/>
      <c r="FB702" s="9"/>
      <c r="FC702" s="9"/>
      <c r="FD702" s="9"/>
      <c r="FE702" s="9"/>
      <c r="FF702" s="9"/>
      <c r="FG702" s="9"/>
      <c r="FH702" s="9"/>
      <c r="FI702" s="9"/>
      <c r="FJ702" s="9"/>
    </row>
    <row r="703" ht="15.75" customHeight="1">
      <c r="B703" s="153"/>
      <c r="C703" s="153"/>
      <c r="H703" s="153"/>
      <c r="I703" s="153"/>
      <c r="N703" s="153"/>
      <c r="O703" s="153"/>
      <c r="T703" s="153"/>
      <c r="U703" s="153"/>
      <c r="Z703" s="153"/>
      <c r="AA703" s="153"/>
      <c r="AF703" s="153"/>
      <c r="AG703" s="153"/>
      <c r="AL703" s="153"/>
      <c r="AM703" s="153"/>
      <c r="AR703" s="153"/>
      <c r="AS703" s="153"/>
      <c r="AX703" s="153"/>
      <c r="AY703" s="153"/>
      <c r="BD703" s="153"/>
      <c r="BE703" s="153"/>
      <c r="BF703" s="153"/>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c r="EA703" s="9"/>
      <c r="EB703" s="9"/>
      <c r="EC703" s="9"/>
      <c r="ED703" s="9"/>
      <c r="EE703" s="9"/>
      <c r="EF703" s="9"/>
      <c r="EG703" s="9"/>
      <c r="EH703" s="9"/>
      <c r="EI703" s="9"/>
      <c r="EJ703" s="9"/>
      <c r="EK703" s="9"/>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row>
    <row r="704" ht="15.75" customHeight="1">
      <c r="B704" s="153"/>
      <c r="C704" s="153"/>
      <c r="H704" s="153"/>
      <c r="I704" s="153"/>
      <c r="N704" s="153"/>
      <c r="O704" s="153"/>
      <c r="T704" s="153"/>
      <c r="U704" s="153"/>
      <c r="Z704" s="153"/>
      <c r="AA704" s="153"/>
      <c r="AF704" s="153"/>
      <c r="AG704" s="153"/>
      <c r="AL704" s="153"/>
      <c r="AM704" s="153"/>
      <c r="AR704" s="153"/>
      <c r="AS704" s="153"/>
      <c r="AX704" s="153"/>
      <c r="AY704" s="153"/>
      <c r="BD704" s="153"/>
      <c r="BE704" s="153"/>
      <c r="BF704" s="153"/>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c r="EA704" s="9"/>
      <c r="EB704" s="9"/>
      <c r="EC704" s="9"/>
      <c r="ED704" s="9"/>
      <c r="EE704" s="9"/>
      <c r="EF704" s="9"/>
      <c r="EG704" s="9"/>
      <c r="EH704" s="9"/>
      <c r="EI704" s="9"/>
      <c r="EJ704" s="9"/>
      <c r="EK704" s="9"/>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row>
    <row r="705" ht="15.75" customHeight="1">
      <c r="B705" s="153"/>
      <c r="C705" s="153"/>
      <c r="H705" s="153"/>
      <c r="I705" s="153"/>
      <c r="N705" s="153"/>
      <c r="O705" s="153"/>
      <c r="T705" s="153"/>
      <c r="U705" s="153"/>
      <c r="Z705" s="153"/>
      <c r="AA705" s="153"/>
      <c r="AF705" s="153"/>
      <c r="AG705" s="153"/>
      <c r="AL705" s="153"/>
      <c r="AM705" s="153"/>
      <c r="AR705" s="153"/>
      <c r="AS705" s="153"/>
      <c r="AX705" s="153"/>
      <c r="AY705" s="153"/>
      <c r="BD705" s="153"/>
      <c r="BE705" s="153"/>
      <c r="BF705" s="153"/>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c r="EA705" s="9"/>
      <c r="EB705" s="9"/>
      <c r="EC705" s="9"/>
      <c r="ED705" s="9"/>
      <c r="EE705" s="9"/>
      <c r="EF705" s="9"/>
      <c r="EG705" s="9"/>
      <c r="EH705" s="9"/>
      <c r="EI705" s="9"/>
      <c r="EJ705" s="9"/>
      <c r="EK705" s="9"/>
      <c r="EL705" s="9"/>
      <c r="EM705" s="9"/>
      <c r="EN705" s="9"/>
      <c r="EO705" s="9"/>
      <c r="EP705" s="9"/>
      <c r="EQ705" s="9"/>
      <c r="ER705" s="9"/>
      <c r="ES705" s="9"/>
      <c r="ET705" s="9"/>
      <c r="EU705" s="9"/>
      <c r="EV705" s="9"/>
      <c r="EW705" s="9"/>
      <c r="EX705" s="9"/>
      <c r="EY705" s="9"/>
      <c r="EZ705" s="9"/>
      <c r="FA705" s="9"/>
      <c r="FB705" s="9"/>
      <c r="FC705" s="9"/>
      <c r="FD705" s="9"/>
      <c r="FE705" s="9"/>
      <c r="FF705" s="9"/>
      <c r="FG705" s="9"/>
      <c r="FH705" s="9"/>
      <c r="FI705" s="9"/>
      <c r="FJ705" s="9"/>
    </row>
    <row r="706" ht="15.75" customHeight="1">
      <c r="B706" s="153"/>
      <c r="C706" s="153"/>
      <c r="H706" s="153"/>
      <c r="I706" s="153"/>
      <c r="N706" s="153"/>
      <c r="O706" s="153"/>
      <c r="T706" s="153"/>
      <c r="U706" s="153"/>
      <c r="Z706" s="153"/>
      <c r="AA706" s="153"/>
      <c r="AF706" s="153"/>
      <c r="AG706" s="153"/>
      <c r="AL706" s="153"/>
      <c r="AM706" s="153"/>
      <c r="AR706" s="153"/>
      <c r="AS706" s="153"/>
      <c r="AX706" s="153"/>
      <c r="AY706" s="153"/>
      <c r="BD706" s="153"/>
      <c r="BE706" s="153"/>
      <c r="BF706" s="153"/>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row>
    <row r="707" ht="15.75" customHeight="1">
      <c r="B707" s="153"/>
      <c r="C707" s="153"/>
      <c r="H707" s="153"/>
      <c r="I707" s="153"/>
      <c r="N707" s="153"/>
      <c r="O707" s="153"/>
      <c r="T707" s="153"/>
      <c r="U707" s="153"/>
      <c r="Z707" s="153"/>
      <c r="AA707" s="153"/>
      <c r="AF707" s="153"/>
      <c r="AG707" s="153"/>
      <c r="AL707" s="153"/>
      <c r="AM707" s="153"/>
      <c r="AR707" s="153"/>
      <c r="AS707" s="153"/>
      <c r="AX707" s="153"/>
      <c r="AY707" s="153"/>
      <c r="BD707" s="153"/>
      <c r="BE707" s="153"/>
      <c r="BF707" s="153"/>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row>
    <row r="708" ht="15.75" customHeight="1">
      <c r="B708" s="153"/>
      <c r="C708" s="153"/>
      <c r="H708" s="153"/>
      <c r="I708" s="153"/>
      <c r="N708" s="153"/>
      <c r="O708" s="153"/>
      <c r="T708" s="153"/>
      <c r="U708" s="153"/>
      <c r="Z708" s="153"/>
      <c r="AA708" s="153"/>
      <c r="AF708" s="153"/>
      <c r="AG708" s="153"/>
      <c r="AL708" s="153"/>
      <c r="AM708" s="153"/>
      <c r="AR708" s="153"/>
      <c r="AS708" s="153"/>
      <c r="AX708" s="153"/>
      <c r="AY708" s="153"/>
      <c r="BD708" s="153"/>
      <c r="BE708" s="153"/>
      <c r="BF708" s="153"/>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c r="EA708" s="9"/>
      <c r="EB708" s="9"/>
      <c r="EC708" s="9"/>
      <c r="ED708" s="9"/>
      <c r="EE708" s="9"/>
      <c r="EF708" s="9"/>
      <c r="EG708" s="9"/>
      <c r="EH708" s="9"/>
      <c r="EI708" s="9"/>
      <c r="EJ708" s="9"/>
      <c r="EK708" s="9"/>
      <c r="EL708" s="9"/>
      <c r="EM708" s="9"/>
      <c r="EN708" s="9"/>
      <c r="EO708" s="9"/>
      <c r="EP708" s="9"/>
      <c r="EQ708" s="9"/>
      <c r="ER708" s="9"/>
      <c r="ES708" s="9"/>
      <c r="ET708" s="9"/>
      <c r="EU708" s="9"/>
      <c r="EV708" s="9"/>
      <c r="EW708" s="9"/>
      <c r="EX708" s="9"/>
      <c r="EY708" s="9"/>
      <c r="EZ708" s="9"/>
      <c r="FA708" s="9"/>
      <c r="FB708" s="9"/>
      <c r="FC708" s="9"/>
      <c r="FD708" s="9"/>
      <c r="FE708" s="9"/>
      <c r="FF708" s="9"/>
      <c r="FG708" s="9"/>
      <c r="FH708" s="9"/>
      <c r="FI708" s="9"/>
      <c r="FJ708" s="9"/>
    </row>
    <row r="709" ht="15.75" customHeight="1">
      <c r="B709" s="153"/>
      <c r="C709" s="153"/>
      <c r="H709" s="153"/>
      <c r="I709" s="153"/>
      <c r="N709" s="153"/>
      <c r="O709" s="153"/>
      <c r="T709" s="153"/>
      <c r="U709" s="153"/>
      <c r="Z709" s="153"/>
      <c r="AA709" s="153"/>
      <c r="AF709" s="153"/>
      <c r="AG709" s="153"/>
      <c r="AL709" s="153"/>
      <c r="AM709" s="153"/>
      <c r="AR709" s="153"/>
      <c r="AS709" s="153"/>
      <c r="AX709" s="153"/>
      <c r="AY709" s="153"/>
      <c r="BD709" s="153"/>
      <c r="BE709" s="153"/>
      <c r="BF709" s="153"/>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9"/>
      <c r="DN709" s="9"/>
      <c r="DO709" s="9"/>
      <c r="DP709" s="9"/>
      <c r="DQ709" s="9"/>
      <c r="DR709" s="9"/>
      <c r="DS709" s="9"/>
      <c r="DT709" s="9"/>
      <c r="DU709" s="9"/>
      <c r="DV709" s="9"/>
      <c r="DW709" s="9"/>
      <c r="DX709" s="9"/>
      <c r="DY709" s="9"/>
      <c r="DZ709" s="9"/>
      <c r="EA709" s="9"/>
      <c r="EB709" s="9"/>
      <c r="EC709" s="9"/>
      <c r="ED709" s="9"/>
      <c r="EE709" s="9"/>
      <c r="EF709" s="9"/>
      <c r="EG709" s="9"/>
      <c r="EH709" s="9"/>
      <c r="EI709" s="9"/>
      <c r="EJ709" s="9"/>
      <c r="EK709" s="9"/>
      <c r="EL709" s="9"/>
      <c r="EM709" s="9"/>
      <c r="EN709" s="9"/>
      <c r="EO709" s="9"/>
      <c r="EP709" s="9"/>
      <c r="EQ709" s="9"/>
      <c r="ER709" s="9"/>
      <c r="ES709" s="9"/>
      <c r="ET709" s="9"/>
      <c r="EU709" s="9"/>
      <c r="EV709" s="9"/>
      <c r="EW709" s="9"/>
      <c r="EX709" s="9"/>
      <c r="EY709" s="9"/>
      <c r="EZ709" s="9"/>
      <c r="FA709" s="9"/>
      <c r="FB709" s="9"/>
      <c r="FC709" s="9"/>
      <c r="FD709" s="9"/>
      <c r="FE709" s="9"/>
      <c r="FF709" s="9"/>
      <c r="FG709" s="9"/>
      <c r="FH709" s="9"/>
      <c r="FI709" s="9"/>
      <c r="FJ709" s="9"/>
    </row>
    <row r="710" ht="15.75" customHeight="1">
      <c r="B710" s="153"/>
      <c r="C710" s="153"/>
      <c r="H710" s="153"/>
      <c r="I710" s="153"/>
      <c r="N710" s="153"/>
      <c r="O710" s="153"/>
      <c r="T710" s="153"/>
      <c r="U710" s="153"/>
      <c r="Z710" s="153"/>
      <c r="AA710" s="153"/>
      <c r="AF710" s="153"/>
      <c r="AG710" s="153"/>
      <c r="AL710" s="153"/>
      <c r="AM710" s="153"/>
      <c r="AR710" s="153"/>
      <c r="AS710" s="153"/>
      <c r="AX710" s="153"/>
      <c r="AY710" s="153"/>
      <c r="BD710" s="153"/>
      <c r="BE710" s="153"/>
      <c r="BF710" s="153"/>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c r="CX710" s="9"/>
      <c r="CY710" s="9"/>
      <c r="CZ710" s="9"/>
      <c r="DA710" s="9"/>
      <c r="DB710" s="9"/>
      <c r="DC710" s="9"/>
      <c r="DD710" s="9"/>
      <c r="DE710" s="9"/>
      <c r="DF710" s="9"/>
      <c r="DG710" s="9"/>
      <c r="DH710" s="9"/>
      <c r="DI710" s="9"/>
      <c r="DJ710" s="9"/>
      <c r="DK710" s="9"/>
      <c r="DL710" s="9"/>
      <c r="DM710" s="9"/>
      <c r="DN710" s="9"/>
      <c r="DO710" s="9"/>
      <c r="DP710" s="9"/>
      <c r="DQ710" s="9"/>
      <c r="DR710" s="9"/>
      <c r="DS710" s="9"/>
      <c r="DT710" s="9"/>
      <c r="DU710" s="9"/>
      <c r="DV710" s="9"/>
      <c r="DW710" s="9"/>
      <c r="DX710" s="9"/>
      <c r="DY710" s="9"/>
      <c r="DZ710" s="9"/>
      <c r="EA710" s="9"/>
      <c r="EB710" s="9"/>
      <c r="EC710" s="9"/>
      <c r="ED710" s="9"/>
      <c r="EE710" s="9"/>
      <c r="EF710" s="9"/>
      <c r="EG710" s="9"/>
      <c r="EH710" s="9"/>
      <c r="EI710" s="9"/>
      <c r="EJ710" s="9"/>
      <c r="EK710" s="9"/>
      <c r="EL710" s="9"/>
      <c r="EM710" s="9"/>
      <c r="EN710" s="9"/>
      <c r="EO710" s="9"/>
      <c r="EP710" s="9"/>
      <c r="EQ710" s="9"/>
      <c r="ER710" s="9"/>
      <c r="ES710" s="9"/>
      <c r="ET710" s="9"/>
      <c r="EU710" s="9"/>
      <c r="EV710" s="9"/>
      <c r="EW710" s="9"/>
      <c r="EX710" s="9"/>
      <c r="EY710" s="9"/>
      <c r="EZ710" s="9"/>
      <c r="FA710" s="9"/>
      <c r="FB710" s="9"/>
      <c r="FC710" s="9"/>
      <c r="FD710" s="9"/>
      <c r="FE710" s="9"/>
      <c r="FF710" s="9"/>
      <c r="FG710" s="9"/>
      <c r="FH710" s="9"/>
      <c r="FI710" s="9"/>
      <c r="FJ710" s="9"/>
    </row>
    <row r="711" ht="15.75" customHeight="1">
      <c r="B711" s="153"/>
      <c r="C711" s="153"/>
      <c r="H711" s="153"/>
      <c r="I711" s="153"/>
      <c r="N711" s="153"/>
      <c r="O711" s="153"/>
      <c r="T711" s="153"/>
      <c r="U711" s="153"/>
      <c r="Z711" s="153"/>
      <c r="AA711" s="153"/>
      <c r="AF711" s="153"/>
      <c r="AG711" s="153"/>
      <c r="AL711" s="153"/>
      <c r="AM711" s="153"/>
      <c r="AR711" s="153"/>
      <c r="AS711" s="153"/>
      <c r="AX711" s="153"/>
      <c r="AY711" s="153"/>
      <c r="BD711" s="153"/>
      <c r="BE711" s="153"/>
      <c r="BF711" s="153"/>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9"/>
      <c r="DN711" s="9"/>
      <c r="DO711" s="9"/>
      <c r="DP711" s="9"/>
      <c r="DQ711" s="9"/>
      <c r="DR711" s="9"/>
      <c r="DS711" s="9"/>
      <c r="DT711" s="9"/>
      <c r="DU711" s="9"/>
      <c r="DV711" s="9"/>
      <c r="DW711" s="9"/>
      <c r="DX711" s="9"/>
      <c r="DY711" s="9"/>
      <c r="DZ711" s="9"/>
      <c r="EA711" s="9"/>
      <c r="EB711" s="9"/>
      <c r="EC711" s="9"/>
      <c r="ED711" s="9"/>
      <c r="EE711" s="9"/>
      <c r="EF711" s="9"/>
      <c r="EG711" s="9"/>
      <c r="EH711" s="9"/>
      <c r="EI711" s="9"/>
      <c r="EJ711" s="9"/>
      <c r="EK711" s="9"/>
      <c r="EL711" s="9"/>
      <c r="EM711" s="9"/>
      <c r="EN711" s="9"/>
      <c r="EO711" s="9"/>
      <c r="EP711" s="9"/>
      <c r="EQ711" s="9"/>
      <c r="ER711" s="9"/>
      <c r="ES711" s="9"/>
      <c r="ET711" s="9"/>
      <c r="EU711" s="9"/>
      <c r="EV711" s="9"/>
      <c r="EW711" s="9"/>
      <c r="EX711" s="9"/>
      <c r="EY711" s="9"/>
      <c r="EZ711" s="9"/>
      <c r="FA711" s="9"/>
      <c r="FB711" s="9"/>
      <c r="FC711" s="9"/>
      <c r="FD711" s="9"/>
      <c r="FE711" s="9"/>
      <c r="FF711" s="9"/>
      <c r="FG711" s="9"/>
      <c r="FH711" s="9"/>
      <c r="FI711" s="9"/>
      <c r="FJ711" s="9"/>
    </row>
    <row r="712" ht="15.75" customHeight="1">
      <c r="B712" s="153"/>
      <c r="C712" s="153"/>
      <c r="H712" s="153"/>
      <c r="I712" s="153"/>
      <c r="N712" s="153"/>
      <c r="O712" s="153"/>
      <c r="T712" s="153"/>
      <c r="U712" s="153"/>
      <c r="Z712" s="153"/>
      <c r="AA712" s="153"/>
      <c r="AF712" s="153"/>
      <c r="AG712" s="153"/>
      <c r="AL712" s="153"/>
      <c r="AM712" s="153"/>
      <c r="AR712" s="153"/>
      <c r="AS712" s="153"/>
      <c r="AX712" s="153"/>
      <c r="AY712" s="153"/>
      <c r="BD712" s="153"/>
      <c r="BE712" s="153"/>
      <c r="BF712" s="153"/>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c r="EA712" s="9"/>
      <c r="EB712" s="9"/>
      <c r="EC712" s="9"/>
      <c r="ED712" s="9"/>
      <c r="EE712" s="9"/>
      <c r="EF712" s="9"/>
      <c r="EG712" s="9"/>
      <c r="EH712" s="9"/>
      <c r="EI712" s="9"/>
      <c r="EJ712" s="9"/>
      <c r="EK712" s="9"/>
      <c r="EL712" s="9"/>
      <c r="EM712" s="9"/>
      <c r="EN712" s="9"/>
      <c r="EO712" s="9"/>
      <c r="EP712" s="9"/>
      <c r="EQ712" s="9"/>
      <c r="ER712" s="9"/>
      <c r="ES712" s="9"/>
      <c r="ET712" s="9"/>
      <c r="EU712" s="9"/>
      <c r="EV712" s="9"/>
      <c r="EW712" s="9"/>
      <c r="EX712" s="9"/>
      <c r="EY712" s="9"/>
      <c r="EZ712" s="9"/>
      <c r="FA712" s="9"/>
      <c r="FB712" s="9"/>
      <c r="FC712" s="9"/>
      <c r="FD712" s="9"/>
      <c r="FE712" s="9"/>
      <c r="FF712" s="9"/>
      <c r="FG712" s="9"/>
      <c r="FH712" s="9"/>
      <c r="FI712" s="9"/>
      <c r="FJ712" s="9"/>
    </row>
    <row r="713" ht="15.75" customHeight="1">
      <c r="B713" s="153"/>
      <c r="C713" s="153"/>
      <c r="H713" s="153"/>
      <c r="I713" s="153"/>
      <c r="N713" s="153"/>
      <c r="O713" s="153"/>
      <c r="T713" s="153"/>
      <c r="U713" s="153"/>
      <c r="Z713" s="153"/>
      <c r="AA713" s="153"/>
      <c r="AF713" s="153"/>
      <c r="AG713" s="153"/>
      <c r="AL713" s="153"/>
      <c r="AM713" s="153"/>
      <c r="AR713" s="153"/>
      <c r="AS713" s="153"/>
      <c r="AX713" s="153"/>
      <c r="AY713" s="153"/>
      <c r="BD713" s="153"/>
      <c r="BE713" s="153"/>
      <c r="BF713" s="153"/>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c r="EA713" s="9"/>
      <c r="EB713" s="9"/>
      <c r="EC713" s="9"/>
      <c r="ED713" s="9"/>
      <c r="EE713" s="9"/>
      <c r="EF713" s="9"/>
      <c r="EG713" s="9"/>
      <c r="EH713" s="9"/>
      <c r="EI713" s="9"/>
      <c r="EJ713" s="9"/>
      <c r="EK713" s="9"/>
      <c r="EL713" s="9"/>
      <c r="EM713" s="9"/>
      <c r="EN713" s="9"/>
      <c r="EO713" s="9"/>
      <c r="EP713" s="9"/>
      <c r="EQ713" s="9"/>
      <c r="ER713" s="9"/>
      <c r="ES713" s="9"/>
      <c r="ET713" s="9"/>
      <c r="EU713" s="9"/>
      <c r="EV713" s="9"/>
      <c r="EW713" s="9"/>
      <c r="EX713" s="9"/>
      <c r="EY713" s="9"/>
      <c r="EZ713" s="9"/>
      <c r="FA713" s="9"/>
      <c r="FB713" s="9"/>
      <c r="FC713" s="9"/>
      <c r="FD713" s="9"/>
      <c r="FE713" s="9"/>
      <c r="FF713" s="9"/>
      <c r="FG713" s="9"/>
      <c r="FH713" s="9"/>
      <c r="FI713" s="9"/>
      <c r="FJ713" s="9"/>
    </row>
    <row r="714" ht="15.75" customHeight="1">
      <c r="B714" s="153"/>
      <c r="C714" s="153"/>
      <c r="H714" s="153"/>
      <c r="I714" s="153"/>
      <c r="N714" s="153"/>
      <c r="O714" s="153"/>
      <c r="T714" s="153"/>
      <c r="U714" s="153"/>
      <c r="Z714" s="153"/>
      <c r="AA714" s="153"/>
      <c r="AF714" s="153"/>
      <c r="AG714" s="153"/>
      <c r="AL714" s="153"/>
      <c r="AM714" s="153"/>
      <c r="AR714" s="153"/>
      <c r="AS714" s="153"/>
      <c r="AX714" s="153"/>
      <c r="AY714" s="153"/>
      <c r="BD714" s="153"/>
      <c r="BE714" s="153"/>
      <c r="BF714" s="153"/>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9"/>
      <c r="DN714" s="9"/>
      <c r="DO714" s="9"/>
      <c r="DP714" s="9"/>
      <c r="DQ714" s="9"/>
      <c r="DR714" s="9"/>
      <c r="DS714" s="9"/>
      <c r="DT714" s="9"/>
      <c r="DU714" s="9"/>
      <c r="DV714" s="9"/>
      <c r="DW714" s="9"/>
      <c r="DX714" s="9"/>
      <c r="DY714" s="9"/>
      <c r="DZ714" s="9"/>
      <c r="EA714" s="9"/>
      <c r="EB714" s="9"/>
      <c r="EC714" s="9"/>
      <c r="ED714" s="9"/>
      <c r="EE714" s="9"/>
      <c r="EF714" s="9"/>
      <c r="EG714" s="9"/>
      <c r="EH714" s="9"/>
      <c r="EI714" s="9"/>
      <c r="EJ714" s="9"/>
      <c r="EK714" s="9"/>
      <c r="EL714" s="9"/>
      <c r="EM714" s="9"/>
      <c r="EN714" s="9"/>
      <c r="EO714" s="9"/>
      <c r="EP714" s="9"/>
      <c r="EQ714" s="9"/>
      <c r="ER714" s="9"/>
      <c r="ES714" s="9"/>
      <c r="ET714" s="9"/>
      <c r="EU714" s="9"/>
      <c r="EV714" s="9"/>
      <c r="EW714" s="9"/>
      <c r="EX714" s="9"/>
      <c r="EY714" s="9"/>
      <c r="EZ714" s="9"/>
      <c r="FA714" s="9"/>
      <c r="FB714" s="9"/>
      <c r="FC714" s="9"/>
      <c r="FD714" s="9"/>
      <c r="FE714" s="9"/>
      <c r="FF714" s="9"/>
      <c r="FG714" s="9"/>
      <c r="FH714" s="9"/>
      <c r="FI714" s="9"/>
      <c r="FJ714" s="9"/>
    </row>
    <row r="715" ht="15.75" customHeight="1">
      <c r="B715" s="153"/>
      <c r="C715" s="153"/>
      <c r="H715" s="153"/>
      <c r="I715" s="153"/>
      <c r="N715" s="153"/>
      <c r="O715" s="153"/>
      <c r="T715" s="153"/>
      <c r="U715" s="153"/>
      <c r="Z715" s="153"/>
      <c r="AA715" s="153"/>
      <c r="AF715" s="153"/>
      <c r="AG715" s="153"/>
      <c r="AL715" s="153"/>
      <c r="AM715" s="153"/>
      <c r="AR715" s="153"/>
      <c r="AS715" s="153"/>
      <c r="AX715" s="153"/>
      <c r="AY715" s="153"/>
      <c r="BD715" s="153"/>
      <c r="BE715" s="153"/>
      <c r="BF715" s="153"/>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c r="CX715" s="9"/>
      <c r="CY715" s="9"/>
      <c r="CZ715" s="9"/>
      <c r="DA715" s="9"/>
      <c r="DB715" s="9"/>
      <c r="DC715" s="9"/>
      <c r="DD715" s="9"/>
      <c r="DE715" s="9"/>
      <c r="DF715" s="9"/>
      <c r="DG715" s="9"/>
      <c r="DH715" s="9"/>
      <c r="DI715" s="9"/>
      <c r="DJ715" s="9"/>
      <c r="DK715" s="9"/>
      <c r="DL715" s="9"/>
      <c r="DM715" s="9"/>
      <c r="DN715" s="9"/>
      <c r="DO715" s="9"/>
      <c r="DP715" s="9"/>
      <c r="DQ715" s="9"/>
      <c r="DR715" s="9"/>
      <c r="DS715" s="9"/>
      <c r="DT715" s="9"/>
      <c r="DU715" s="9"/>
      <c r="DV715" s="9"/>
      <c r="DW715" s="9"/>
      <c r="DX715" s="9"/>
      <c r="DY715" s="9"/>
      <c r="DZ715" s="9"/>
      <c r="EA715" s="9"/>
      <c r="EB715" s="9"/>
      <c r="EC715" s="9"/>
      <c r="ED715" s="9"/>
      <c r="EE715" s="9"/>
      <c r="EF715" s="9"/>
      <c r="EG715" s="9"/>
      <c r="EH715" s="9"/>
      <c r="EI715" s="9"/>
      <c r="EJ715" s="9"/>
      <c r="EK715" s="9"/>
      <c r="EL715" s="9"/>
      <c r="EM715" s="9"/>
      <c r="EN715" s="9"/>
      <c r="EO715" s="9"/>
      <c r="EP715" s="9"/>
      <c r="EQ715" s="9"/>
      <c r="ER715" s="9"/>
      <c r="ES715" s="9"/>
      <c r="ET715" s="9"/>
      <c r="EU715" s="9"/>
      <c r="EV715" s="9"/>
      <c r="EW715" s="9"/>
      <c r="EX715" s="9"/>
      <c r="EY715" s="9"/>
      <c r="EZ715" s="9"/>
      <c r="FA715" s="9"/>
      <c r="FB715" s="9"/>
      <c r="FC715" s="9"/>
      <c r="FD715" s="9"/>
      <c r="FE715" s="9"/>
      <c r="FF715" s="9"/>
      <c r="FG715" s="9"/>
      <c r="FH715" s="9"/>
      <c r="FI715" s="9"/>
      <c r="FJ715" s="9"/>
    </row>
    <row r="716" ht="15.75" customHeight="1">
      <c r="B716" s="153"/>
      <c r="C716" s="153"/>
      <c r="H716" s="153"/>
      <c r="I716" s="153"/>
      <c r="N716" s="153"/>
      <c r="O716" s="153"/>
      <c r="T716" s="153"/>
      <c r="U716" s="153"/>
      <c r="Z716" s="153"/>
      <c r="AA716" s="153"/>
      <c r="AF716" s="153"/>
      <c r="AG716" s="153"/>
      <c r="AL716" s="153"/>
      <c r="AM716" s="153"/>
      <c r="AR716" s="153"/>
      <c r="AS716" s="153"/>
      <c r="AX716" s="153"/>
      <c r="AY716" s="153"/>
      <c r="BD716" s="153"/>
      <c r="BE716" s="153"/>
      <c r="BF716" s="153"/>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c r="EA716" s="9"/>
      <c r="EB716" s="9"/>
      <c r="EC716" s="9"/>
      <c r="ED716" s="9"/>
      <c r="EE716" s="9"/>
      <c r="EF716" s="9"/>
      <c r="EG716" s="9"/>
      <c r="EH716" s="9"/>
      <c r="EI716" s="9"/>
      <c r="EJ716" s="9"/>
      <c r="EK716" s="9"/>
      <c r="EL716" s="9"/>
      <c r="EM716" s="9"/>
      <c r="EN716" s="9"/>
      <c r="EO716" s="9"/>
      <c r="EP716" s="9"/>
      <c r="EQ716" s="9"/>
      <c r="ER716" s="9"/>
      <c r="ES716" s="9"/>
      <c r="ET716" s="9"/>
      <c r="EU716" s="9"/>
      <c r="EV716" s="9"/>
      <c r="EW716" s="9"/>
      <c r="EX716" s="9"/>
      <c r="EY716" s="9"/>
      <c r="EZ716" s="9"/>
      <c r="FA716" s="9"/>
      <c r="FB716" s="9"/>
      <c r="FC716" s="9"/>
      <c r="FD716" s="9"/>
      <c r="FE716" s="9"/>
      <c r="FF716" s="9"/>
      <c r="FG716" s="9"/>
      <c r="FH716" s="9"/>
      <c r="FI716" s="9"/>
      <c r="FJ716" s="9"/>
    </row>
    <row r="717" ht="15.75" customHeight="1">
      <c r="B717" s="153"/>
      <c r="C717" s="153"/>
      <c r="H717" s="153"/>
      <c r="I717" s="153"/>
      <c r="N717" s="153"/>
      <c r="O717" s="153"/>
      <c r="T717" s="153"/>
      <c r="U717" s="153"/>
      <c r="Z717" s="153"/>
      <c r="AA717" s="153"/>
      <c r="AF717" s="153"/>
      <c r="AG717" s="153"/>
      <c r="AL717" s="153"/>
      <c r="AM717" s="153"/>
      <c r="AR717" s="153"/>
      <c r="AS717" s="153"/>
      <c r="AX717" s="153"/>
      <c r="AY717" s="153"/>
      <c r="BD717" s="153"/>
      <c r="BE717" s="153"/>
      <c r="BF717" s="153"/>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c r="CX717" s="9"/>
      <c r="CY717" s="9"/>
      <c r="CZ717" s="9"/>
      <c r="DA717" s="9"/>
      <c r="DB717" s="9"/>
      <c r="DC717" s="9"/>
      <c r="DD717" s="9"/>
      <c r="DE717" s="9"/>
      <c r="DF717" s="9"/>
      <c r="DG717" s="9"/>
      <c r="DH717" s="9"/>
      <c r="DI717" s="9"/>
      <c r="DJ717" s="9"/>
      <c r="DK717" s="9"/>
      <c r="DL717" s="9"/>
      <c r="DM717" s="9"/>
      <c r="DN717" s="9"/>
      <c r="DO717" s="9"/>
      <c r="DP717" s="9"/>
      <c r="DQ717" s="9"/>
      <c r="DR717" s="9"/>
      <c r="DS717" s="9"/>
      <c r="DT717" s="9"/>
      <c r="DU717" s="9"/>
      <c r="DV717" s="9"/>
      <c r="DW717" s="9"/>
      <c r="DX717" s="9"/>
      <c r="DY717" s="9"/>
      <c r="DZ717" s="9"/>
      <c r="EA717" s="9"/>
      <c r="EB717" s="9"/>
      <c r="EC717" s="9"/>
      <c r="ED717" s="9"/>
      <c r="EE717" s="9"/>
      <c r="EF717" s="9"/>
      <c r="EG717" s="9"/>
      <c r="EH717" s="9"/>
      <c r="EI717" s="9"/>
      <c r="EJ717" s="9"/>
      <c r="EK717" s="9"/>
      <c r="EL717" s="9"/>
      <c r="EM717" s="9"/>
      <c r="EN717" s="9"/>
      <c r="EO717" s="9"/>
      <c r="EP717" s="9"/>
      <c r="EQ717" s="9"/>
      <c r="ER717" s="9"/>
      <c r="ES717" s="9"/>
      <c r="ET717" s="9"/>
      <c r="EU717" s="9"/>
      <c r="EV717" s="9"/>
      <c r="EW717" s="9"/>
      <c r="EX717" s="9"/>
      <c r="EY717" s="9"/>
      <c r="EZ717" s="9"/>
      <c r="FA717" s="9"/>
      <c r="FB717" s="9"/>
      <c r="FC717" s="9"/>
      <c r="FD717" s="9"/>
      <c r="FE717" s="9"/>
      <c r="FF717" s="9"/>
      <c r="FG717" s="9"/>
      <c r="FH717" s="9"/>
      <c r="FI717" s="9"/>
      <c r="FJ717" s="9"/>
    </row>
    <row r="718" ht="15.75" customHeight="1">
      <c r="B718" s="153"/>
      <c r="C718" s="153"/>
      <c r="H718" s="153"/>
      <c r="I718" s="153"/>
      <c r="N718" s="153"/>
      <c r="O718" s="153"/>
      <c r="T718" s="153"/>
      <c r="U718" s="153"/>
      <c r="Z718" s="153"/>
      <c r="AA718" s="153"/>
      <c r="AF718" s="153"/>
      <c r="AG718" s="153"/>
      <c r="AL718" s="153"/>
      <c r="AM718" s="153"/>
      <c r="AR718" s="153"/>
      <c r="AS718" s="153"/>
      <c r="AX718" s="153"/>
      <c r="AY718" s="153"/>
      <c r="BD718" s="153"/>
      <c r="BE718" s="153"/>
      <c r="BF718" s="153"/>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c r="CX718" s="9"/>
      <c r="CY718" s="9"/>
      <c r="CZ718" s="9"/>
      <c r="DA718" s="9"/>
      <c r="DB718" s="9"/>
      <c r="DC718" s="9"/>
      <c r="DD718" s="9"/>
      <c r="DE718" s="9"/>
      <c r="DF718" s="9"/>
      <c r="DG718" s="9"/>
      <c r="DH718" s="9"/>
      <c r="DI718" s="9"/>
      <c r="DJ718" s="9"/>
      <c r="DK718" s="9"/>
      <c r="DL718" s="9"/>
      <c r="DM718" s="9"/>
      <c r="DN718" s="9"/>
      <c r="DO718" s="9"/>
      <c r="DP718" s="9"/>
      <c r="DQ718" s="9"/>
      <c r="DR718" s="9"/>
      <c r="DS718" s="9"/>
      <c r="DT718" s="9"/>
      <c r="DU718" s="9"/>
      <c r="DV718" s="9"/>
      <c r="DW718" s="9"/>
      <c r="DX718" s="9"/>
      <c r="DY718" s="9"/>
      <c r="DZ718" s="9"/>
      <c r="EA718" s="9"/>
      <c r="EB718" s="9"/>
      <c r="EC718" s="9"/>
      <c r="ED718" s="9"/>
      <c r="EE718" s="9"/>
      <c r="EF718" s="9"/>
      <c r="EG718" s="9"/>
      <c r="EH718" s="9"/>
      <c r="EI718" s="9"/>
      <c r="EJ718" s="9"/>
      <c r="EK718" s="9"/>
      <c r="EL718" s="9"/>
      <c r="EM718" s="9"/>
      <c r="EN718" s="9"/>
      <c r="EO718" s="9"/>
      <c r="EP718" s="9"/>
      <c r="EQ718" s="9"/>
      <c r="ER718" s="9"/>
      <c r="ES718" s="9"/>
      <c r="ET718" s="9"/>
      <c r="EU718" s="9"/>
      <c r="EV718" s="9"/>
      <c r="EW718" s="9"/>
      <c r="EX718" s="9"/>
      <c r="EY718" s="9"/>
      <c r="EZ718" s="9"/>
      <c r="FA718" s="9"/>
      <c r="FB718" s="9"/>
      <c r="FC718" s="9"/>
      <c r="FD718" s="9"/>
      <c r="FE718" s="9"/>
      <c r="FF718" s="9"/>
      <c r="FG718" s="9"/>
      <c r="FH718" s="9"/>
      <c r="FI718" s="9"/>
      <c r="FJ718" s="9"/>
    </row>
    <row r="719" ht="15.75" customHeight="1">
      <c r="B719" s="153"/>
      <c r="C719" s="153"/>
      <c r="H719" s="153"/>
      <c r="I719" s="153"/>
      <c r="N719" s="153"/>
      <c r="O719" s="153"/>
      <c r="T719" s="153"/>
      <c r="U719" s="153"/>
      <c r="Z719" s="153"/>
      <c r="AA719" s="153"/>
      <c r="AF719" s="153"/>
      <c r="AG719" s="153"/>
      <c r="AL719" s="153"/>
      <c r="AM719" s="153"/>
      <c r="AR719" s="153"/>
      <c r="AS719" s="153"/>
      <c r="AX719" s="153"/>
      <c r="AY719" s="153"/>
      <c r="BD719" s="153"/>
      <c r="BE719" s="153"/>
      <c r="BF719" s="153"/>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9"/>
      <c r="DV719" s="9"/>
      <c r="DW719" s="9"/>
      <c r="DX719" s="9"/>
      <c r="DY719" s="9"/>
      <c r="DZ719" s="9"/>
      <c r="EA719" s="9"/>
      <c r="EB719" s="9"/>
      <c r="EC719" s="9"/>
      <c r="ED719" s="9"/>
      <c r="EE719" s="9"/>
      <c r="EF719" s="9"/>
      <c r="EG719" s="9"/>
      <c r="EH719" s="9"/>
      <c r="EI719" s="9"/>
      <c r="EJ719" s="9"/>
      <c r="EK719" s="9"/>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row>
    <row r="720" ht="15.75" customHeight="1">
      <c r="B720" s="153"/>
      <c r="C720" s="153"/>
      <c r="H720" s="153"/>
      <c r="I720" s="153"/>
      <c r="N720" s="153"/>
      <c r="O720" s="153"/>
      <c r="T720" s="153"/>
      <c r="U720" s="153"/>
      <c r="Z720" s="153"/>
      <c r="AA720" s="153"/>
      <c r="AF720" s="153"/>
      <c r="AG720" s="153"/>
      <c r="AL720" s="153"/>
      <c r="AM720" s="153"/>
      <c r="AR720" s="153"/>
      <c r="AS720" s="153"/>
      <c r="AX720" s="153"/>
      <c r="AY720" s="153"/>
      <c r="BD720" s="153"/>
      <c r="BE720" s="153"/>
      <c r="BF720" s="153"/>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9"/>
      <c r="DV720" s="9"/>
      <c r="DW720" s="9"/>
      <c r="DX720" s="9"/>
      <c r="DY720" s="9"/>
      <c r="DZ720" s="9"/>
      <c r="EA720" s="9"/>
      <c r="EB720" s="9"/>
      <c r="EC720" s="9"/>
      <c r="ED720" s="9"/>
      <c r="EE720" s="9"/>
      <c r="EF720" s="9"/>
      <c r="EG720" s="9"/>
      <c r="EH720" s="9"/>
      <c r="EI720" s="9"/>
      <c r="EJ720" s="9"/>
      <c r="EK720" s="9"/>
      <c r="EL720" s="9"/>
      <c r="EM720" s="9"/>
      <c r="EN720" s="9"/>
      <c r="EO720" s="9"/>
      <c r="EP720" s="9"/>
      <c r="EQ720" s="9"/>
      <c r="ER720" s="9"/>
      <c r="ES720" s="9"/>
      <c r="ET720" s="9"/>
      <c r="EU720" s="9"/>
      <c r="EV720" s="9"/>
      <c r="EW720" s="9"/>
      <c r="EX720" s="9"/>
      <c r="EY720" s="9"/>
      <c r="EZ720" s="9"/>
      <c r="FA720" s="9"/>
      <c r="FB720" s="9"/>
      <c r="FC720" s="9"/>
      <c r="FD720" s="9"/>
      <c r="FE720" s="9"/>
      <c r="FF720" s="9"/>
      <c r="FG720" s="9"/>
      <c r="FH720" s="9"/>
      <c r="FI720" s="9"/>
      <c r="FJ720" s="9"/>
    </row>
    <row r="721" ht="15.75" customHeight="1">
      <c r="B721" s="153"/>
      <c r="C721" s="153"/>
      <c r="H721" s="153"/>
      <c r="I721" s="153"/>
      <c r="N721" s="153"/>
      <c r="O721" s="153"/>
      <c r="T721" s="153"/>
      <c r="U721" s="153"/>
      <c r="Z721" s="153"/>
      <c r="AA721" s="153"/>
      <c r="AF721" s="153"/>
      <c r="AG721" s="153"/>
      <c r="AL721" s="153"/>
      <c r="AM721" s="153"/>
      <c r="AR721" s="153"/>
      <c r="AS721" s="153"/>
      <c r="AX721" s="153"/>
      <c r="AY721" s="153"/>
      <c r="BD721" s="153"/>
      <c r="BE721" s="153"/>
      <c r="BF721" s="153"/>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9"/>
      <c r="DN721" s="9"/>
      <c r="DO721" s="9"/>
      <c r="DP721" s="9"/>
      <c r="DQ721" s="9"/>
      <c r="DR721" s="9"/>
      <c r="DS721" s="9"/>
      <c r="DT721" s="9"/>
      <c r="DU721" s="9"/>
      <c r="DV721" s="9"/>
      <c r="DW721" s="9"/>
      <c r="DX721" s="9"/>
      <c r="DY721" s="9"/>
      <c r="DZ721" s="9"/>
      <c r="EA721" s="9"/>
      <c r="EB721" s="9"/>
      <c r="EC721" s="9"/>
      <c r="ED721" s="9"/>
      <c r="EE721" s="9"/>
      <c r="EF721" s="9"/>
      <c r="EG721" s="9"/>
      <c r="EH721" s="9"/>
      <c r="EI721" s="9"/>
      <c r="EJ721" s="9"/>
      <c r="EK721" s="9"/>
      <c r="EL721" s="9"/>
      <c r="EM721" s="9"/>
      <c r="EN721" s="9"/>
      <c r="EO721" s="9"/>
      <c r="EP721" s="9"/>
      <c r="EQ721" s="9"/>
      <c r="ER721" s="9"/>
      <c r="ES721" s="9"/>
      <c r="ET721" s="9"/>
      <c r="EU721" s="9"/>
      <c r="EV721" s="9"/>
      <c r="EW721" s="9"/>
      <c r="EX721" s="9"/>
      <c r="EY721" s="9"/>
      <c r="EZ721" s="9"/>
      <c r="FA721" s="9"/>
      <c r="FB721" s="9"/>
      <c r="FC721" s="9"/>
      <c r="FD721" s="9"/>
      <c r="FE721" s="9"/>
      <c r="FF721" s="9"/>
      <c r="FG721" s="9"/>
      <c r="FH721" s="9"/>
      <c r="FI721" s="9"/>
      <c r="FJ721" s="9"/>
    </row>
    <row r="722" ht="15.75" customHeight="1">
      <c r="B722" s="153"/>
      <c r="C722" s="153"/>
      <c r="H722" s="153"/>
      <c r="I722" s="153"/>
      <c r="N722" s="153"/>
      <c r="O722" s="153"/>
      <c r="T722" s="153"/>
      <c r="U722" s="153"/>
      <c r="Z722" s="153"/>
      <c r="AA722" s="153"/>
      <c r="AF722" s="153"/>
      <c r="AG722" s="153"/>
      <c r="AL722" s="153"/>
      <c r="AM722" s="153"/>
      <c r="AR722" s="153"/>
      <c r="AS722" s="153"/>
      <c r="AX722" s="153"/>
      <c r="AY722" s="153"/>
      <c r="BD722" s="153"/>
      <c r="BE722" s="153"/>
      <c r="BF722" s="153"/>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9"/>
      <c r="DN722" s="9"/>
      <c r="DO722" s="9"/>
      <c r="DP722" s="9"/>
      <c r="DQ722" s="9"/>
      <c r="DR722" s="9"/>
      <c r="DS722" s="9"/>
      <c r="DT722" s="9"/>
      <c r="DU722" s="9"/>
      <c r="DV722" s="9"/>
      <c r="DW722" s="9"/>
      <c r="DX722" s="9"/>
      <c r="DY722" s="9"/>
      <c r="DZ722" s="9"/>
      <c r="EA722" s="9"/>
      <c r="EB722" s="9"/>
      <c r="EC722" s="9"/>
      <c r="ED722" s="9"/>
      <c r="EE722" s="9"/>
      <c r="EF722" s="9"/>
      <c r="EG722" s="9"/>
      <c r="EH722" s="9"/>
      <c r="EI722" s="9"/>
      <c r="EJ722" s="9"/>
      <c r="EK722" s="9"/>
      <c r="EL722" s="9"/>
      <c r="EM722" s="9"/>
      <c r="EN722" s="9"/>
      <c r="EO722" s="9"/>
      <c r="EP722" s="9"/>
      <c r="EQ722" s="9"/>
      <c r="ER722" s="9"/>
      <c r="ES722" s="9"/>
      <c r="ET722" s="9"/>
      <c r="EU722" s="9"/>
      <c r="EV722" s="9"/>
      <c r="EW722" s="9"/>
      <c r="EX722" s="9"/>
      <c r="EY722" s="9"/>
      <c r="EZ722" s="9"/>
      <c r="FA722" s="9"/>
      <c r="FB722" s="9"/>
      <c r="FC722" s="9"/>
      <c r="FD722" s="9"/>
      <c r="FE722" s="9"/>
      <c r="FF722" s="9"/>
      <c r="FG722" s="9"/>
      <c r="FH722" s="9"/>
      <c r="FI722" s="9"/>
      <c r="FJ722" s="9"/>
    </row>
    <row r="723" ht="15.75" customHeight="1">
      <c r="B723" s="153"/>
      <c r="C723" s="153"/>
      <c r="H723" s="153"/>
      <c r="I723" s="153"/>
      <c r="N723" s="153"/>
      <c r="O723" s="153"/>
      <c r="T723" s="153"/>
      <c r="U723" s="153"/>
      <c r="Z723" s="153"/>
      <c r="AA723" s="153"/>
      <c r="AF723" s="153"/>
      <c r="AG723" s="153"/>
      <c r="AL723" s="153"/>
      <c r="AM723" s="153"/>
      <c r="AR723" s="153"/>
      <c r="AS723" s="153"/>
      <c r="AX723" s="153"/>
      <c r="AY723" s="153"/>
      <c r="BD723" s="153"/>
      <c r="BE723" s="153"/>
      <c r="BF723" s="153"/>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9"/>
      <c r="DV723" s="9"/>
      <c r="DW723" s="9"/>
      <c r="DX723" s="9"/>
      <c r="DY723" s="9"/>
      <c r="DZ723" s="9"/>
      <c r="EA723" s="9"/>
      <c r="EB723" s="9"/>
      <c r="EC723" s="9"/>
      <c r="ED723" s="9"/>
      <c r="EE723" s="9"/>
      <c r="EF723" s="9"/>
      <c r="EG723" s="9"/>
      <c r="EH723" s="9"/>
      <c r="EI723" s="9"/>
      <c r="EJ723" s="9"/>
      <c r="EK723" s="9"/>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row>
    <row r="724" ht="15.75" customHeight="1">
      <c r="B724" s="153"/>
      <c r="C724" s="153"/>
      <c r="H724" s="153"/>
      <c r="I724" s="153"/>
      <c r="N724" s="153"/>
      <c r="O724" s="153"/>
      <c r="T724" s="153"/>
      <c r="U724" s="153"/>
      <c r="Z724" s="153"/>
      <c r="AA724" s="153"/>
      <c r="AF724" s="153"/>
      <c r="AG724" s="153"/>
      <c r="AL724" s="153"/>
      <c r="AM724" s="153"/>
      <c r="AR724" s="153"/>
      <c r="AS724" s="153"/>
      <c r="AX724" s="153"/>
      <c r="AY724" s="153"/>
      <c r="BD724" s="153"/>
      <c r="BE724" s="153"/>
      <c r="BF724" s="153"/>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c r="DM724" s="9"/>
      <c r="DN724" s="9"/>
      <c r="DO724" s="9"/>
      <c r="DP724" s="9"/>
      <c r="DQ724" s="9"/>
      <c r="DR724" s="9"/>
      <c r="DS724" s="9"/>
      <c r="DT724" s="9"/>
      <c r="DU724" s="9"/>
      <c r="DV724" s="9"/>
      <c r="DW724" s="9"/>
      <c r="DX724" s="9"/>
      <c r="DY724" s="9"/>
      <c r="DZ724" s="9"/>
      <c r="EA724" s="9"/>
      <c r="EB724" s="9"/>
      <c r="EC724" s="9"/>
      <c r="ED724" s="9"/>
      <c r="EE724" s="9"/>
      <c r="EF724" s="9"/>
      <c r="EG724" s="9"/>
      <c r="EH724" s="9"/>
      <c r="EI724" s="9"/>
      <c r="EJ724" s="9"/>
      <c r="EK724" s="9"/>
      <c r="EL724" s="9"/>
      <c r="EM724" s="9"/>
      <c r="EN724" s="9"/>
      <c r="EO724" s="9"/>
      <c r="EP724" s="9"/>
      <c r="EQ724" s="9"/>
      <c r="ER724" s="9"/>
      <c r="ES724" s="9"/>
      <c r="ET724" s="9"/>
      <c r="EU724" s="9"/>
      <c r="EV724" s="9"/>
      <c r="EW724" s="9"/>
      <c r="EX724" s="9"/>
      <c r="EY724" s="9"/>
      <c r="EZ724" s="9"/>
      <c r="FA724" s="9"/>
      <c r="FB724" s="9"/>
      <c r="FC724" s="9"/>
      <c r="FD724" s="9"/>
      <c r="FE724" s="9"/>
      <c r="FF724" s="9"/>
      <c r="FG724" s="9"/>
      <c r="FH724" s="9"/>
      <c r="FI724" s="9"/>
      <c r="FJ724" s="9"/>
    </row>
    <row r="725" ht="15.75" customHeight="1">
      <c r="B725" s="153"/>
      <c r="C725" s="153"/>
      <c r="H725" s="153"/>
      <c r="I725" s="153"/>
      <c r="N725" s="153"/>
      <c r="O725" s="153"/>
      <c r="T725" s="153"/>
      <c r="U725" s="153"/>
      <c r="Z725" s="153"/>
      <c r="AA725" s="153"/>
      <c r="AF725" s="153"/>
      <c r="AG725" s="153"/>
      <c r="AL725" s="153"/>
      <c r="AM725" s="153"/>
      <c r="AR725" s="153"/>
      <c r="AS725" s="153"/>
      <c r="AX725" s="153"/>
      <c r="AY725" s="153"/>
      <c r="BD725" s="153"/>
      <c r="BE725" s="153"/>
      <c r="BF725" s="153"/>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c r="CX725" s="9"/>
      <c r="CY725" s="9"/>
      <c r="CZ725" s="9"/>
      <c r="DA725" s="9"/>
      <c r="DB725" s="9"/>
      <c r="DC725" s="9"/>
      <c r="DD725" s="9"/>
      <c r="DE725" s="9"/>
      <c r="DF725" s="9"/>
      <c r="DG725" s="9"/>
      <c r="DH725" s="9"/>
      <c r="DI725" s="9"/>
      <c r="DJ725" s="9"/>
      <c r="DK725" s="9"/>
      <c r="DL725" s="9"/>
      <c r="DM725" s="9"/>
      <c r="DN725" s="9"/>
      <c r="DO725" s="9"/>
      <c r="DP725" s="9"/>
      <c r="DQ725" s="9"/>
      <c r="DR725" s="9"/>
      <c r="DS725" s="9"/>
      <c r="DT725" s="9"/>
      <c r="DU725" s="9"/>
      <c r="DV725" s="9"/>
      <c r="DW725" s="9"/>
      <c r="DX725" s="9"/>
      <c r="DY725" s="9"/>
      <c r="DZ725" s="9"/>
      <c r="EA725" s="9"/>
      <c r="EB725" s="9"/>
      <c r="EC725" s="9"/>
      <c r="ED725" s="9"/>
      <c r="EE725" s="9"/>
      <c r="EF725" s="9"/>
      <c r="EG725" s="9"/>
      <c r="EH725" s="9"/>
      <c r="EI725" s="9"/>
      <c r="EJ725" s="9"/>
      <c r="EK725" s="9"/>
      <c r="EL725" s="9"/>
      <c r="EM725" s="9"/>
      <c r="EN725" s="9"/>
      <c r="EO725" s="9"/>
      <c r="EP725" s="9"/>
      <c r="EQ725" s="9"/>
      <c r="ER725" s="9"/>
      <c r="ES725" s="9"/>
      <c r="ET725" s="9"/>
      <c r="EU725" s="9"/>
      <c r="EV725" s="9"/>
      <c r="EW725" s="9"/>
      <c r="EX725" s="9"/>
      <c r="EY725" s="9"/>
      <c r="EZ725" s="9"/>
      <c r="FA725" s="9"/>
      <c r="FB725" s="9"/>
      <c r="FC725" s="9"/>
      <c r="FD725" s="9"/>
      <c r="FE725" s="9"/>
      <c r="FF725" s="9"/>
      <c r="FG725" s="9"/>
      <c r="FH725" s="9"/>
      <c r="FI725" s="9"/>
      <c r="FJ725" s="9"/>
    </row>
    <row r="726" ht="15.75" customHeight="1">
      <c r="B726" s="153"/>
      <c r="C726" s="153"/>
      <c r="H726" s="153"/>
      <c r="I726" s="153"/>
      <c r="N726" s="153"/>
      <c r="O726" s="153"/>
      <c r="T726" s="153"/>
      <c r="U726" s="153"/>
      <c r="Z726" s="153"/>
      <c r="AA726" s="153"/>
      <c r="AF726" s="153"/>
      <c r="AG726" s="153"/>
      <c r="AL726" s="153"/>
      <c r="AM726" s="153"/>
      <c r="AR726" s="153"/>
      <c r="AS726" s="153"/>
      <c r="AX726" s="153"/>
      <c r="AY726" s="153"/>
      <c r="BD726" s="153"/>
      <c r="BE726" s="153"/>
      <c r="BF726" s="153"/>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c r="CX726" s="9"/>
      <c r="CY726" s="9"/>
      <c r="CZ726" s="9"/>
      <c r="DA726" s="9"/>
      <c r="DB726" s="9"/>
      <c r="DC726" s="9"/>
      <c r="DD726" s="9"/>
      <c r="DE726" s="9"/>
      <c r="DF726" s="9"/>
      <c r="DG726" s="9"/>
      <c r="DH726" s="9"/>
      <c r="DI726" s="9"/>
      <c r="DJ726" s="9"/>
      <c r="DK726" s="9"/>
      <c r="DL726" s="9"/>
      <c r="DM726" s="9"/>
      <c r="DN726" s="9"/>
      <c r="DO726" s="9"/>
      <c r="DP726" s="9"/>
      <c r="DQ726" s="9"/>
      <c r="DR726" s="9"/>
      <c r="DS726" s="9"/>
      <c r="DT726" s="9"/>
      <c r="DU726" s="9"/>
      <c r="DV726" s="9"/>
      <c r="DW726" s="9"/>
      <c r="DX726" s="9"/>
      <c r="DY726" s="9"/>
      <c r="DZ726" s="9"/>
      <c r="EA726" s="9"/>
      <c r="EB726" s="9"/>
      <c r="EC726" s="9"/>
      <c r="ED726" s="9"/>
      <c r="EE726" s="9"/>
      <c r="EF726" s="9"/>
      <c r="EG726" s="9"/>
      <c r="EH726" s="9"/>
      <c r="EI726" s="9"/>
      <c r="EJ726" s="9"/>
      <c r="EK726" s="9"/>
      <c r="EL726" s="9"/>
      <c r="EM726" s="9"/>
      <c r="EN726" s="9"/>
      <c r="EO726" s="9"/>
      <c r="EP726" s="9"/>
      <c r="EQ726" s="9"/>
      <c r="ER726" s="9"/>
      <c r="ES726" s="9"/>
      <c r="ET726" s="9"/>
      <c r="EU726" s="9"/>
      <c r="EV726" s="9"/>
      <c r="EW726" s="9"/>
      <c r="EX726" s="9"/>
      <c r="EY726" s="9"/>
      <c r="EZ726" s="9"/>
      <c r="FA726" s="9"/>
      <c r="FB726" s="9"/>
      <c r="FC726" s="9"/>
      <c r="FD726" s="9"/>
      <c r="FE726" s="9"/>
      <c r="FF726" s="9"/>
      <c r="FG726" s="9"/>
      <c r="FH726" s="9"/>
      <c r="FI726" s="9"/>
      <c r="FJ726" s="9"/>
    </row>
    <row r="727" ht="15.75" customHeight="1">
      <c r="B727" s="153"/>
      <c r="C727" s="153"/>
      <c r="H727" s="153"/>
      <c r="I727" s="153"/>
      <c r="N727" s="153"/>
      <c r="O727" s="153"/>
      <c r="T727" s="153"/>
      <c r="U727" s="153"/>
      <c r="Z727" s="153"/>
      <c r="AA727" s="153"/>
      <c r="AF727" s="153"/>
      <c r="AG727" s="153"/>
      <c r="AL727" s="153"/>
      <c r="AM727" s="153"/>
      <c r="AR727" s="153"/>
      <c r="AS727" s="153"/>
      <c r="AX727" s="153"/>
      <c r="AY727" s="153"/>
      <c r="BD727" s="153"/>
      <c r="BE727" s="153"/>
      <c r="BF727" s="153"/>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c r="CX727" s="9"/>
      <c r="CY727" s="9"/>
      <c r="CZ727" s="9"/>
      <c r="DA727" s="9"/>
      <c r="DB727" s="9"/>
      <c r="DC727" s="9"/>
      <c r="DD727" s="9"/>
      <c r="DE727" s="9"/>
      <c r="DF727" s="9"/>
      <c r="DG727" s="9"/>
      <c r="DH727" s="9"/>
      <c r="DI727" s="9"/>
      <c r="DJ727" s="9"/>
      <c r="DK727" s="9"/>
      <c r="DL727" s="9"/>
      <c r="DM727" s="9"/>
      <c r="DN727" s="9"/>
      <c r="DO727" s="9"/>
      <c r="DP727" s="9"/>
      <c r="DQ727" s="9"/>
      <c r="DR727" s="9"/>
      <c r="DS727" s="9"/>
      <c r="DT727" s="9"/>
      <c r="DU727" s="9"/>
      <c r="DV727" s="9"/>
      <c r="DW727" s="9"/>
      <c r="DX727" s="9"/>
      <c r="DY727" s="9"/>
      <c r="DZ727" s="9"/>
      <c r="EA727" s="9"/>
      <c r="EB727" s="9"/>
      <c r="EC727" s="9"/>
      <c r="ED727" s="9"/>
      <c r="EE727" s="9"/>
      <c r="EF727" s="9"/>
      <c r="EG727" s="9"/>
      <c r="EH727" s="9"/>
      <c r="EI727" s="9"/>
      <c r="EJ727" s="9"/>
      <c r="EK727" s="9"/>
      <c r="EL727" s="9"/>
      <c r="EM727" s="9"/>
      <c r="EN727" s="9"/>
      <c r="EO727" s="9"/>
      <c r="EP727" s="9"/>
      <c r="EQ727" s="9"/>
      <c r="ER727" s="9"/>
      <c r="ES727" s="9"/>
      <c r="ET727" s="9"/>
      <c r="EU727" s="9"/>
      <c r="EV727" s="9"/>
      <c r="EW727" s="9"/>
      <c r="EX727" s="9"/>
      <c r="EY727" s="9"/>
      <c r="EZ727" s="9"/>
      <c r="FA727" s="9"/>
      <c r="FB727" s="9"/>
      <c r="FC727" s="9"/>
      <c r="FD727" s="9"/>
      <c r="FE727" s="9"/>
      <c r="FF727" s="9"/>
      <c r="FG727" s="9"/>
      <c r="FH727" s="9"/>
      <c r="FI727" s="9"/>
      <c r="FJ727" s="9"/>
    </row>
    <row r="728" ht="15.75" customHeight="1">
      <c r="B728" s="153"/>
      <c r="C728" s="153"/>
      <c r="H728" s="153"/>
      <c r="I728" s="153"/>
      <c r="N728" s="153"/>
      <c r="O728" s="153"/>
      <c r="T728" s="153"/>
      <c r="U728" s="153"/>
      <c r="Z728" s="153"/>
      <c r="AA728" s="153"/>
      <c r="AF728" s="153"/>
      <c r="AG728" s="153"/>
      <c r="AL728" s="153"/>
      <c r="AM728" s="153"/>
      <c r="AR728" s="153"/>
      <c r="AS728" s="153"/>
      <c r="AX728" s="153"/>
      <c r="AY728" s="153"/>
      <c r="BD728" s="153"/>
      <c r="BE728" s="153"/>
      <c r="BF728" s="153"/>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c r="CX728" s="9"/>
      <c r="CY728" s="9"/>
      <c r="CZ728" s="9"/>
      <c r="DA728" s="9"/>
      <c r="DB728" s="9"/>
      <c r="DC728" s="9"/>
      <c r="DD728" s="9"/>
      <c r="DE728" s="9"/>
      <c r="DF728" s="9"/>
      <c r="DG728" s="9"/>
      <c r="DH728" s="9"/>
      <c r="DI728" s="9"/>
      <c r="DJ728" s="9"/>
      <c r="DK728" s="9"/>
      <c r="DL728" s="9"/>
      <c r="DM728" s="9"/>
      <c r="DN728" s="9"/>
      <c r="DO728" s="9"/>
      <c r="DP728" s="9"/>
      <c r="DQ728" s="9"/>
      <c r="DR728" s="9"/>
      <c r="DS728" s="9"/>
      <c r="DT728" s="9"/>
      <c r="DU728" s="9"/>
      <c r="DV728" s="9"/>
      <c r="DW728" s="9"/>
      <c r="DX728" s="9"/>
      <c r="DY728" s="9"/>
      <c r="DZ728" s="9"/>
      <c r="EA728" s="9"/>
      <c r="EB728" s="9"/>
      <c r="EC728" s="9"/>
      <c r="ED728" s="9"/>
      <c r="EE728" s="9"/>
      <c r="EF728" s="9"/>
      <c r="EG728" s="9"/>
      <c r="EH728" s="9"/>
      <c r="EI728" s="9"/>
      <c r="EJ728" s="9"/>
      <c r="EK728" s="9"/>
      <c r="EL728" s="9"/>
      <c r="EM728" s="9"/>
      <c r="EN728" s="9"/>
      <c r="EO728" s="9"/>
      <c r="EP728" s="9"/>
      <c r="EQ728" s="9"/>
      <c r="ER728" s="9"/>
      <c r="ES728" s="9"/>
      <c r="ET728" s="9"/>
      <c r="EU728" s="9"/>
      <c r="EV728" s="9"/>
      <c r="EW728" s="9"/>
      <c r="EX728" s="9"/>
      <c r="EY728" s="9"/>
      <c r="EZ728" s="9"/>
      <c r="FA728" s="9"/>
      <c r="FB728" s="9"/>
      <c r="FC728" s="9"/>
      <c r="FD728" s="9"/>
      <c r="FE728" s="9"/>
      <c r="FF728" s="9"/>
      <c r="FG728" s="9"/>
      <c r="FH728" s="9"/>
      <c r="FI728" s="9"/>
      <c r="FJ728" s="9"/>
    </row>
    <row r="729" ht="15.75" customHeight="1">
      <c r="B729" s="153"/>
      <c r="C729" s="153"/>
      <c r="H729" s="153"/>
      <c r="I729" s="153"/>
      <c r="N729" s="153"/>
      <c r="O729" s="153"/>
      <c r="T729" s="153"/>
      <c r="U729" s="153"/>
      <c r="Z729" s="153"/>
      <c r="AA729" s="153"/>
      <c r="AF729" s="153"/>
      <c r="AG729" s="153"/>
      <c r="AL729" s="153"/>
      <c r="AM729" s="153"/>
      <c r="AR729" s="153"/>
      <c r="AS729" s="153"/>
      <c r="AX729" s="153"/>
      <c r="AY729" s="153"/>
      <c r="BD729" s="153"/>
      <c r="BE729" s="153"/>
      <c r="BF729" s="153"/>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c r="CX729" s="9"/>
      <c r="CY729" s="9"/>
      <c r="CZ729" s="9"/>
      <c r="DA729" s="9"/>
      <c r="DB729" s="9"/>
      <c r="DC729" s="9"/>
      <c r="DD729" s="9"/>
      <c r="DE729" s="9"/>
      <c r="DF729" s="9"/>
      <c r="DG729" s="9"/>
      <c r="DH729" s="9"/>
      <c r="DI729" s="9"/>
      <c r="DJ729" s="9"/>
      <c r="DK729" s="9"/>
      <c r="DL729" s="9"/>
      <c r="DM729" s="9"/>
      <c r="DN729" s="9"/>
      <c r="DO729" s="9"/>
      <c r="DP729" s="9"/>
      <c r="DQ729" s="9"/>
      <c r="DR729" s="9"/>
      <c r="DS729" s="9"/>
      <c r="DT729" s="9"/>
      <c r="DU729" s="9"/>
      <c r="DV729" s="9"/>
      <c r="DW729" s="9"/>
      <c r="DX729" s="9"/>
      <c r="DY729" s="9"/>
      <c r="DZ729" s="9"/>
      <c r="EA729" s="9"/>
      <c r="EB729" s="9"/>
      <c r="EC729" s="9"/>
      <c r="ED729" s="9"/>
      <c r="EE729" s="9"/>
      <c r="EF729" s="9"/>
      <c r="EG729" s="9"/>
      <c r="EH729" s="9"/>
      <c r="EI729" s="9"/>
      <c r="EJ729" s="9"/>
      <c r="EK729" s="9"/>
      <c r="EL729" s="9"/>
      <c r="EM729" s="9"/>
      <c r="EN729" s="9"/>
      <c r="EO729" s="9"/>
      <c r="EP729" s="9"/>
      <c r="EQ729" s="9"/>
      <c r="ER729" s="9"/>
      <c r="ES729" s="9"/>
      <c r="ET729" s="9"/>
      <c r="EU729" s="9"/>
      <c r="EV729" s="9"/>
      <c r="EW729" s="9"/>
      <c r="EX729" s="9"/>
      <c r="EY729" s="9"/>
      <c r="EZ729" s="9"/>
      <c r="FA729" s="9"/>
      <c r="FB729" s="9"/>
      <c r="FC729" s="9"/>
      <c r="FD729" s="9"/>
      <c r="FE729" s="9"/>
      <c r="FF729" s="9"/>
      <c r="FG729" s="9"/>
      <c r="FH729" s="9"/>
      <c r="FI729" s="9"/>
      <c r="FJ729" s="9"/>
    </row>
    <row r="730" ht="15.75" customHeight="1">
      <c r="B730" s="153"/>
      <c r="C730" s="153"/>
      <c r="H730" s="153"/>
      <c r="I730" s="153"/>
      <c r="N730" s="153"/>
      <c r="O730" s="153"/>
      <c r="T730" s="153"/>
      <c r="U730" s="153"/>
      <c r="Z730" s="153"/>
      <c r="AA730" s="153"/>
      <c r="AF730" s="153"/>
      <c r="AG730" s="153"/>
      <c r="AL730" s="153"/>
      <c r="AM730" s="153"/>
      <c r="AR730" s="153"/>
      <c r="AS730" s="153"/>
      <c r="AX730" s="153"/>
      <c r="AY730" s="153"/>
      <c r="BD730" s="153"/>
      <c r="BE730" s="153"/>
      <c r="BF730" s="153"/>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c r="CX730" s="9"/>
      <c r="CY730" s="9"/>
      <c r="CZ730" s="9"/>
      <c r="DA730" s="9"/>
      <c r="DB730" s="9"/>
      <c r="DC730" s="9"/>
      <c r="DD730" s="9"/>
      <c r="DE730" s="9"/>
      <c r="DF730" s="9"/>
      <c r="DG730" s="9"/>
      <c r="DH730" s="9"/>
      <c r="DI730" s="9"/>
      <c r="DJ730" s="9"/>
      <c r="DK730" s="9"/>
      <c r="DL730" s="9"/>
      <c r="DM730" s="9"/>
      <c r="DN730" s="9"/>
      <c r="DO730" s="9"/>
      <c r="DP730" s="9"/>
      <c r="DQ730" s="9"/>
      <c r="DR730" s="9"/>
      <c r="DS730" s="9"/>
      <c r="DT730" s="9"/>
      <c r="DU730" s="9"/>
      <c r="DV730" s="9"/>
      <c r="DW730" s="9"/>
      <c r="DX730" s="9"/>
      <c r="DY730" s="9"/>
      <c r="DZ730" s="9"/>
      <c r="EA730" s="9"/>
      <c r="EB730" s="9"/>
      <c r="EC730" s="9"/>
      <c r="ED730" s="9"/>
      <c r="EE730" s="9"/>
      <c r="EF730" s="9"/>
      <c r="EG730" s="9"/>
      <c r="EH730" s="9"/>
      <c r="EI730" s="9"/>
      <c r="EJ730" s="9"/>
      <c r="EK730" s="9"/>
      <c r="EL730" s="9"/>
      <c r="EM730" s="9"/>
      <c r="EN730" s="9"/>
      <c r="EO730" s="9"/>
      <c r="EP730" s="9"/>
      <c r="EQ730" s="9"/>
      <c r="ER730" s="9"/>
      <c r="ES730" s="9"/>
      <c r="ET730" s="9"/>
      <c r="EU730" s="9"/>
      <c r="EV730" s="9"/>
      <c r="EW730" s="9"/>
      <c r="EX730" s="9"/>
      <c r="EY730" s="9"/>
      <c r="EZ730" s="9"/>
      <c r="FA730" s="9"/>
      <c r="FB730" s="9"/>
      <c r="FC730" s="9"/>
      <c r="FD730" s="9"/>
      <c r="FE730" s="9"/>
      <c r="FF730" s="9"/>
      <c r="FG730" s="9"/>
      <c r="FH730" s="9"/>
      <c r="FI730" s="9"/>
      <c r="FJ730" s="9"/>
    </row>
    <row r="731" ht="15.75" customHeight="1">
      <c r="B731" s="153"/>
      <c r="C731" s="153"/>
      <c r="H731" s="153"/>
      <c r="I731" s="153"/>
      <c r="N731" s="153"/>
      <c r="O731" s="153"/>
      <c r="T731" s="153"/>
      <c r="U731" s="153"/>
      <c r="Z731" s="153"/>
      <c r="AA731" s="153"/>
      <c r="AF731" s="153"/>
      <c r="AG731" s="153"/>
      <c r="AL731" s="153"/>
      <c r="AM731" s="153"/>
      <c r="AR731" s="153"/>
      <c r="AS731" s="153"/>
      <c r="AX731" s="153"/>
      <c r="AY731" s="153"/>
      <c r="BD731" s="153"/>
      <c r="BE731" s="153"/>
      <c r="BF731" s="153"/>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c r="CX731" s="9"/>
      <c r="CY731" s="9"/>
      <c r="CZ731" s="9"/>
      <c r="DA731" s="9"/>
      <c r="DB731" s="9"/>
      <c r="DC731" s="9"/>
      <c r="DD731" s="9"/>
      <c r="DE731" s="9"/>
      <c r="DF731" s="9"/>
      <c r="DG731" s="9"/>
      <c r="DH731" s="9"/>
      <c r="DI731" s="9"/>
      <c r="DJ731" s="9"/>
      <c r="DK731" s="9"/>
      <c r="DL731" s="9"/>
      <c r="DM731" s="9"/>
      <c r="DN731" s="9"/>
      <c r="DO731" s="9"/>
      <c r="DP731" s="9"/>
      <c r="DQ731" s="9"/>
      <c r="DR731" s="9"/>
      <c r="DS731" s="9"/>
      <c r="DT731" s="9"/>
      <c r="DU731" s="9"/>
      <c r="DV731" s="9"/>
      <c r="DW731" s="9"/>
      <c r="DX731" s="9"/>
      <c r="DY731" s="9"/>
      <c r="DZ731" s="9"/>
      <c r="EA731" s="9"/>
      <c r="EB731" s="9"/>
      <c r="EC731" s="9"/>
      <c r="ED731" s="9"/>
      <c r="EE731" s="9"/>
      <c r="EF731" s="9"/>
      <c r="EG731" s="9"/>
      <c r="EH731" s="9"/>
      <c r="EI731" s="9"/>
      <c r="EJ731" s="9"/>
      <c r="EK731" s="9"/>
      <c r="EL731" s="9"/>
      <c r="EM731" s="9"/>
      <c r="EN731" s="9"/>
      <c r="EO731" s="9"/>
      <c r="EP731" s="9"/>
      <c r="EQ731" s="9"/>
      <c r="ER731" s="9"/>
      <c r="ES731" s="9"/>
      <c r="ET731" s="9"/>
      <c r="EU731" s="9"/>
      <c r="EV731" s="9"/>
      <c r="EW731" s="9"/>
      <c r="EX731" s="9"/>
      <c r="EY731" s="9"/>
      <c r="EZ731" s="9"/>
      <c r="FA731" s="9"/>
      <c r="FB731" s="9"/>
      <c r="FC731" s="9"/>
      <c r="FD731" s="9"/>
      <c r="FE731" s="9"/>
      <c r="FF731" s="9"/>
      <c r="FG731" s="9"/>
      <c r="FH731" s="9"/>
      <c r="FI731" s="9"/>
      <c r="FJ731" s="9"/>
    </row>
    <row r="732" ht="15.75" customHeight="1">
      <c r="B732" s="153"/>
      <c r="C732" s="153"/>
      <c r="H732" s="153"/>
      <c r="I732" s="153"/>
      <c r="N732" s="153"/>
      <c r="O732" s="153"/>
      <c r="T732" s="153"/>
      <c r="U732" s="153"/>
      <c r="Z732" s="153"/>
      <c r="AA732" s="153"/>
      <c r="AF732" s="153"/>
      <c r="AG732" s="153"/>
      <c r="AL732" s="153"/>
      <c r="AM732" s="153"/>
      <c r="AR732" s="153"/>
      <c r="AS732" s="153"/>
      <c r="AX732" s="153"/>
      <c r="AY732" s="153"/>
      <c r="BD732" s="153"/>
      <c r="BE732" s="153"/>
      <c r="BF732" s="153"/>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c r="CX732" s="9"/>
      <c r="CY732" s="9"/>
      <c r="CZ732" s="9"/>
      <c r="DA732" s="9"/>
      <c r="DB732" s="9"/>
      <c r="DC732" s="9"/>
      <c r="DD732" s="9"/>
      <c r="DE732" s="9"/>
      <c r="DF732" s="9"/>
      <c r="DG732" s="9"/>
      <c r="DH732" s="9"/>
      <c r="DI732" s="9"/>
      <c r="DJ732" s="9"/>
      <c r="DK732" s="9"/>
      <c r="DL732" s="9"/>
      <c r="DM732" s="9"/>
      <c r="DN732" s="9"/>
      <c r="DO732" s="9"/>
      <c r="DP732" s="9"/>
      <c r="DQ732" s="9"/>
      <c r="DR732" s="9"/>
      <c r="DS732" s="9"/>
      <c r="DT732" s="9"/>
      <c r="DU732" s="9"/>
      <c r="DV732" s="9"/>
      <c r="DW732" s="9"/>
      <c r="DX732" s="9"/>
      <c r="DY732" s="9"/>
      <c r="DZ732" s="9"/>
      <c r="EA732" s="9"/>
      <c r="EB732" s="9"/>
      <c r="EC732" s="9"/>
      <c r="ED732" s="9"/>
      <c r="EE732" s="9"/>
      <c r="EF732" s="9"/>
      <c r="EG732" s="9"/>
      <c r="EH732" s="9"/>
      <c r="EI732" s="9"/>
      <c r="EJ732" s="9"/>
      <c r="EK732" s="9"/>
      <c r="EL732" s="9"/>
      <c r="EM732" s="9"/>
      <c r="EN732" s="9"/>
      <c r="EO732" s="9"/>
      <c r="EP732" s="9"/>
      <c r="EQ732" s="9"/>
      <c r="ER732" s="9"/>
      <c r="ES732" s="9"/>
      <c r="ET732" s="9"/>
      <c r="EU732" s="9"/>
      <c r="EV732" s="9"/>
      <c r="EW732" s="9"/>
      <c r="EX732" s="9"/>
      <c r="EY732" s="9"/>
      <c r="EZ732" s="9"/>
      <c r="FA732" s="9"/>
      <c r="FB732" s="9"/>
      <c r="FC732" s="9"/>
      <c r="FD732" s="9"/>
      <c r="FE732" s="9"/>
      <c r="FF732" s="9"/>
      <c r="FG732" s="9"/>
      <c r="FH732" s="9"/>
      <c r="FI732" s="9"/>
      <c r="FJ732" s="9"/>
    </row>
    <row r="733" ht="15.75" customHeight="1">
      <c r="B733" s="153"/>
      <c r="C733" s="153"/>
      <c r="H733" s="153"/>
      <c r="I733" s="153"/>
      <c r="N733" s="153"/>
      <c r="O733" s="153"/>
      <c r="T733" s="153"/>
      <c r="U733" s="153"/>
      <c r="Z733" s="153"/>
      <c r="AA733" s="153"/>
      <c r="AF733" s="153"/>
      <c r="AG733" s="153"/>
      <c r="AL733" s="153"/>
      <c r="AM733" s="153"/>
      <c r="AR733" s="153"/>
      <c r="AS733" s="153"/>
      <c r="AX733" s="153"/>
      <c r="AY733" s="153"/>
      <c r="BD733" s="153"/>
      <c r="BE733" s="153"/>
      <c r="BF733" s="153"/>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c r="CX733" s="9"/>
      <c r="CY733" s="9"/>
      <c r="CZ733" s="9"/>
      <c r="DA733" s="9"/>
      <c r="DB733" s="9"/>
      <c r="DC733" s="9"/>
      <c r="DD733" s="9"/>
      <c r="DE733" s="9"/>
      <c r="DF733" s="9"/>
      <c r="DG733" s="9"/>
      <c r="DH733" s="9"/>
      <c r="DI733" s="9"/>
      <c r="DJ733" s="9"/>
      <c r="DK733" s="9"/>
      <c r="DL733" s="9"/>
      <c r="DM733" s="9"/>
      <c r="DN733" s="9"/>
      <c r="DO733" s="9"/>
      <c r="DP733" s="9"/>
      <c r="DQ733" s="9"/>
      <c r="DR733" s="9"/>
      <c r="DS733" s="9"/>
      <c r="DT733" s="9"/>
      <c r="DU733" s="9"/>
      <c r="DV733" s="9"/>
      <c r="DW733" s="9"/>
      <c r="DX733" s="9"/>
      <c r="DY733" s="9"/>
      <c r="DZ733" s="9"/>
      <c r="EA733" s="9"/>
      <c r="EB733" s="9"/>
      <c r="EC733" s="9"/>
      <c r="ED733" s="9"/>
      <c r="EE733" s="9"/>
      <c r="EF733" s="9"/>
      <c r="EG733" s="9"/>
      <c r="EH733" s="9"/>
      <c r="EI733" s="9"/>
      <c r="EJ733" s="9"/>
      <c r="EK733" s="9"/>
      <c r="EL733" s="9"/>
      <c r="EM733" s="9"/>
      <c r="EN733" s="9"/>
      <c r="EO733" s="9"/>
      <c r="EP733" s="9"/>
      <c r="EQ733" s="9"/>
      <c r="ER733" s="9"/>
      <c r="ES733" s="9"/>
      <c r="ET733" s="9"/>
      <c r="EU733" s="9"/>
      <c r="EV733" s="9"/>
      <c r="EW733" s="9"/>
      <c r="EX733" s="9"/>
      <c r="EY733" s="9"/>
      <c r="EZ733" s="9"/>
      <c r="FA733" s="9"/>
      <c r="FB733" s="9"/>
      <c r="FC733" s="9"/>
      <c r="FD733" s="9"/>
      <c r="FE733" s="9"/>
      <c r="FF733" s="9"/>
      <c r="FG733" s="9"/>
      <c r="FH733" s="9"/>
      <c r="FI733" s="9"/>
      <c r="FJ733" s="9"/>
    </row>
    <row r="734" ht="15.75" customHeight="1">
      <c r="B734" s="153"/>
      <c r="C734" s="153"/>
      <c r="H734" s="153"/>
      <c r="I734" s="153"/>
      <c r="N734" s="153"/>
      <c r="O734" s="153"/>
      <c r="T734" s="153"/>
      <c r="U734" s="153"/>
      <c r="Z734" s="153"/>
      <c r="AA734" s="153"/>
      <c r="AF734" s="153"/>
      <c r="AG734" s="153"/>
      <c r="AL734" s="153"/>
      <c r="AM734" s="153"/>
      <c r="AR734" s="153"/>
      <c r="AS734" s="153"/>
      <c r="AX734" s="153"/>
      <c r="AY734" s="153"/>
      <c r="BD734" s="153"/>
      <c r="BE734" s="153"/>
      <c r="BF734" s="153"/>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9"/>
      <c r="DN734" s="9"/>
      <c r="DO734" s="9"/>
      <c r="DP734" s="9"/>
      <c r="DQ734" s="9"/>
      <c r="DR734" s="9"/>
      <c r="DS734" s="9"/>
      <c r="DT734" s="9"/>
      <c r="DU734" s="9"/>
      <c r="DV734" s="9"/>
      <c r="DW734" s="9"/>
      <c r="DX734" s="9"/>
      <c r="DY734" s="9"/>
      <c r="DZ734" s="9"/>
      <c r="EA734" s="9"/>
      <c r="EB734" s="9"/>
      <c r="EC734" s="9"/>
      <c r="ED734" s="9"/>
      <c r="EE734" s="9"/>
      <c r="EF734" s="9"/>
      <c r="EG734" s="9"/>
      <c r="EH734" s="9"/>
      <c r="EI734" s="9"/>
      <c r="EJ734" s="9"/>
      <c r="EK734" s="9"/>
      <c r="EL734" s="9"/>
      <c r="EM734" s="9"/>
      <c r="EN734" s="9"/>
      <c r="EO734" s="9"/>
      <c r="EP734" s="9"/>
      <c r="EQ734" s="9"/>
      <c r="ER734" s="9"/>
      <c r="ES734" s="9"/>
      <c r="ET734" s="9"/>
      <c r="EU734" s="9"/>
      <c r="EV734" s="9"/>
      <c r="EW734" s="9"/>
      <c r="EX734" s="9"/>
      <c r="EY734" s="9"/>
      <c r="EZ734" s="9"/>
      <c r="FA734" s="9"/>
      <c r="FB734" s="9"/>
      <c r="FC734" s="9"/>
      <c r="FD734" s="9"/>
      <c r="FE734" s="9"/>
      <c r="FF734" s="9"/>
      <c r="FG734" s="9"/>
      <c r="FH734" s="9"/>
      <c r="FI734" s="9"/>
      <c r="FJ734" s="9"/>
    </row>
    <row r="735" ht="15.75" customHeight="1">
      <c r="B735" s="153"/>
      <c r="C735" s="153"/>
      <c r="H735" s="153"/>
      <c r="I735" s="153"/>
      <c r="N735" s="153"/>
      <c r="O735" s="153"/>
      <c r="T735" s="153"/>
      <c r="U735" s="153"/>
      <c r="Z735" s="153"/>
      <c r="AA735" s="153"/>
      <c r="AF735" s="153"/>
      <c r="AG735" s="153"/>
      <c r="AL735" s="153"/>
      <c r="AM735" s="153"/>
      <c r="AR735" s="153"/>
      <c r="AS735" s="153"/>
      <c r="AX735" s="153"/>
      <c r="AY735" s="153"/>
      <c r="BD735" s="153"/>
      <c r="BE735" s="153"/>
      <c r="BF735" s="153"/>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c r="CX735" s="9"/>
      <c r="CY735" s="9"/>
      <c r="CZ735" s="9"/>
      <c r="DA735" s="9"/>
      <c r="DB735" s="9"/>
      <c r="DC735" s="9"/>
      <c r="DD735" s="9"/>
      <c r="DE735" s="9"/>
      <c r="DF735" s="9"/>
      <c r="DG735" s="9"/>
      <c r="DH735" s="9"/>
      <c r="DI735" s="9"/>
      <c r="DJ735" s="9"/>
      <c r="DK735" s="9"/>
      <c r="DL735" s="9"/>
      <c r="DM735" s="9"/>
      <c r="DN735" s="9"/>
      <c r="DO735" s="9"/>
      <c r="DP735" s="9"/>
      <c r="DQ735" s="9"/>
      <c r="DR735" s="9"/>
      <c r="DS735" s="9"/>
      <c r="DT735" s="9"/>
      <c r="DU735" s="9"/>
      <c r="DV735" s="9"/>
      <c r="DW735" s="9"/>
      <c r="DX735" s="9"/>
      <c r="DY735" s="9"/>
      <c r="DZ735" s="9"/>
      <c r="EA735" s="9"/>
      <c r="EB735" s="9"/>
      <c r="EC735" s="9"/>
      <c r="ED735" s="9"/>
      <c r="EE735" s="9"/>
      <c r="EF735" s="9"/>
      <c r="EG735" s="9"/>
      <c r="EH735" s="9"/>
      <c r="EI735" s="9"/>
      <c r="EJ735" s="9"/>
      <c r="EK735" s="9"/>
      <c r="EL735" s="9"/>
      <c r="EM735" s="9"/>
      <c r="EN735" s="9"/>
      <c r="EO735" s="9"/>
      <c r="EP735" s="9"/>
      <c r="EQ735" s="9"/>
      <c r="ER735" s="9"/>
      <c r="ES735" s="9"/>
      <c r="ET735" s="9"/>
      <c r="EU735" s="9"/>
      <c r="EV735" s="9"/>
      <c r="EW735" s="9"/>
      <c r="EX735" s="9"/>
      <c r="EY735" s="9"/>
      <c r="EZ735" s="9"/>
      <c r="FA735" s="9"/>
      <c r="FB735" s="9"/>
      <c r="FC735" s="9"/>
      <c r="FD735" s="9"/>
      <c r="FE735" s="9"/>
      <c r="FF735" s="9"/>
      <c r="FG735" s="9"/>
      <c r="FH735" s="9"/>
      <c r="FI735" s="9"/>
      <c r="FJ735" s="9"/>
    </row>
    <row r="736" ht="15.75" customHeight="1">
      <c r="B736" s="153"/>
      <c r="C736" s="153"/>
      <c r="H736" s="153"/>
      <c r="I736" s="153"/>
      <c r="N736" s="153"/>
      <c r="O736" s="153"/>
      <c r="T736" s="153"/>
      <c r="U736" s="153"/>
      <c r="Z736" s="153"/>
      <c r="AA736" s="153"/>
      <c r="AF736" s="153"/>
      <c r="AG736" s="153"/>
      <c r="AL736" s="153"/>
      <c r="AM736" s="153"/>
      <c r="AR736" s="153"/>
      <c r="AS736" s="153"/>
      <c r="AX736" s="153"/>
      <c r="AY736" s="153"/>
      <c r="BD736" s="153"/>
      <c r="BE736" s="153"/>
      <c r="BF736" s="153"/>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c r="CX736" s="9"/>
      <c r="CY736" s="9"/>
      <c r="CZ736" s="9"/>
      <c r="DA736" s="9"/>
      <c r="DB736" s="9"/>
      <c r="DC736" s="9"/>
      <c r="DD736" s="9"/>
      <c r="DE736" s="9"/>
      <c r="DF736" s="9"/>
      <c r="DG736" s="9"/>
      <c r="DH736" s="9"/>
      <c r="DI736" s="9"/>
      <c r="DJ736" s="9"/>
      <c r="DK736" s="9"/>
      <c r="DL736" s="9"/>
      <c r="DM736" s="9"/>
      <c r="DN736" s="9"/>
      <c r="DO736" s="9"/>
      <c r="DP736" s="9"/>
      <c r="DQ736" s="9"/>
      <c r="DR736" s="9"/>
      <c r="DS736" s="9"/>
      <c r="DT736" s="9"/>
      <c r="DU736" s="9"/>
      <c r="DV736" s="9"/>
      <c r="DW736" s="9"/>
      <c r="DX736" s="9"/>
      <c r="DY736" s="9"/>
      <c r="DZ736" s="9"/>
      <c r="EA736" s="9"/>
      <c r="EB736" s="9"/>
      <c r="EC736" s="9"/>
      <c r="ED736" s="9"/>
      <c r="EE736" s="9"/>
      <c r="EF736" s="9"/>
      <c r="EG736" s="9"/>
      <c r="EH736" s="9"/>
      <c r="EI736" s="9"/>
      <c r="EJ736" s="9"/>
      <c r="EK736" s="9"/>
      <c r="EL736" s="9"/>
      <c r="EM736" s="9"/>
      <c r="EN736" s="9"/>
      <c r="EO736" s="9"/>
      <c r="EP736" s="9"/>
      <c r="EQ736" s="9"/>
      <c r="ER736" s="9"/>
      <c r="ES736" s="9"/>
      <c r="ET736" s="9"/>
      <c r="EU736" s="9"/>
      <c r="EV736" s="9"/>
      <c r="EW736" s="9"/>
      <c r="EX736" s="9"/>
      <c r="EY736" s="9"/>
      <c r="EZ736" s="9"/>
      <c r="FA736" s="9"/>
      <c r="FB736" s="9"/>
      <c r="FC736" s="9"/>
      <c r="FD736" s="9"/>
      <c r="FE736" s="9"/>
      <c r="FF736" s="9"/>
      <c r="FG736" s="9"/>
      <c r="FH736" s="9"/>
      <c r="FI736" s="9"/>
      <c r="FJ736" s="9"/>
    </row>
    <row r="737" ht="15.75" customHeight="1">
      <c r="B737" s="153"/>
      <c r="C737" s="153"/>
      <c r="H737" s="153"/>
      <c r="I737" s="153"/>
      <c r="N737" s="153"/>
      <c r="O737" s="153"/>
      <c r="T737" s="153"/>
      <c r="U737" s="153"/>
      <c r="Z737" s="153"/>
      <c r="AA737" s="153"/>
      <c r="AF737" s="153"/>
      <c r="AG737" s="153"/>
      <c r="AL737" s="153"/>
      <c r="AM737" s="153"/>
      <c r="AR737" s="153"/>
      <c r="AS737" s="153"/>
      <c r="AX737" s="153"/>
      <c r="AY737" s="153"/>
      <c r="BD737" s="153"/>
      <c r="BE737" s="153"/>
      <c r="BF737" s="153"/>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c r="CX737" s="9"/>
      <c r="CY737" s="9"/>
      <c r="CZ737" s="9"/>
      <c r="DA737" s="9"/>
      <c r="DB737" s="9"/>
      <c r="DC737" s="9"/>
      <c r="DD737" s="9"/>
      <c r="DE737" s="9"/>
      <c r="DF737" s="9"/>
      <c r="DG737" s="9"/>
      <c r="DH737" s="9"/>
      <c r="DI737" s="9"/>
      <c r="DJ737" s="9"/>
      <c r="DK737" s="9"/>
      <c r="DL737" s="9"/>
      <c r="DM737" s="9"/>
      <c r="DN737" s="9"/>
      <c r="DO737" s="9"/>
      <c r="DP737" s="9"/>
      <c r="DQ737" s="9"/>
      <c r="DR737" s="9"/>
      <c r="DS737" s="9"/>
      <c r="DT737" s="9"/>
      <c r="DU737" s="9"/>
      <c r="DV737" s="9"/>
      <c r="DW737" s="9"/>
      <c r="DX737" s="9"/>
      <c r="DY737" s="9"/>
      <c r="DZ737" s="9"/>
      <c r="EA737" s="9"/>
      <c r="EB737" s="9"/>
      <c r="EC737" s="9"/>
      <c r="ED737" s="9"/>
      <c r="EE737" s="9"/>
      <c r="EF737" s="9"/>
      <c r="EG737" s="9"/>
      <c r="EH737" s="9"/>
      <c r="EI737" s="9"/>
      <c r="EJ737" s="9"/>
      <c r="EK737" s="9"/>
      <c r="EL737" s="9"/>
      <c r="EM737" s="9"/>
      <c r="EN737" s="9"/>
      <c r="EO737" s="9"/>
      <c r="EP737" s="9"/>
      <c r="EQ737" s="9"/>
      <c r="ER737" s="9"/>
      <c r="ES737" s="9"/>
      <c r="ET737" s="9"/>
      <c r="EU737" s="9"/>
      <c r="EV737" s="9"/>
      <c r="EW737" s="9"/>
      <c r="EX737" s="9"/>
      <c r="EY737" s="9"/>
      <c r="EZ737" s="9"/>
      <c r="FA737" s="9"/>
      <c r="FB737" s="9"/>
      <c r="FC737" s="9"/>
      <c r="FD737" s="9"/>
      <c r="FE737" s="9"/>
      <c r="FF737" s="9"/>
      <c r="FG737" s="9"/>
      <c r="FH737" s="9"/>
      <c r="FI737" s="9"/>
      <c r="FJ737" s="9"/>
    </row>
    <row r="738" ht="15.75" customHeight="1">
      <c r="B738" s="153"/>
      <c r="C738" s="153"/>
      <c r="H738" s="153"/>
      <c r="I738" s="153"/>
      <c r="N738" s="153"/>
      <c r="O738" s="153"/>
      <c r="T738" s="153"/>
      <c r="U738" s="153"/>
      <c r="Z738" s="153"/>
      <c r="AA738" s="153"/>
      <c r="AF738" s="153"/>
      <c r="AG738" s="153"/>
      <c r="AL738" s="153"/>
      <c r="AM738" s="153"/>
      <c r="AR738" s="153"/>
      <c r="AS738" s="153"/>
      <c r="AX738" s="153"/>
      <c r="AY738" s="153"/>
      <c r="BD738" s="153"/>
      <c r="BE738" s="153"/>
      <c r="BF738" s="153"/>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c r="CX738" s="9"/>
      <c r="CY738" s="9"/>
      <c r="CZ738" s="9"/>
      <c r="DA738" s="9"/>
      <c r="DB738" s="9"/>
      <c r="DC738" s="9"/>
      <c r="DD738" s="9"/>
      <c r="DE738" s="9"/>
      <c r="DF738" s="9"/>
      <c r="DG738" s="9"/>
      <c r="DH738" s="9"/>
      <c r="DI738" s="9"/>
      <c r="DJ738" s="9"/>
      <c r="DK738" s="9"/>
      <c r="DL738" s="9"/>
      <c r="DM738" s="9"/>
      <c r="DN738" s="9"/>
      <c r="DO738" s="9"/>
      <c r="DP738" s="9"/>
      <c r="DQ738" s="9"/>
      <c r="DR738" s="9"/>
      <c r="DS738" s="9"/>
      <c r="DT738" s="9"/>
      <c r="DU738" s="9"/>
      <c r="DV738" s="9"/>
      <c r="DW738" s="9"/>
      <c r="DX738" s="9"/>
      <c r="DY738" s="9"/>
      <c r="DZ738" s="9"/>
      <c r="EA738" s="9"/>
      <c r="EB738" s="9"/>
      <c r="EC738" s="9"/>
      <c r="ED738" s="9"/>
      <c r="EE738" s="9"/>
      <c r="EF738" s="9"/>
      <c r="EG738" s="9"/>
      <c r="EH738" s="9"/>
      <c r="EI738" s="9"/>
      <c r="EJ738" s="9"/>
      <c r="EK738" s="9"/>
      <c r="EL738" s="9"/>
      <c r="EM738" s="9"/>
      <c r="EN738" s="9"/>
      <c r="EO738" s="9"/>
      <c r="EP738" s="9"/>
      <c r="EQ738" s="9"/>
      <c r="ER738" s="9"/>
      <c r="ES738" s="9"/>
      <c r="ET738" s="9"/>
      <c r="EU738" s="9"/>
      <c r="EV738" s="9"/>
      <c r="EW738" s="9"/>
      <c r="EX738" s="9"/>
      <c r="EY738" s="9"/>
      <c r="EZ738" s="9"/>
      <c r="FA738" s="9"/>
      <c r="FB738" s="9"/>
      <c r="FC738" s="9"/>
      <c r="FD738" s="9"/>
      <c r="FE738" s="9"/>
      <c r="FF738" s="9"/>
      <c r="FG738" s="9"/>
      <c r="FH738" s="9"/>
      <c r="FI738" s="9"/>
      <c r="FJ738" s="9"/>
    </row>
    <row r="739" ht="15.75" customHeight="1">
      <c r="B739" s="153"/>
      <c r="C739" s="153"/>
      <c r="H739" s="153"/>
      <c r="I739" s="153"/>
      <c r="N739" s="153"/>
      <c r="O739" s="153"/>
      <c r="T739" s="153"/>
      <c r="U739" s="153"/>
      <c r="Z739" s="153"/>
      <c r="AA739" s="153"/>
      <c r="AF739" s="153"/>
      <c r="AG739" s="153"/>
      <c r="AL739" s="153"/>
      <c r="AM739" s="153"/>
      <c r="AR739" s="153"/>
      <c r="AS739" s="153"/>
      <c r="AX739" s="153"/>
      <c r="AY739" s="153"/>
      <c r="BD739" s="153"/>
      <c r="BE739" s="153"/>
      <c r="BF739" s="153"/>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c r="EA739" s="9"/>
      <c r="EB739" s="9"/>
      <c r="EC739" s="9"/>
      <c r="ED739" s="9"/>
      <c r="EE739" s="9"/>
      <c r="EF739" s="9"/>
      <c r="EG739" s="9"/>
      <c r="EH739" s="9"/>
      <c r="EI739" s="9"/>
      <c r="EJ739" s="9"/>
      <c r="EK739" s="9"/>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row>
    <row r="740" ht="15.75" customHeight="1">
      <c r="B740" s="153"/>
      <c r="C740" s="153"/>
      <c r="H740" s="153"/>
      <c r="I740" s="153"/>
      <c r="N740" s="153"/>
      <c r="O740" s="153"/>
      <c r="T740" s="153"/>
      <c r="U740" s="153"/>
      <c r="Z740" s="153"/>
      <c r="AA740" s="153"/>
      <c r="AF740" s="153"/>
      <c r="AG740" s="153"/>
      <c r="AL740" s="153"/>
      <c r="AM740" s="153"/>
      <c r="AR740" s="153"/>
      <c r="AS740" s="153"/>
      <c r="AX740" s="153"/>
      <c r="AY740" s="153"/>
      <c r="BD740" s="153"/>
      <c r="BE740" s="153"/>
      <c r="BF740" s="153"/>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9"/>
      <c r="DV740" s="9"/>
      <c r="DW740" s="9"/>
      <c r="DX740" s="9"/>
      <c r="DY740" s="9"/>
      <c r="DZ740" s="9"/>
      <c r="EA740" s="9"/>
      <c r="EB740" s="9"/>
      <c r="EC740" s="9"/>
      <c r="ED740" s="9"/>
      <c r="EE740" s="9"/>
      <c r="EF740" s="9"/>
      <c r="EG740" s="9"/>
      <c r="EH740" s="9"/>
      <c r="EI740" s="9"/>
      <c r="EJ740" s="9"/>
      <c r="EK740" s="9"/>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row>
    <row r="741" ht="15.75" customHeight="1">
      <c r="B741" s="153"/>
      <c r="C741" s="153"/>
      <c r="H741" s="153"/>
      <c r="I741" s="153"/>
      <c r="N741" s="153"/>
      <c r="O741" s="153"/>
      <c r="T741" s="153"/>
      <c r="U741" s="153"/>
      <c r="Z741" s="153"/>
      <c r="AA741" s="153"/>
      <c r="AF741" s="153"/>
      <c r="AG741" s="153"/>
      <c r="AL741" s="153"/>
      <c r="AM741" s="153"/>
      <c r="AR741" s="153"/>
      <c r="AS741" s="153"/>
      <c r="AX741" s="153"/>
      <c r="AY741" s="153"/>
      <c r="BD741" s="153"/>
      <c r="BE741" s="153"/>
      <c r="BF741" s="153"/>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c r="CX741" s="9"/>
      <c r="CY741" s="9"/>
      <c r="CZ741" s="9"/>
      <c r="DA741" s="9"/>
      <c r="DB741" s="9"/>
      <c r="DC741" s="9"/>
      <c r="DD741" s="9"/>
      <c r="DE741" s="9"/>
      <c r="DF741" s="9"/>
      <c r="DG741" s="9"/>
      <c r="DH741" s="9"/>
      <c r="DI741" s="9"/>
      <c r="DJ741" s="9"/>
      <c r="DK741" s="9"/>
      <c r="DL741" s="9"/>
      <c r="DM741" s="9"/>
      <c r="DN741" s="9"/>
      <c r="DO741" s="9"/>
      <c r="DP741" s="9"/>
      <c r="DQ741" s="9"/>
      <c r="DR741" s="9"/>
      <c r="DS741" s="9"/>
      <c r="DT741" s="9"/>
      <c r="DU741" s="9"/>
      <c r="DV741" s="9"/>
      <c r="DW741" s="9"/>
      <c r="DX741" s="9"/>
      <c r="DY741" s="9"/>
      <c r="DZ741" s="9"/>
      <c r="EA741" s="9"/>
      <c r="EB741" s="9"/>
      <c r="EC741" s="9"/>
      <c r="ED741" s="9"/>
      <c r="EE741" s="9"/>
      <c r="EF741" s="9"/>
      <c r="EG741" s="9"/>
      <c r="EH741" s="9"/>
      <c r="EI741" s="9"/>
      <c r="EJ741" s="9"/>
      <c r="EK741" s="9"/>
      <c r="EL741" s="9"/>
      <c r="EM741" s="9"/>
      <c r="EN741" s="9"/>
      <c r="EO741" s="9"/>
      <c r="EP741" s="9"/>
      <c r="EQ741" s="9"/>
      <c r="ER741" s="9"/>
      <c r="ES741" s="9"/>
      <c r="ET741" s="9"/>
      <c r="EU741" s="9"/>
      <c r="EV741" s="9"/>
      <c r="EW741" s="9"/>
      <c r="EX741" s="9"/>
      <c r="EY741" s="9"/>
      <c r="EZ741" s="9"/>
      <c r="FA741" s="9"/>
      <c r="FB741" s="9"/>
      <c r="FC741" s="9"/>
      <c r="FD741" s="9"/>
      <c r="FE741" s="9"/>
      <c r="FF741" s="9"/>
      <c r="FG741" s="9"/>
      <c r="FH741" s="9"/>
      <c r="FI741" s="9"/>
      <c r="FJ741" s="9"/>
    </row>
    <row r="742" ht="15.75" customHeight="1">
      <c r="B742" s="153"/>
      <c r="C742" s="153"/>
      <c r="H742" s="153"/>
      <c r="I742" s="153"/>
      <c r="N742" s="153"/>
      <c r="O742" s="153"/>
      <c r="T742" s="153"/>
      <c r="U742" s="153"/>
      <c r="Z742" s="153"/>
      <c r="AA742" s="153"/>
      <c r="AF742" s="153"/>
      <c r="AG742" s="153"/>
      <c r="AL742" s="153"/>
      <c r="AM742" s="153"/>
      <c r="AR742" s="153"/>
      <c r="AS742" s="153"/>
      <c r="AX742" s="153"/>
      <c r="AY742" s="153"/>
      <c r="BD742" s="153"/>
      <c r="BE742" s="153"/>
      <c r="BF742" s="153"/>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c r="CX742" s="9"/>
      <c r="CY742" s="9"/>
      <c r="CZ742" s="9"/>
      <c r="DA742" s="9"/>
      <c r="DB742" s="9"/>
      <c r="DC742" s="9"/>
      <c r="DD742" s="9"/>
      <c r="DE742" s="9"/>
      <c r="DF742" s="9"/>
      <c r="DG742" s="9"/>
      <c r="DH742" s="9"/>
      <c r="DI742" s="9"/>
      <c r="DJ742" s="9"/>
      <c r="DK742" s="9"/>
      <c r="DL742" s="9"/>
      <c r="DM742" s="9"/>
      <c r="DN742" s="9"/>
      <c r="DO742" s="9"/>
      <c r="DP742" s="9"/>
      <c r="DQ742" s="9"/>
      <c r="DR742" s="9"/>
      <c r="DS742" s="9"/>
      <c r="DT742" s="9"/>
      <c r="DU742" s="9"/>
      <c r="DV742" s="9"/>
      <c r="DW742" s="9"/>
      <c r="DX742" s="9"/>
      <c r="DY742" s="9"/>
      <c r="DZ742" s="9"/>
      <c r="EA742" s="9"/>
      <c r="EB742" s="9"/>
      <c r="EC742" s="9"/>
      <c r="ED742" s="9"/>
      <c r="EE742" s="9"/>
      <c r="EF742" s="9"/>
      <c r="EG742" s="9"/>
      <c r="EH742" s="9"/>
      <c r="EI742" s="9"/>
      <c r="EJ742" s="9"/>
      <c r="EK742" s="9"/>
      <c r="EL742" s="9"/>
      <c r="EM742" s="9"/>
      <c r="EN742" s="9"/>
      <c r="EO742" s="9"/>
      <c r="EP742" s="9"/>
      <c r="EQ742" s="9"/>
      <c r="ER742" s="9"/>
      <c r="ES742" s="9"/>
      <c r="ET742" s="9"/>
      <c r="EU742" s="9"/>
      <c r="EV742" s="9"/>
      <c r="EW742" s="9"/>
      <c r="EX742" s="9"/>
      <c r="EY742" s="9"/>
      <c r="EZ742" s="9"/>
      <c r="FA742" s="9"/>
      <c r="FB742" s="9"/>
      <c r="FC742" s="9"/>
      <c r="FD742" s="9"/>
      <c r="FE742" s="9"/>
      <c r="FF742" s="9"/>
      <c r="FG742" s="9"/>
      <c r="FH742" s="9"/>
      <c r="FI742" s="9"/>
      <c r="FJ742" s="9"/>
    </row>
    <row r="743" ht="15.75" customHeight="1">
      <c r="B743" s="153"/>
      <c r="C743" s="153"/>
      <c r="H743" s="153"/>
      <c r="I743" s="153"/>
      <c r="N743" s="153"/>
      <c r="O743" s="153"/>
      <c r="T743" s="153"/>
      <c r="U743" s="153"/>
      <c r="Z743" s="153"/>
      <c r="AA743" s="153"/>
      <c r="AF743" s="153"/>
      <c r="AG743" s="153"/>
      <c r="AL743" s="153"/>
      <c r="AM743" s="153"/>
      <c r="AR743" s="153"/>
      <c r="AS743" s="153"/>
      <c r="AX743" s="153"/>
      <c r="AY743" s="153"/>
      <c r="BD743" s="153"/>
      <c r="BE743" s="153"/>
      <c r="BF743" s="153"/>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9"/>
      <c r="DO743" s="9"/>
      <c r="DP743" s="9"/>
      <c r="DQ743" s="9"/>
      <c r="DR743" s="9"/>
      <c r="DS743" s="9"/>
      <c r="DT743" s="9"/>
      <c r="DU743" s="9"/>
      <c r="DV743" s="9"/>
      <c r="DW743" s="9"/>
      <c r="DX743" s="9"/>
      <c r="DY743" s="9"/>
      <c r="DZ743" s="9"/>
      <c r="EA743" s="9"/>
      <c r="EB743" s="9"/>
      <c r="EC743" s="9"/>
      <c r="ED743" s="9"/>
      <c r="EE743" s="9"/>
      <c r="EF743" s="9"/>
      <c r="EG743" s="9"/>
      <c r="EH743" s="9"/>
      <c r="EI743" s="9"/>
      <c r="EJ743" s="9"/>
      <c r="EK743" s="9"/>
      <c r="EL743" s="9"/>
      <c r="EM743" s="9"/>
      <c r="EN743" s="9"/>
      <c r="EO743" s="9"/>
      <c r="EP743" s="9"/>
      <c r="EQ743" s="9"/>
      <c r="ER743" s="9"/>
      <c r="ES743" s="9"/>
      <c r="ET743" s="9"/>
      <c r="EU743" s="9"/>
      <c r="EV743" s="9"/>
      <c r="EW743" s="9"/>
      <c r="EX743" s="9"/>
      <c r="EY743" s="9"/>
      <c r="EZ743" s="9"/>
      <c r="FA743" s="9"/>
      <c r="FB743" s="9"/>
      <c r="FC743" s="9"/>
      <c r="FD743" s="9"/>
      <c r="FE743" s="9"/>
      <c r="FF743" s="9"/>
      <c r="FG743" s="9"/>
      <c r="FH743" s="9"/>
      <c r="FI743" s="9"/>
      <c r="FJ743" s="9"/>
    </row>
    <row r="744" ht="15.75" customHeight="1">
      <c r="B744" s="153"/>
      <c r="C744" s="153"/>
      <c r="H744" s="153"/>
      <c r="I744" s="153"/>
      <c r="N744" s="153"/>
      <c r="O744" s="153"/>
      <c r="T744" s="153"/>
      <c r="U744" s="153"/>
      <c r="Z744" s="153"/>
      <c r="AA744" s="153"/>
      <c r="AF744" s="153"/>
      <c r="AG744" s="153"/>
      <c r="AL744" s="153"/>
      <c r="AM744" s="153"/>
      <c r="AR744" s="153"/>
      <c r="AS744" s="153"/>
      <c r="AX744" s="153"/>
      <c r="AY744" s="153"/>
      <c r="BD744" s="153"/>
      <c r="BE744" s="153"/>
      <c r="BF744" s="153"/>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c r="CX744" s="9"/>
      <c r="CY744" s="9"/>
      <c r="CZ744" s="9"/>
      <c r="DA744" s="9"/>
      <c r="DB744" s="9"/>
      <c r="DC744" s="9"/>
      <c r="DD744" s="9"/>
      <c r="DE744" s="9"/>
      <c r="DF744" s="9"/>
      <c r="DG744" s="9"/>
      <c r="DH744" s="9"/>
      <c r="DI744" s="9"/>
      <c r="DJ744" s="9"/>
      <c r="DK744" s="9"/>
      <c r="DL744" s="9"/>
      <c r="DM744" s="9"/>
      <c r="DN744" s="9"/>
      <c r="DO744" s="9"/>
      <c r="DP744" s="9"/>
      <c r="DQ744" s="9"/>
      <c r="DR744" s="9"/>
      <c r="DS744" s="9"/>
      <c r="DT744" s="9"/>
      <c r="DU744" s="9"/>
      <c r="DV744" s="9"/>
      <c r="DW744" s="9"/>
      <c r="DX744" s="9"/>
      <c r="DY744" s="9"/>
      <c r="DZ744" s="9"/>
      <c r="EA744" s="9"/>
      <c r="EB744" s="9"/>
      <c r="EC744" s="9"/>
      <c r="ED744" s="9"/>
      <c r="EE744" s="9"/>
      <c r="EF744" s="9"/>
      <c r="EG744" s="9"/>
      <c r="EH744" s="9"/>
      <c r="EI744" s="9"/>
      <c r="EJ744" s="9"/>
      <c r="EK744" s="9"/>
      <c r="EL744" s="9"/>
      <c r="EM744" s="9"/>
      <c r="EN744" s="9"/>
      <c r="EO744" s="9"/>
      <c r="EP744" s="9"/>
      <c r="EQ744" s="9"/>
      <c r="ER744" s="9"/>
      <c r="ES744" s="9"/>
      <c r="ET744" s="9"/>
      <c r="EU744" s="9"/>
      <c r="EV744" s="9"/>
      <c r="EW744" s="9"/>
      <c r="EX744" s="9"/>
      <c r="EY744" s="9"/>
      <c r="EZ744" s="9"/>
      <c r="FA744" s="9"/>
      <c r="FB744" s="9"/>
      <c r="FC744" s="9"/>
      <c r="FD744" s="9"/>
      <c r="FE744" s="9"/>
      <c r="FF744" s="9"/>
      <c r="FG744" s="9"/>
      <c r="FH744" s="9"/>
      <c r="FI744" s="9"/>
      <c r="FJ744" s="9"/>
    </row>
    <row r="745" ht="15.75" customHeight="1">
      <c r="B745" s="153"/>
      <c r="C745" s="153"/>
      <c r="H745" s="153"/>
      <c r="I745" s="153"/>
      <c r="N745" s="153"/>
      <c r="O745" s="153"/>
      <c r="T745" s="153"/>
      <c r="U745" s="153"/>
      <c r="Z745" s="153"/>
      <c r="AA745" s="153"/>
      <c r="AF745" s="153"/>
      <c r="AG745" s="153"/>
      <c r="AL745" s="153"/>
      <c r="AM745" s="153"/>
      <c r="AR745" s="153"/>
      <c r="AS745" s="153"/>
      <c r="AX745" s="153"/>
      <c r="AY745" s="153"/>
      <c r="BD745" s="153"/>
      <c r="BE745" s="153"/>
      <c r="BF745" s="153"/>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c r="CX745" s="9"/>
      <c r="CY745" s="9"/>
      <c r="CZ745" s="9"/>
      <c r="DA745" s="9"/>
      <c r="DB745" s="9"/>
      <c r="DC745" s="9"/>
      <c r="DD745" s="9"/>
      <c r="DE745" s="9"/>
      <c r="DF745" s="9"/>
      <c r="DG745" s="9"/>
      <c r="DH745" s="9"/>
      <c r="DI745" s="9"/>
      <c r="DJ745" s="9"/>
      <c r="DK745" s="9"/>
      <c r="DL745" s="9"/>
      <c r="DM745" s="9"/>
      <c r="DN745" s="9"/>
      <c r="DO745" s="9"/>
      <c r="DP745" s="9"/>
      <c r="DQ745" s="9"/>
      <c r="DR745" s="9"/>
      <c r="DS745" s="9"/>
      <c r="DT745" s="9"/>
      <c r="DU745" s="9"/>
      <c r="DV745" s="9"/>
      <c r="DW745" s="9"/>
      <c r="DX745" s="9"/>
      <c r="DY745" s="9"/>
      <c r="DZ745" s="9"/>
      <c r="EA745" s="9"/>
      <c r="EB745" s="9"/>
      <c r="EC745" s="9"/>
      <c r="ED745" s="9"/>
      <c r="EE745" s="9"/>
      <c r="EF745" s="9"/>
      <c r="EG745" s="9"/>
      <c r="EH745" s="9"/>
      <c r="EI745" s="9"/>
      <c r="EJ745" s="9"/>
      <c r="EK745" s="9"/>
      <c r="EL745" s="9"/>
      <c r="EM745" s="9"/>
      <c r="EN745" s="9"/>
      <c r="EO745" s="9"/>
      <c r="EP745" s="9"/>
      <c r="EQ745" s="9"/>
      <c r="ER745" s="9"/>
      <c r="ES745" s="9"/>
      <c r="ET745" s="9"/>
      <c r="EU745" s="9"/>
      <c r="EV745" s="9"/>
      <c r="EW745" s="9"/>
      <c r="EX745" s="9"/>
      <c r="EY745" s="9"/>
      <c r="EZ745" s="9"/>
      <c r="FA745" s="9"/>
      <c r="FB745" s="9"/>
      <c r="FC745" s="9"/>
      <c r="FD745" s="9"/>
      <c r="FE745" s="9"/>
      <c r="FF745" s="9"/>
      <c r="FG745" s="9"/>
      <c r="FH745" s="9"/>
      <c r="FI745" s="9"/>
      <c r="FJ745" s="9"/>
    </row>
    <row r="746" ht="15.75" customHeight="1">
      <c r="B746" s="153"/>
      <c r="C746" s="153"/>
      <c r="H746" s="153"/>
      <c r="I746" s="153"/>
      <c r="N746" s="153"/>
      <c r="O746" s="153"/>
      <c r="T746" s="153"/>
      <c r="U746" s="153"/>
      <c r="Z746" s="153"/>
      <c r="AA746" s="153"/>
      <c r="AF746" s="153"/>
      <c r="AG746" s="153"/>
      <c r="AL746" s="153"/>
      <c r="AM746" s="153"/>
      <c r="AR746" s="153"/>
      <c r="AS746" s="153"/>
      <c r="AX746" s="153"/>
      <c r="AY746" s="153"/>
      <c r="BD746" s="153"/>
      <c r="BE746" s="153"/>
      <c r="BF746" s="153"/>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c r="CX746" s="9"/>
      <c r="CY746" s="9"/>
      <c r="CZ746" s="9"/>
      <c r="DA746" s="9"/>
      <c r="DB746" s="9"/>
      <c r="DC746" s="9"/>
      <c r="DD746" s="9"/>
      <c r="DE746" s="9"/>
      <c r="DF746" s="9"/>
      <c r="DG746" s="9"/>
      <c r="DH746" s="9"/>
      <c r="DI746" s="9"/>
      <c r="DJ746" s="9"/>
      <c r="DK746" s="9"/>
      <c r="DL746" s="9"/>
      <c r="DM746" s="9"/>
      <c r="DN746" s="9"/>
      <c r="DO746" s="9"/>
      <c r="DP746" s="9"/>
      <c r="DQ746" s="9"/>
      <c r="DR746" s="9"/>
      <c r="DS746" s="9"/>
      <c r="DT746" s="9"/>
      <c r="DU746" s="9"/>
      <c r="DV746" s="9"/>
      <c r="DW746" s="9"/>
      <c r="DX746" s="9"/>
      <c r="DY746" s="9"/>
      <c r="DZ746" s="9"/>
      <c r="EA746" s="9"/>
      <c r="EB746" s="9"/>
      <c r="EC746" s="9"/>
      <c r="ED746" s="9"/>
      <c r="EE746" s="9"/>
      <c r="EF746" s="9"/>
      <c r="EG746" s="9"/>
      <c r="EH746" s="9"/>
      <c r="EI746" s="9"/>
      <c r="EJ746" s="9"/>
      <c r="EK746" s="9"/>
      <c r="EL746" s="9"/>
      <c r="EM746" s="9"/>
      <c r="EN746" s="9"/>
      <c r="EO746" s="9"/>
      <c r="EP746" s="9"/>
      <c r="EQ746" s="9"/>
      <c r="ER746" s="9"/>
      <c r="ES746" s="9"/>
      <c r="ET746" s="9"/>
      <c r="EU746" s="9"/>
      <c r="EV746" s="9"/>
      <c r="EW746" s="9"/>
      <c r="EX746" s="9"/>
      <c r="EY746" s="9"/>
      <c r="EZ746" s="9"/>
      <c r="FA746" s="9"/>
      <c r="FB746" s="9"/>
      <c r="FC746" s="9"/>
      <c r="FD746" s="9"/>
      <c r="FE746" s="9"/>
      <c r="FF746" s="9"/>
      <c r="FG746" s="9"/>
      <c r="FH746" s="9"/>
      <c r="FI746" s="9"/>
      <c r="FJ746" s="9"/>
    </row>
    <row r="747" ht="15.75" customHeight="1">
      <c r="B747" s="153"/>
      <c r="C747" s="153"/>
      <c r="H747" s="153"/>
      <c r="I747" s="153"/>
      <c r="N747" s="153"/>
      <c r="O747" s="153"/>
      <c r="T747" s="153"/>
      <c r="U747" s="153"/>
      <c r="Z747" s="153"/>
      <c r="AA747" s="153"/>
      <c r="AF747" s="153"/>
      <c r="AG747" s="153"/>
      <c r="AL747" s="153"/>
      <c r="AM747" s="153"/>
      <c r="AR747" s="153"/>
      <c r="AS747" s="153"/>
      <c r="AX747" s="153"/>
      <c r="AY747" s="153"/>
      <c r="BD747" s="153"/>
      <c r="BE747" s="153"/>
      <c r="BF747" s="153"/>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c r="CX747" s="9"/>
      <c r="CY747" s="9"/>
      <c r="CZ747" s="9"/>
      <c r="DA747" s="9"/>
      <c r="DB747" s="9"/>
      <c r="DC747" s="9"/>
      <c r="DD747" s="9"/>
      <c r="DE747" s="9"/>
      <c r="DF747" s="9"/>
      <c r="DG747" s="9"/>
      <c r="DH747" s="9"/>
      <c r="DI747" s="9"/>
      <c r="DJ747" s="9"/>
      <c r="DK747" s="9"/>
      <c r="DL747" s="9"/>
      <c r="DM747" s="9"/>
      <c r="DN747" s="9"/>
      <c r="DO747" s="9"/>
      <c r="DP747" s="9"/>
      <c r="DQ747" s="9"/>
      <c r="DR747" s="9"/>
      <c r="DS747" s="9"/>
      <c r="DT747" s="9"/>
      <c r="DU747" s="9"/>
      <c r="DV747" s="9"/>
      <c r="DW747" s="9"/>
      <c r="DX747" s="9"/>
      <c r="DY747" s="9"/>
      <c r="DZ747" s="9"/>
      <c r="EA747" s="9"/>
      <c r="EB747" s="9"/>
      <c r="EC747" s="9"/>
      <c r="ED747" s="9"/>
      <c r="EE747" s="9"/>
      <c r="EF747" s="9"/>
      <c r="EG747" s="9"/>
      <c r="EH747" s="9"/>
      <c r="EI747" s="9"/>
      <c r="EJ747" s="9"/>
      <c r="EK747" s="9"/>
      <c r="EL747" s="9"/>
      <c r="EM747" s="9"/>
      <c r="EN747" s="9"/>
      <c r="EO747" s="9"/>
      <c r="EP747" s="9"/>
      <c r="EQ747" s="9"/>
      <c r="ER747" s="9"/>
      <c r="ES747" s="9"/>
      <c r="ET747" s="9"/>
      <c r="EU747" s="9"/>
      <c r="EV747" s="9"/>
      <c r="EW747" s="9"/>
      <c r="EX747" s="9"/>
      <c r="EY747" s="9"/>
      <c r="EZ747" s="9"/>
      <c r="FA747" s="9"/>
      <c r="FB747" s="9"/>
      <c r="FC747" s="9"/>
      <c r="FD747" s="9"/>
      <c r="FE747" s="9"/>
      <c r="FF747" s="9"/>
      <c r="FG747" s="9"/>
      <c r="FH747" s="9"/>
      <c r="FI747" s="9"/>
      <c r="FJ747" s="9"/>
    </row>
    <row r="748" ht="15.75" customHeight="1">
      <c r="B748" s="153"/>
      <c r="C748" s="153"/>
      <c r="H748" s="153"/>
      <c r="I748" s="153"/>
      <c r="N748" s="153"/>
      <c r="O748" s="153"/>
      <c r="T748" s="153"/>
      <c r="U748" s="153"/>
      <c r="Z748" s="153"/>
      <c r="AA748" s="153"/>
      <c r="AF748" s="153"/>
      <c r="AG748" s="153"/>
      <c r="AL748" s="153"/>
      <c r="AM748" s="153"/>
      <c r="AR748" s="153"/>
      <c r="AS748" s="153"/>
      <c r="AX748" s="153"/>
      <c r="AY748" s="153"/>
      <c r="BD748" s="153"/>
      <c r="BE748" s="153"/>
      <c r="BF748" s="153"/>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9"/>
      <c r="DN748" s="9"/>
      <c r="DO748" s="9"/>
      <c r="DP748" s="9"/>
      <c r="DQ748" s="9"/>
      <c r="DR748" s="9"/>
      <c r="DS748" s="9"/>
      <c r="DT748" s="9"/>
      <c r="DU748" s="9"/>
      <c r="DV748" s="9"/>
      <c r="DW748" s="9"/>
      <c r="DX748" s="9"/>
      <c r="DY748" s="9"/>
      <c r="DZ748" s="9"/>
      <c r="EA748" s="9"/>
      <c r="EB748" s="9"/>
      <c r="EC748" s="9"/>
      <c r="ED748" s="9"/>
      <c r="EE748" s="9"/>
      <c r="EF748" s="9"/>
      <c r="EG748" s="9"/>
      <c r="EH748" s="9"/>
      <c r="EI748" s="9"/>
      <c r="EJ748" s="9"/>
      <c r="EK748" s="9"/>
      <c r="EL748" s="9"/>
      <c r="EM748" s="9"/>
      <c r="EN748" s="9"/>
      <c r="EO748" s="9"/>
      <c r="EP748" s="9"/>
      <c r="EQ748" s="9"/>
      <c r="ER748" s="9"/>
      <c r="ES748" s="9"/>
      <c r="ET748" s="9"/>
      <c r="EU748" s="9"/>
      <c r="EV748" s="9"/>
      <c r="EW748" s="9"/>
      <c r="EX748" s="9"/>
      <c r="EY748" s="9"/>
      <c r="EZ748" s="9"/>
      <c r="FA748" s="9"/>
      <c r="FB748" s="9"/>
      <c r="FC748" s="9"/>
      <c r="FD748" s="9"/>
      <c r="FE748" s="9"/>
      <c r="FF748" s="9"/>
      <c r="FG748" s="9"/>
      <c r="FH748" s="9"/>
      <c r="FI748" s="9"/>
      <c r="FJ748" s="9"/>
    </row>
    <row r="749" ht="15.75" customHeight="1">
      <c r="B749" s="153"/>
      <c r="C749" s="153"/>
      <c r="H749" s="153"/>
      <c r="I749" s="153"/>
      <c r="N749" s="153"/>
      <c r="O749" s="153"/>
      <c r="T749" s="153"/>
      <c r="U749" s="153"/>
      <c r="Z749" s="153"/>
      <c r="AA749" s="153"/>
      <c r="AF749" s="153"/>
      <c r="AG749" s="153"/>
      <c r="AL749" s="153"/>
      <c r="AM749" s="153"/>
      <c r="AR749" s="153"/>
      <c r="AS749" s="153"/>
      <c r="AX749" s="153"/>
      <c r="AY749" s="153"/>
      <c r="BD749" s="153"/>
      <c r="BE749" s="153"/>
      <c r="BF749" s="153"/>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c r="CX749" s="9"/>
      <c r="CY749" s="9"/>
      <c r="CZ749" s="9"/>
      <c r="DA749" s="9"/>
      <c r="DB749" s="9"/>
      <c r="DC749" s="9"/>
      <c r="DD749" s="9"/>
      <c r="DE749" s="9"/>
      <c r="DF749" s="9"/>
      <c r="DG749" s="9"/>
      <c r="DH749" s="9"/>
      <c r="DI749" s="9"/>
      <c r="DJ749" s="9"/>
      <c r="DK749" s="9"/>
      <c r="DL749" s="9"/>
      <c r="DM749" s="9"/>
      <c r="DN749" s="9"/>
      <c r="DO749" s="9"/>
      <c r="DP749" s="9"/>
      <c r="DQ749" s="9"/>
      <c r="DR749" s="9"/>
      <c r="DS749" s="9"/>
      <c r="DT749" s="9"/>
      <c r="DU749" s="9"/>
      <c r="DV749" s="9"/>
      <c r="DW749" s="9"/>
      <c r="DX749" s="9"/>
      <c r="DY749" s="9"/>
      <c r="DZ749" s="9"/>
      <c r="EA749" s="9"/>
      <c r="EB749" s="9"/>
      <c r="EC749" s="9"/>
      <c r="ED749" s="9"/>
      <c r="EE749" s="9"/>
      <c r="EF749" s="9"/>
      <c r="EG749" s="9"/>
      <c r="EH749" s="9"/>
      <c r="EI749" s="9"/>
      <c r="EJ749" s="9"/>
      <c r="EK749" s="9"/>
      <c r="EL749" s="9"/>
      <c r="EM749" s="9"/>
      <c r="EN749" s="9"/>
      <c r="EO749" s="9"/>
      <c r="EP749" s="9"/>
      <c r="EQ749" s="9"/>
      <c r="ER749" s="9"/>
      <c r="ES749" s="9"/>
      <c r="ET749" s="9"/>
      <c r="EU749" s="9"/>
      <c r="EV749" s="9"/>
      <c r="EW749" s="9"/>
      <c r="EX749" s="9"/>
      <c r="EY749" s="9"/>
      <c r="EZ749" s="9"/>
      <c r="FA749" s="9"/>
      <c r="FB749" s="9"/>
      <c r="FC749" s="9"/>
      <c r="FD749" s="9"/>
      <c r="FE749" s="9"/>
      <c r="FF749" s="9"/>
      <c r="FG749" s="9"/>
      <c r="FH749" s="9"/>
      <c r="FI749" s="9"/>
      <c r="FJ749" s="9"/>
    </row>
    <row r="750" ht="15.75" customHeight="1">
      <c r="B750" s="153"/>
      <c r="C750" s="153"/>
      <c r="H750" s="153"/>
      <c r="I750" s="153"/>
      <c r="N750" s="153"/>
      <c r="O750" s="153"/>
      <c r="T750" s="153"/>
      <c r="U750" s="153"/>
      <c r="Z750" s="153"/>
      <c r="AA750" s="153"/>
      <c r="AF750" s="153"/>
      <c r="AG750" s="153"/>
      <c r="AL750" s="153"/>
      <c r="AM750" s="153"/>
      <c r="AR750" s="153"/>
      <c r="AS750" s="153"/>
      <c r="AX750" s="153"/>
      <c r="AY750" s="153"/>
      <c r="BD750" s="153"/>
      <c r="BE750" s="153"/>
      <c r="BF750" s="153"/>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c r="EA750" s="9"/>
      <c r="EB750" s="9"/>
      <c r="EC750" s="9"/>
      <c r="ED750" s="9"/>
      <c r="EE750" s="9"/>
      <c r="EF750" s="9"/>
      <c r="EG750" s="9"/>
      <c r="EH750" s="9"/>
      <c r="EI750" s="9"/>
      <c r="EJ750" s="9"/>
      <c r="EK750" s="9"/>
      <c r="EL750" s="9"/>
      <c r="EM750" s="9"/>
      <c r="EN750" s="9"/>
      <c r="EO750" s="9"/>
      <c r="EP750" s="9"/>
      <c r="EQ750" s="9"/>
      <c r="ER750" s="9"/>
      <c r="ES750" s="9"/>
      <c r="ET750" s="9"/>
      <c r="EU750" s="9"/>
      <c r="EV750" s="9"/>
      <c r="EW750" s="9"/>
      <c r="EX750" s="9"/>
      <c r="EY750" s="9"/>
      <c r="EZ750" s="9"/>
      <c r="FA750" s="9"/>
      <c r="FB750" s="9"/>
      <c r="FC750" s="9"/>
      <c r="FD750" s="9"/>
      <c r="FE750" s="9"/>
      <c r="FF750" s="9"/>
      <c r="FG750" s="9"/>
      <c r="FH750" s="9"/>
      <c r="FI750" s="9"/>
      <c r="FJ750" s="9"/>
    </row>
    <row r="751" ht="15.75" customHeight="1">
      <c r="B751" s="153"/>
      <c r="C751" s="153"/>
      <c r="H751" s="153"/>
      <c r="I751" s="153"/>
      <c r="N751" s="153"/>
      <c r="O751" s="153"/>
      <c r="T751" s="153"/>
      <c r="U751" s="153"/>
      <c r="Z751" s="153"/>
      <c r="AA751" s="153"/>
      <c r="AF751" s="153"/>
      <c r="AG751" s="153"/>
      <c r="AL751" s="153"/>
      <c r="AM751" s="153"/>
      <c r="AR751" s="153"/>
      <c r="AS751" s="153"/>
      <c r="AX751" s="153"/>
      <c r="AY751" s="153"/>
      <c r="BD751" s="153"/>
      <c r="BE751" s="153"/>
      <c r="BF751" s="153"/>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c r="CX751" s="9"/>
      <c r="CY751" s="9"/>
      <c r="CZ751" s="9"/>
      <c r="DA751" s="9"/>
      <c r="DB751" s="9"/>
      <c r="DC751" s="9"/>
      <c r="DD751" s="9"/>
      <c r="DE751" s="9"/>
      <c r="DF751" s="9"/>
      <c r="DG751" s="9"/>
      <c r="DH751" s="9"/>
      <c r="DI751" s="9"/>
      <c r="DJ751" s="9"/>
      <c r="DK751" s="9"/>
      <c r="DL751" s="9"/>
      <c r="DM751" s="9"/>
      <c r="DN751" s="9"/>
      <c r="DO751" s="9"/>
      <c r="DP751" s="9"/>
      <c r="DQ751" s="9"/>
      <c r="DR751" s="9"/>
      <c r="DS751" s="9"/>
      <c r="DT751" s="9"/>
      <c r="DU751" s="9"/>
      <c r="DV751" s="9"/>
      <c r="DW751" s="9"/>
      <c r="DX751" s="9"/>
      <c r="DY751" s="9"/>
      <c r="DZ751" s="9"/>
      <c r="EA751" s="9"/>
      <c r="EB751" s="9"/>
      <c r="EC751" s="9"/>
      <c r="ED751" s="9"/>
      <c r="EE751" s="9"/>
      <c r="EF751" s="9"/>
      <c r="EG751" s="9"/>
      <c r="EH751" s="9"/>
      <c r="EI751" s="9"/>
      <c r="EJ751" s="9"/>
      <c r="EK751" s="9"/>
      <c r="EL751" s="9"/>
      <c r="EM751" s="9"/>
      <c r="EN751" s="9"/>
      <c r="EO751" s="9"/>
      <c r="EP751" s="9"/>
      <c r="EQ751" s="9"/>
      <c r="ER751" s="9"/>
      <c r="ES751" s="9"/>
      <c r="ET751" s="9"/>
      <c r="EU751" s="9"/>
      <c r="EV751" s="9"/>
      <c r="EW751" s="9"/>
      <c r="EX751" s="9"/>
      <c r="EY751" s="9"/>
      <c r="EZ751" s="9"/>
      <c r="FA751" s="9"/>
      <c r="FB751" s="9"/>
      <c r="FC751" s="9"/>
      <c r="FD751" s="9"/>
      <c r="FE751" s="9"/>
      <c r="FF751" s="9"/>
      <c r="FG751" s="9"/>
      <c r="FH751" s="9"/>
      <c r="FI751" s="9"/>
      <c r="FJ751" s="9"/>
    </row>
    <row r="752" ht="15.75" customHeight="1">
      <c r="B752" s="153"/>
      <c r="C752" s="153"/>
      <c r="H752" s="153"/>
      <c r="I752" s="153"/>
      <c r="N752" s="153"/>
      <c r="O752" s="153"/>
      <c r="T752" s="153"/>
      <c r="U752" s="153"/>
      <c r="Z752" s="153"/>
      <c r="AA752" s="153"/>
      <c r="AF752" s="153"/>
      <c r="AG752" s="153"/>
      <c r="AL752" s="153"/>
      <c r="AM752" s="153"/>
      <c r="AR752" s="153"/>
      <c r="AS752" s="153"/>
      <c r="AX752" s="153"/>
      <c r="AY752" s="153"/>
      <c r="BD752" s="153"/>
      <c r="BE752" s="153"/>
      <c r="BF752" s="153"/>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c r="CX752" s="9"/>
      <c r="CY752" s="9"/>
      <c r="CZ752" s="9"/>
      <c r="DA752" s="9"/>
      <c r="DB752" s="9"/>
      <c r="DC752" s="9"/>
      <c r="DD752" s="9"/>
      <c r="DE752" s="9"/>
      <c r="DF752" s="9"/>
      <c r="DG752" s="9"/>
      <c r="DH752" s="9"/>
      <c r="DI752" s="9"/>
      <c r="DJ752" s="9"/>
      <c r="DK752" s="9"/>
      <c r="DL752" s="9"/>
      <c r="DM752" s="9"/>
      <c r="DN752" s="9"/>
      <c r="DO752" s="9"/>
      <c r="DP752" s="9"/>
      <c r="DQ752" s="9"/>
      <c r="DR752" s="9"/>
      <c r="DS752" s="9"/>
      <c r="DT752" s="9"/>
      <c r="DU752" s="9"/>
      <c r="DV752" s="9"/>
      <c r="DW752" s="9"/>
      <c r="DX752" s="9"/>
      <c r="DY752" s="9"/>
      <c r="DZ752" s="9"/>
      <c r="EA752" s="9"/>
      <c r="EB752" s="9"/>
      <c r="EC752" s="9"/>
      <c r="ED752" s="9"/>
      <c r="EE752" s="9"/>
      <c r="EF752" s="9"/>
      <c r="EG752" s="9"/>
      <c r="EH752" s="9"/>
      <c r="EI752" s="9"/>
      <c r="EJ752" s="9"/>
      <c r="EK752" s="9"/>
      <c r="EL752" s="9"/>
      <c r="EM752" s="9"/>
      <c r="EN752" s="9"/>
      <c r="EO752" s="9"/>
      <c r="EP752" s="9"/>
      <c r="EQ752" s="9"/>
      <c r="ER752" s="9"/>
      <c r="ES752" s="9"/>
      <c r="ET752" s="9"/>
      <c r="EU752" s="9"/>
      <c r="EV752" s="9"/>
      <c r="EW752" s="9"/>
      <c r="EX752" s="9"/>
      <c r="EY752" s="9"/>
      <c r="EZ752" s="9"/>
      <c r="FA752" s="9"/>
      <c r="FB752" s="9"/>
      <c r="FC752" s="9"/>
      <c r="FD752" s="9"/>
      <c r="FE752" s="9"/>
      <c r="FF752" s="9"/>
      <c r="FG752" s="9"/>
      <c r="FH752" s="9"/>
      <c r="FI752" s="9"/>
      <c r="FJ752" s="9"/>
    </row>
    <row r="753" ht="15.75" customHeight="1">
      <c r="B753" s="153"/>
      <c r="C753" s="153"/>
      <c r="H753" s="153"/>
      <c r="I753" s="153"/>
      <c r="N753" s="153"/>
      <c r="O753" s="153"/>
      <c r="T753" s="153"/>
      <c r="U753" s="153"/>
      <c r="Z753" s="153"/>
      <c r="AA753" s="153"/>
      <c r="AF753" s="153"/>
      <c r="AG753" s="153"/>
      <c r="AL753" s="153"/>
      <c r="AM753" s="153"/>
      <c r="AR753" s="153"/>
      <c r="AS753" s="153"/>
      <c r="AX753" s="153"/>
      <c r="AY753" s="153"/>
      <c r="BD753" s="153"/>
      <c r="BE753" s="153"/>
      <c r="BF753" s="153"/>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c r="CX753" s="9"/>
      <c r="CY753" s="9"/>
      <c r="CZ753" s="9"/>
      <c r="DA753" s="9"/>
      <c r="DB753" s="9"/>
      <c r="DC753" s="9"/>
      <c r="DD753" s="9"/>
      <c r="DE753" s="9"/>
      <c r="DF753" s="9"/>
      <c r="DG753" s="9"/>
      <c r="DH753" s="9"/>
      <c r="DI753" s="9"/>
      <c r="DJ753" s="9"/>
      <c r="DK753" s="9"/>
      <c r="DL753" s="9"/>
      <c r="DM753" s="9"/>
      <c r="DN753" s="9"/>
      <c r="DO753" s="9"/>
      <c r="DP753" s="9"/>
      <c r="DQ753" s="9"/>
      <c r="DR753" s="9"/>
      <c r="DS753" s="9"/>
      <c r="DT753" s="9"/>
      <c r="DU753" s="9"/>
      <c r="DV753" s="9"/>
      <c r="DW753" s="9"/>
      <c r="DX753" s="9"/>
      <c r="DY753" s="9"/>
      <c r="DZ753" s="9"/>
      <c r="EA753" s="9"/>
      <c r="EB753" s="9"/>
      <c r="EC753" s="9"/>
      <c r="ED753" s="9"/>
      <c r="EE753" s="9"/>
      <c r="EF753" s="9"/>
      <c r="EG753" s="9"/>
      <c r="EH753" s="9"/>
      <c r="EI753" s="9"/>
      <c r="EJ753" s="9"/>
      <c r="EK753" s="9"/>
      <c r="EL753" s="9"/>
      <c r="EM753" s="9"/>
      <c r="EN753" s="9"/>
      <c r="EO753" s="9"/>
      <c r="EP753" s="9"/>
      <c r="EQ753" s="9"/>
      <c r="ER753" s="9"/>
      <c r="ES753" s="9"/>
      <c r="ET753" s="9"/>
      <c r="EU753" s="9"/>
      <c r="EV753" s="9"/>
      <c r="EW753" s="9"/>
      <c r="EX753" s="9"/>
      <c r="EY753" s="9"/>
      <c r="EZ753" s="9"/>
      <c r="FA753" s="9"/>
      <c r="FB753" s="9"/>
      <c r="FC753" s="9"/>
      <c r="FD753" s="9"/>
      <c r="FE753" s="9"/>
      <c r="FF753" s="9"/>
      <c r="FG753" s="9"/>
      <c r="FH753" s="9"/>
      <c r="FI753" s="9"/>
      <c r="FJ753" s="9"/>
    </row>
    <row r="754" ht="15.75" customHeight="1">
      <c r="B754" s="153"/>
      <c r="C754" s="153"/>
      <c r="H754" s="153"/>
      <c r="I754" s="153"/>
      <c r="N754" s="153"/>
      <c r="O754" s="153"/>
      <c r="T754" s="153"/>
      <c r="U754" s="153"/>
      <c r="Z754" s="153"/>
      <c r="AA754" s="153"/>
      <c r="AF754" s="153"/>
      <c r="AG754" s="153"/>
      <c r="AL754" s="153"/>
      <c r="AM754" s="153"/>
      <c r="AR754" s="153"/>
      <c r="AS754" s="153"/>
      <c r="AX754" s="153"/>
      <c r="AY754" s="153"/>
      <c r="BD754" s="153"/>
      <c r="BE754" s="153"/>
      <c r="BF754" s="153"/>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9"/>
      <c r="DN754" s="9"/>
      <c r="DO754" s="9"/>
      <c r="DP754" s="9"/>
      <c r="DQ754" s="9"/>
      <c r="DR754" s="9"/>
      <c r="DS754" s="9"/>
      <c r="DT754" s="9"/>
      <c r="DU754" s="9"/>
      <c r="DV754" s="9"/>
      <c r="DW754" s="9"/>
      <c r="DX754" s="9"/>
      <c r="DY754" s="9"/>
      <c r="DZ754" s="9"/>
      <c r="EA754" s="9"/>
      <c r="EB754" s="9"/>
      <c r="EC754" s="9"/>
      <c r="ED754" s="9"/>
      <c r="EE754" s="9"/>
      <c r="EF754" s="9"/>
      <c r="EG754" s="9"/>
      <c r="EH754" s="9"/>
      <c r="EI754" s="9"/>
      <c r="EJ754" s="9"/>
      <c r="EK754" s="9"/>
      <c r="EL754" s="9"/>
      <c r="EM754" s="9"/>
      <c r="EN754" s="9"/>
      <c r="EO754" s="9"/>
      <c r="EP754" s="9"/>
      <c r="EQ754" s="9"/>
      <c r="ER754" s="9"/>
      <c r="ES754" s="9"/>
      <c r="ET754" s="9"/>
      <c r="EU754" s="9"/>
      <c r="EV754" s="9"/>
      <c r="EW754" s="9"/>
      <c r="EX754" s="9"/>
      <c r="EY754" s="9"/>
      <c r="EZ754" s="9"/>
      <c r="FA754" s="9"/>
      <c r="FB754" s="9"/>
      <c r="FC754" s="9"/>
      <c r="FD754" s="9"/>
      <c r="FE754" s="9"/>
      <c r="FF754" s="9"/>
      <c r="FG754" s="9"/>
      <c r="FH754" s="9"/>
      <c r="FI754" s="9"/>
      <c r="FJ754" s="9"/>
    </row>
    <row r="755" ht="15.75" customHeight="1">
      <c r="B755" s="153"/>
      <c r="C755" s="153"/>
      <c r="H755" s="153"/>
      <c r="I755" s="153"/>
      <c r="N755" s="153"/>
      <c r="O755" s="153"/>
      <c r="T755" s="153"/>
      <c r="U755" s="153"/>
      <c r="Z755" s="153"/>
      <c r="AA755" s="153"/>
      <c r="AF755" s="153"/>
      <c r="AG755" s="153"/>
      <c r="AL755" s="153"/>
      <c r="AM755" s="153"/>
      <c r="AR755" s="153"/>
      <c r="AS755" s="153"/>
      <c r="AX755" s="153"/>
      <c r="AY755" s="153"/>
      <c r="BD755" s="153"/>
      <c r="BE755" s="153"/>
      <c r="BF755" s="153"/>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c r="CX755" s="9"/>
      <c r="CY755" s="9"/>
      <c r="CZ755" s="9"/>
      <c r="DA755" s="9"/>
      <c r="DB755" s="9"/>
      <c r="DC755" s="9"/>
      <c r="DD755" s="9"/>
      <c r="DE755" s="9"/>
      <c r="DF755" s="9"/>
      <c r="DG755" s="9"/>
      <c r="DH755" s="9"/>
      <c r="DI755" s="9"/>
      <c r="DJ755" s="9"/>
      <c r="DK755" s="9"/>
      <c r="DL755" s="9"/>
      <c r="DM755" s="9"/>
      <c r="DN755" s="9"/>
      <c r="DO755" s="9"/>
      <c r="DP755" s="9"/>
      <c r="DQ755" s="9"/>
      <c r="DR755" s="9"/>
      <c r="DS755" s="9"/>
      <c r="DT755" s="9"/>
      <c r="DU755" s="9"/>
      <c r="DV755" s="9"/>
      <c r="DW755" s="9"/>
      <c r="DX755" s="9"/>
      <c r="DY755" s="9"/>
      <c r="DZ755" s="9"/>
      <c r="EA755" s="9"/>
      <c r="EB755" s="9"/>
      <c r="EC755" s="9"/>
      <c r="ED755" s="9"/>
      <c r="EE755" s="9"/>
      <c r="EF755" s="9"/>
      <c r="EG755" s="9"/>
      <c r="EH755" s="9"/>
      <c r="EI755" s="9"/>
      <c r="EJ755" s="9"/>
      <c r="EK755" s="9"/>
      <c r="EL755" s="9"/>
      <c r="EM755" s="9"/>
      <c r="EN755" s="9"/>
      <c r="EO755" s="9"/>
      <c r="EP755" s="9"/>
      <c r="EQ755" s="9"/>
      <c r="ER755" s="9"/>
      <c r="ES755" s="9"/>
      <c r="ET755" s="9"/>
      <c r="EU755" s="9"/>
      <c r="EV755" s="9"/>
      <c r="EW755" s="9"/>
      <c r="EX755" s="9"/>
      <c r="EY755" s="9"/>
      <c r="EZ755" s="9"/>
      <c r="FA755" s="9"/>
      <c r="FB755" s="9"/>
      <c r="FC755" s="9"/>
      <c r="FD755" s="9"/>
      <c r="FE755" s="9"/>
      <c r="FF755" s="9"/>
      <c r="FG755" s="9"/>
      <c r="FH755" s="9"/>
      <c r="FI755" s="9"/>
      <c r="FJ755" s="9"/>
    </row>
    <row r="756" ht="15.75" customHeight="1">
      <c r="B756" s="153"/>
      <c r="C756" s="153"/>
      <c r="H756" s="153"/>
      <c r="I756" s="153"/>
      <c r="N756" s="153"/>
      <c r="O756" s="153"/>
      <c r="T756" s="153"/>
      <c r="U756" s="153"/>
      <c r="Z756" s="153"/>
      <c r="AA756" s="153"/>
      <c r="AF756" s="153"/>
      <c r="AG756" s="153"/>
      <c r="AL756" s="153"/>
      <c r="AM756" s="153"/>
      <c r="AR756" s="153"/>
      <c r="AS756" s="153"/>
      <c r="AX756" s="153"/>
      <c r="AY756" s="153"/>
      <c r="BD756" s="153"/>
      <c r="BE756" s="153"/>
      <c r="BF756" s="153"/>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c r="CX756" s="9"/>
      <c r="CY756" s="9"/>
      <c r="CZ756" s="9"/>
      <c r="DA756" s="9"/>
      <c r="DB756" s="9"/>
      <c r="DC756" s="9"/>
      <c r="DD756" s="9"/>
      <c r="DE756" s="9"/>
      <c r="DF756" s="9"/>
      <c r="DG756" s="9"/>
      <c r="DH756" s="9"/>
      <c r="DI756" s="9"/>
      <c r="DJ756" s="9"/>
      <c r="DK756" s="9"/>
      <c r="DL756" s="9"/>
      <c r="DM756" s="9"/>
      <c r="DN756" s="9"/>
      <c r="DO756" s="9"/>
      <c r="DP756" s="9"/>
      <c r="DQ756" s="9"/>
      <c r="DR756" s="9"/>
      <c r="DS756" s="9"/>
      <c r="DT756" s="9"/>
      <c r="DU756" s="9"/>
      <c r="DV756" s="9"/>
      <c r="DW756" s="9"/>
      <c r="DX756" s="9"/>
      <c r="DY756" s="9"/>
      <c r="DZ756" s="9"/>
      <c r="EA756" s="9"/>
      <c r="EB756" s="9"/>
      <c r="EC756" s="9"/>
      <c r="ED756" s="9"/>
      <c r="EE756" s="9"/>
      <c r="EF756" s="9"/>
      <c r="EG756" s="9"/>
      <c r="EH756" s="9"/>
      <c r="EI756" s="9"/>
      <c r="EJ756" s="9"/>
      <c r="EK756" s="9"/>
      <c r="EL756" s="9"/>
      <c r="EM756" s="9"/>
      <c r="EN756" s="9"/>
      <c r="EO756" s="9"/>
      <c r="EP756" s="9"/>
      <c r="EQ756" s="9"/>
      <c r="ER756" s="9"/>
      <c r="ES756" s="9"/>
      <c r="ET756" s="9"/>
      <c r="EU756" s="9"/>
      <c r="EV756" s="9"/>
      <c r="EW756" s="9"/>
      <c r="EX756" s="9"/>
      <c r="EY756" s="9"/>
      <c r="EZ756" s="9"/>
      <c r="FA756" s="9"/>
      <c r="FB756" s="9"/>
      <c r="FC756" s="9"/>
      <c r="FD756" s="9"/>
      <c r="FE756" s="9"/>
      <c r="FF756" s="9"/>
      <c r="FG756" s="9"/>
      <c r="FH756" s="9"/>
      <c r="FI756" s="9"/>
      <c r="FJ756" s="9"/>
    </row>
    <row r="757" ht="15.75" customHeight="1">
      <c r="B757" s="153"/>
      <c r="C757" s="153"/>
      <c r="H757" s="153"/>
      <c r="I757" s="153"/>
      <c r="N757" s="153"/>
      <c r="O757" s="153"/>
      <c r="T757" s="153"/>
      <c r="U757" s="153"/>
      <c r="Z757" s="153"/>
      <c r="AA757" s="153"/>
      <c r="AF757" s="153"/>
      <c r="AG757" s="153"/>
      <c r="AL757" s="153"/>
      <c r="AM757" s="153"/>
      <c r="AR757" s="153"/>
      <c r="AS757" s="153"/>
      <c r="AX757" s="153"/>
      <c r="AY757" s="153"/>
      <c r="BD757" s="153"/>
      <c r="BE757" s="153"/>
      <c r="BF757" s="153"/>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c r="CX757" s="9"/>
      <c r="CY757" s="9"/>
      <c r="CZ757" s="9"/>
      <c r="DA757" s="9"/>
      <c r="DB757" s="9"/>
      <c r="DC757" s="9"/>
      <c r="DD757" s="9"/>
      <c r="DE757" s="9"/>
      <c r="DF757" s="9"/>
      <c r="DG757" s="9"/>
      <c r="DH757" s="9"/>
      <c r="DI757" s="9"/>
      <c r="DJ757" s="9"/>
      <c r="DK757" s="9"/>
      <c r="DL757" s="9"/>
      <c r="DM757" s="9"/>
      <c r="DN757" s="9"/>
      <c r="DO757" s="9"/>
      <c r="DP757" s="9"/>
      <c r="DQ757" s="9"/>
      <c r="DR757" s="9"/>
      <c r="DS757" s="9"/>
      <c r="DT757" s="9"/>
      <c r="DU757" s="9"/>
      <c r="DV757" s="9"/>
      <c r="DW757" s="9"/>
      <c r="DX757" s="9"/>
      <c r="DY757" s="9"/>
      <c r="DZ757" s="9"/>
      <c r="EA757" s="9"/>
      <c r="EB757" s="9"/>
      <c r="EC757" s="9"/>
      <c r="ED757" s="9"/>
      <c r="EE757" s="9"/>
      <c r="EF757" s="9"/>
      <c r="EG757" s="9"/>
      <c r="EH757" s="9"/>
      <c r="EI757" s="9"/>
      <c r="EJ757" s="9"/>
      <c r="EK757" s="9"/>
      <c r="EL757" s="9"/>
      <c r="EM757" s="9"/>
      <c r="EN757" s="9"/>
      <c r="EO757" s="9"/>
      <c r="EP757" s="9"/>
      <c r="EQ757" s="9"/>
      <c r="ER757" s="9"/>
      <c r="ES757" s="9"/>
      <c r="ET757" s="9"/>
      <c r="EU757" s="9"/>
      <c r="EV757" s="9"/>
      <c r="EW757" s="9"/>
      <c r="EX757" s="9"/>
      <c r="EY757" s="9"/>
      <c r="EZ757" s="9"/>
      <c r="FA757" s="9"/>
      <c r="FB757" s="9"/>
      <c r="FC757" s="9"/>
      <c r="FD757" s="9"/>
      <c r="FE757" s="9"/>
      <c r="FF757" s="9"/>
      <c r="FG757" s="9"/>
      <c r="FH757" s="9"/>
      <c r="FI757" s="9"/>
      <c r="FJ757" s="9"/>
    </row>
    <row r="758" ht="15.75" customHeight="1">
      <c r="B758" s="153"/>
      <c r="C758" s="153"/>
      <c r="H758" s="153"/>
      <c r="I758" s="153"/>
      <c r="N758" s="153"/>
      <c r="O758" s="153"/>
      <c r="T758" s="153"/>
      <c r="U758" s="153"/>
      <c r="Z758" s="153"/>
      <c r="AA758" s="153"/>
      <c r="AF758" s="153"/>
      <c r="AG758" s="153"/>
      <c r="AL758" s="153"/>
      <c r="AM758" s="153"/>
      <c r="AR758" s="153"/>
      <c r="AS758" s="153"/>
      <c r="AX758" s="153"/>
      <c r="AY758" s="153"/>
      <c r="BD758" s="153"/>
      <c r="BE758" s="153"/>
      <c r="BF758" s="153"/>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9"/>
      <c r="DN758" s="9"/>
      <c r="DO758" s="9"/>
      <c r="DP758" s="9"/>
      <c r="DQ758" s="9"/>
      <c r="DR758" s="9"/>
      <c r="DS758" s="9"/>
      <c r="DT758" s="9"/>
      <c r="DU758" s="9"/>
      <c r="DV758" s="9"/>
      <c r="DW758" s="9"/>
      <c r="DX758" s="9"/>
      <c r="DY758" s="9"/>
      <c r="DZ758" s="9"/>
      <c r="EA758" s="9"/>
      <c r="EB758" s="9"/>
      <c r="EC758" s="9"/>
      <c r="ED758" s="9"/>
      <c r="EE758" s="9"/>
      <c r="EF758" s="9"/>
      <c r="EG758" s="9"/>
      <c r="EH758" s="9"/>
      <c r="EI758" s="9"/>
      <c r="EJ758" s="9"/>
      <c r="EK758" s="9"/>
      <c r="EL758" s="9"/>
      <c r="EM758" s="9"/>
      <c r="EN758" s="9"/>
      <c r="EO758" s="9"/>
      <c r="EP758" s="9"/>
      <c r="EQ758" s="9"/>
      <c r="ER758" s="9"/>
      <c r="ES758" s="9"/>
      <c r="ET758" s="9"/>
      <c r="EU758" s="9"/>
      <c r="EV758" s="9"/>
      <c r="EW758" s="9"/>
      <c r="EX758" s="9"/>
      <c r="EY758" s="9"/>
      <c r="EZ758" s="9"/>
      <c r="FA758" s="9"/>
      <c r="FB758" s="9"/>
      <c r="FC758" s="9"/>
      <c r="FD758" s="9"/>
      <c r="FE758" s="9"/>
      <c r="FF758" s="9"/>
      <c r="FG758" s="9"/>
      <c r="FH758" s="9"/>
      <c r="FI758" s="9"/>
      <c r="FJ758" s="9"/>
    </row>
    <row r="759" ht="15.75" customHeight="1">
      <c r="B759" s="153"/>
      <c r="C759" s="153"/>
      <c r="H759" s="153"/>
      <c r="I759" s="153"/>
      <c r="N759" s="153"/>
      <c r="O759" s="153"/>
      <c r="T759" s="153"/>
      <c r="U759" s="153"/>
      <c r="Z759" s="153"/>
      <c r="AA759" s="153"/>
      <c r="AF759" s="153"/>
      <c r="AG759" s="153"/>
      <c r="AL759" s="153"/>
      <c r="AM759" s="153"/>
      <c r="AR759" s="153"/>
      <c r="AS759" s="153"/>
      <c r="AX759" s="153"/>
      <c r="AY759" s="153"/>
      <c r="BD759" s="153"/>
      <c r="BE759" s="153"/>
      <c r="BF759" s="153"/>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row>
    <row r="760" ht="15.75" customHeight="1">
      <c r="B760" s="153"/>
      <c r="C760" s="153"/>
      <c r="H760" s="153"/>
      <c r="I760" s="153"/>
      <c r="N760" s="153"/>
      <c r="O760" s="153"/>
      <c r="T760" s="153"/>
      <c r="U760" s="153"/>
      <c r="Z760" s="153"/>
      <c r="AA760" s="153"/>
      <c r="AF760" s="153"/>
      <c r="AG760" s="153"/>
      <c r="AL760" s="153"/>
      <c r="AM760" s="153"/>
      <c r="AR760" s="153"/>
      <c r="AS760" s="153"/>
      <c r="AX760" s="153"/>
      <c r="AY760" s="153"/>
      <c r="BD760" s="153"/>
      <c r="BE760" s="153"/>
      <c r="BF760" s="153"/>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c r="EA760" s="9"/>
      <c r="EB760" s="9"/>
      <c r="EC760" s="9"/>
      <c r="ED760" s="9"/>
      <c r="EE760" s="9"/>
      <c r="EF760" s="9"/>
      <c r="EG760" s="9"/>
      <c r="EH760" s="9"/>
      <c r="EI760" s="9"/>
      <c r="EJ760" s="9"/>
      <c r="EK760" s="9"/>
      <c r="EL760" s="9"/>
      <c r="EM760" s="9"/>
      <c r="EN760" s="9"/>
      <c r="EO760" s="9"/>
      <c r="EP760" s="9"/>
      <c r="EQ760" s="9"/>
      <c r="ER760" s="9"/>
      <c r="ES760" s="9"/>
      <c r="ET760" s="9"/>
      <c r="EU760" s="9"/>
      <c r="EV760" s="9"/>
      <c r="EW760" s="9"/>
      <c r="EX760" s="9"/>
      <c r="EY760" s="9"/>
      <c r="EZ760" s="9"/>
      <c r="FA760" s="9"/>
      <c r="FB760" s="9"/>
      <c r="FC760" s="9"/>
      <c r="FD760" s="9"/>
      <c r="FE760" s="9"/>
      <c r="FF760" s="9"/>
      <c r="FG760" s="9"/>
      <c r="FH760" s="9"/>
      <c r="FI760" s="9"/>
      <c r="FJ760" s="9"/>
    </row>
    <row r="761" ht="15.75" customHeight="1">
      <c r="B761" s="153"/>
      <c r="C761" s="153"/>
      <c r="H761" s="153"/>
      <c r="I761" s="153"/>
      <c r="N761" s="153"/>
      <c r="O761" s="153"/>
      <c r="T761" s="153"/>
      <c r="U761" s="153"/>
      <c r="Z761" s="153"/>
      <c r="AA761" s="153"/>
      <c r="AF761" s="153"/>
      <c r="AG761" s="153"/>
      <c r="AL761" s="153"/>
      <c r="AM761" s="153"/>
      <c r="AR761" s="153"/>
      <c r="AS761" s="153"/>
      <c r="AX761" s="153"/>
      <c r="AY761" s="153"/>
      <c r="BD761" s="153"/>
      <c r="BE761" s="153"/>
      <c r="BF761" s="153"/>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c r="CX761" s="9"/>
      <c r="CY761" s="9"/>
      <c r="CZ761" s="9"/>
      <c r="DA761" s="9"/>
      <c r="DB761" s="9"/>
      <c r="DC761" s="9"/>
      <c r="DD761" s="9"/>
      <c r="DE761" s="9"/>
      <c r="DF761" s="9"/>
      <c r="DG761" s="9"/>
      <c r="DH761" s="9"/>
      <c r="DI761" s="9"/>
      <c r="DJ761" s="9"/>
      <c r="DK761" s="9"/>
      <c r="DL761" s="9"/>
      <c r="DM761" s="9"/>
      <c r="DN761" s="9"/>
      <c r="DO761" s="9"/>
      <c r="DP761" s="9"/>
      <c r="DQ761" s="9"/>
      <c r="DR761" s="9"/>
      <c r="DS761" s="9"/>
      <c r="DT761" s="9"/>
      <c r="DU761" s="9"/>
      <c r="DV761" s="9"/>
      <c r="DW761" s="9"/>
      <c r="DX761" s="9"/>
      <c r="DY761" s="9"/>
      <c r="DZ761" s="9"/>
      <c r="EA761" s="9"/>
      <c r="EB761" s="9"/>
      <c r="EC761" s="9"/>
      <c r="ED761" s="9"/>
      <c r="EE761" s="9"/>
      <c r="EF761" s="9"/>
      <c r="EG761" s="9"/>
      <c r="EH761" s="9"/>
      <c r="EI761" s="9"/>
      <c r="EJ761" s="9"/>
      <c r="EK761" s="9"/>
      <c r="EL761" s="9"/>
      <c r="EM761" s="9"/>
      <c r="EN761" s="9"/>
      <c r="EO761" s="9"/>
      <c r="EP761" s="9"/>
      <c r="EQ761" s="9"/>
      <c r="ER761" s="9"/>
      <c r="ES761" s="9"/>
      <c r="ET761" s="9"/>
      <c r="EU761" s="9"/>
      <c r="EV761" s="9"/>
      <c r="EW761" s="9"/>
      <c r="EX761" s="9"/>
      <c r="EY761" s="9"/>
      <c r="EZ761" s="9"/>
      <c r="FA761" s="9"/>
      <c r="FB761" s="9"/>
      <c r="FC761" s="9"/>
      <c r="FD761" s="9"/>
      <c r="FE761" s="9"/>
      <c r="FF761" s="9"/>
      <c r="FG761" s="9"/>
      <c r="FH761" s="9"/>
      <c r="FI761" s="9"/>
      <c r="FJ761" s="9"/>
    </row>
    <row r="762" ht="15.75" customHeight="1">
      <c r="B762" s="153"/>
      <c r="C762" s="153"/>
      <c r="H762" s="153"/>
      <c r="I762" s="153"/>
      <c r="N762" s="153"/>
      <c r="O762" s="153"/>
      <c r="T762" s="153"/>
      <c r="U762" s="153"/>
      <c r="Z762" s="153"/>
      <c r="AA762" s="153"/>
      <c r="AF762" s="153"/>
      <c r="AG762" s="153"/>
      <c r="AL762" s="153"/>
      <c r="AM762" s="153"/>
      <c r="AR762" s="153"/>
      <c r="AS762" s="153"/>
      <c r="AX762" s="153"/>
      <c r="AY762" s="153"/>
      <c r="BD762" s="153"/>
      <c r="BE762" s="153"/>
      <c r="BF762" s="153"/>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c r="DM762" s="9"/>
      <c r="DN762" s="9"/>
      <c r="DO762" s="9"/>
      <c r="DP762" s="9"/>
      <c r="DQ762" s="9"/>
      <c r="DR762" s="9"/>
      <c r="DS762" s="9"/>
      <c r="DT762" s="9"/>
      <c r="DU762" s="9"/>
      <c r="DV762" s="9"/>
      <c r="DW762" s="9"/>
      <c r="DX762" s="9"/>
      <c r="DY762" s="9"/>
      <c r="DZ762" s="9"/>
      <c r="EA762" s="9"/>
      <c r="EB762" s="9"/>
      <c r="EC762" s="9"/>
      <c r="ED762" s="9"/>
      <c r="EE762" s="9"/>
      <c r="EF762" s="9"/>
      <c r="EG762" s="9"/>
      <c r="EH762" s="9"/>
      <c r="EI762" s="9"/>
      <c r="EJ762" s="9"/>
      <c r="EK762" s="9"/>
      <c r="EL762" s="9"/>
      <c r="EM762" s="9"/>
      <c r="EN762" s="9"/>
      <c r="EO762" s="9"/>
      <c r="EP762" s="9"/>
      <c r="EQ762" s="9"/>
      <c r="ER762" s="9"/>
      <c r="ES762" s="9"/>
      <c r="ET762" s="9"/>
      <c r="EU762" s="9"/>
      <c r="EV762" s="9"/>
      <c r="EW762" s="9"/>
      <c r="EX762" s="9"/>
      <c r="EY762" s="9"/>
      <c r="EZ762" s="9"/>
      <c r="FA762" s="9"/>
      <c r="FB762" s="9"/>
      <c r="FC762" s="9"/>
      <c r="FD762" s="9"/>
      <c r="FE762" s="9"/>
      <c r="FF762" s="9"/>
      <c r="FG762" s="9"/>
      <c r="FH762" s="9"/>
      <c r="FI762" s="9"/>
      <c r="FJ762" s="9"/>
    </row>
    <row r="763" ht="15.75" customHeight="1">
      <c r="B763" s="153"/>
      <c r="C763" s="153"/>
      <c r="H763" s="153"/>
      <c r="I763" s="153"/>
      <c r="N763" s="153"/>
      <c r="O763" s="153"/>
      <c r="T763" s="153"/>
      <c r="U763" s="153"/>
      <c r="Z763" s="153"/>
      <c r="AA763" s="153"/>
      <c r="AF763" s="153"/>
      <c r="AG763" s="153"/>
      <c r="AL763" s="153"/>
      <c r="AM763" s="153"/>
      <c r="AR763" s="153"/>
      <c r="AS763" s="153"/>
      <c r="AX763" s="153"/>
      <c r="AY763" s="153"/>
      <c r="BD763" s="153"/>
      <c r="BE763" s="153"/>
      <c r="BF763" s="153"/>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row>
    <row r="764" ht="15.75" customHeight="1">
      <c r="B764" s="153"/>
      <c r="C764" s="153"/>
      <c r="H764" s="153"/>
      <c r="I764" s="153"/>
      <c r="N764" s="153"/>
      <c r="O764" s="153"/>
      <c r="T764" s="153"/>
      <c r="U764" s="153"/>
      <c r="Z764" s="153"/>
      <c r="AA764" s="153"/>
      <c r="AF764" s="153"/>
      <c r="AG764" s="153"/>
      <c r="AL764" s="153"/>
      <c r="AM764" s="153"/>
      <c r="AR764" s="153"/>
      <c r="AS764" s="153"/>
      <c r="AX764" s="153"/>
      <c r="AY764" s="153"/>
      <c r="BD764" s="153"/>
      <c r="BE764" s="153"/>
      <c r="BF764" s="153"/>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9"/>
      <c r="DN764" s="9"/>
      <c r="DO764" s="9"/>
      <c r="DP764" s="9"/>
      <c r="DQ764" s="9"/>
      <c r="DR764" s="9"/>
      <c r="DS764" s="9"/>
      <c r="DT764" s="9"/>
      <c r="DU764" s="9"/>
      <c r="DV764" s="9"/>
      <c r="DW764" s="9"/>
      <c r="DX764" s="9"/>
      <c r="DY764" s="9"/>
      <c r="DZ764" s="9"/>
      <c r="EA764" s="9"/>
      <c r="EB764" s="9"/>
      <c r="EC764" s="9"/>
      <c r="ED764" s="9"/>
      <c r="EE764" s="9"/>
      <c r="EF764" s="9"/>
      <c r="EG764" s="9"/>
      <c r="EH764" s="9"/>
      <c r="EI764" s="9"/>
      <c r="EJ764" s="9"/>
      <c r="EK764" s="9"/>
      <c r="EL764" s="9"/>
      <c r="EM764" s="9"/>
      <c r="EN764" s="9"/>
      <c r="EO764" s="9"/>
      <c r="EP764" s="9"/>
      <c r="EQ764" s="9"/>
      <c r="ER764" s="9"/>
      <c r="ES764" s="9"/>
      <c r="ET764" s="9"/>
      <c r="EU764" s="9"/>
      <c r="EV764" s="9"/>
      <c r="EW764" s="9"/>
      <c r="EX764" s="9"/>
      <c r="EY764" s="9"/>
      <c r="EZ764" s="9"/>
      <c r="FA764" s="9"/>
      <c r="FB764" s="9"/>
      <c r="FC764" s="9"/>
      <c r="FD764" s="9"/>
      <c r="FE764" s="9"/>
      <c r="FF764" s="9"/>
      <c r="FG764" s="9"/>
      <c r="FH764" s="9"/>
      <c r="FI764" s="9"/>
      <c r="FJ764" s="9"/>
    </row>
    <row r="765" ht="15.75" customHeight="1">
      <c r="B765" s="153"/>
      <c r="C765" s="153"/>
      <c r="H765" s="153"/>
      <c r="I765" s="153"/>
      <c r="N765" s="153"/>
      <c r="O765" s="153"/>
      <c r="T765" s="153"/>
      <c r="U765" s="153"/>
      <c r="Z765" s="153"/>
      <c r="AA765" s="153"/>
      <c r="AF765" s="153"/>
      <c r="AG765" s="153"/>
      <c r="AL765" s="153"/>
      <c r="AM765" s="153"/>
      <c r="AR765" s="153"/>
      <c r="AS765" s="153"/>
      <c r="AX765" s="153"/>
      <c r="AY765" s="153"/>
      <c r="BD765" s="153"/>
      <c r="BE765" s="153"/>
      <c r="BF765" s="153"/>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c r="EA765" s="9"/>
      <c r="EB765" s="9"/>
      <c r="EC765" s="9"/>
      <c r="ED765" s="9"/>
      <c r="EE765" s="9"/>
      <c r="EF765" s="9"/>
      <c r="EG765" s="9"/>
      <c r="EH765" s="9"/>
      <c r="EI765" s="9"/>
      <c r="EJ765" s="9"/>
      <c r="EK765" s="9"/>
      <c r="EL765" s="9"/>
      <c r="EM765" s="9"/>
      <c r="EN765" s="9"/>
      <c r="EO765" s="9"/>
      <c r="EP765" s="9"/>
      <c r="EQ765" s="9"/>
      <c r="ER765" s="9"/>
      <c r="ES765" s="9"/>
      <c r="ET765" s="9"/>
      <c r="EU765" s="9"/>
      <c r="EV765" s="9"/>
      <c r="EW765" s="9"/>
      <c r="EX765" s="9"/>
      <c r="EY765" s="9"/>
      <c r="EZ765" s="9"/>
      <c r="FA765" s="9"/>
      <c r="FB765" s="9"/>
      <c r="FC765" s="9"/>
      <c r="FD765" s="9"/>
      <c r="FE765" s="9"/>
      <c r="FF765" s="9"/>
      <c r="FG765" s="9"/>
      <c r="FH765" s="9"/>
      <c r="FI765" s="9"/>
      <c r="FJ765" s="9"/>
    </row>
    <row r="766" ht="15.75" customHeight="1">
      <c r="B766" s="153"/>
      <c r="C766" s="153"/>
      <c r="H766" s="153"/>
      <c r="I766" s="153"/>
      <c r="N766" s="153"/>
      <c r="O766" s="153"/>
      <c r="T766" s="153"/>
      <c r="U766" s="153"/>
      <c r="Z766" s="153"/>
      <c r="AA766" s="153"/>
      <c r="AF766" s="153"/>
      <c r="AG766" s="153"/>
      <c r="AL766" s="153"/>
      <c r="AM766" s="153"/>
      <c r="AR766" s="153"/>
      <c r="AS766" s="153"/>
      <c r="AX766" s="153"/>
      <c r="AY766" s="153"/>
      <c r="BD766" s="153"/>
      <c r="BE766" s="153"/>
      <c r="BF766" s="153"/>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row>
    <row r="767" ht="15.75" customHeight="1">
      <c r="B767" s="153"/>
      <c r="C767" s="153"/>
      <c r="H767" s="153"/>
      <c r="I767" s="153"/>
      <c r="N767" s="153"/>
      <c r="O767" s="153"/>
      <c r="T767" s="153"/>
      <c r="U767" s="153"/>
      <c r="Z767" s="153"/>
      <c r="AA767" s="153"/>
      <c r="AF767" s="153"/>
      <c r="AG767" s="153"/>
      <c r="AL767" s="153"/>
      <c r="AM767" s="153"/>
      <c r="AR767" s="153"/>
      <c r="AS767" s="153"/>
      <c r="AX767" s="153"/>
      <c r="AY767" s="153"/>
      <c r="BD767" s="153"/>
      <c r="BE767" s="153"/>
      <c r="BF767" s="153"/>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c r="CX767" s="9"/>
      <c r="CY767" s="9"/>
      <c r="CZ767" s="9"/>
      <c r="DA767" s="9"/>
      <c r="DB767" s="9"/>
      <c r="DC767" s="9"/>
      <c r="DD767" s="9"/>
      <c r="DE767" s="9"/>
      <c r="DF767" s="9"/>
      <c r="DG767" s="9"/>
      <c r="DH767" s="9"/>
      <c r="DI767" s="9"/>
      <c r="DJ767" s="9"/>
      <c r="DK767" s="9"/>
      <c r="DL767" s="9"/>
      <c r="DM767" s="9"/>
      <c r="DN767" s="9"/>
      <c r="DO767" s="9"/>
      <c r="DP767" s="9"/>
      <c r="DQ767" s="9"/>
      <c r="DR767" s="9"/>
      <c r="DS767" s="9"/>
      <c r="DT767" s="9"/>
      <c r="DU767" s="9"/>
      <c r="DV767" s="9"/>
      <c r="DW767" s="9"/>
      <c r="DX767" s="9"/>
      <c r="DY767" s="9"/>
      <c r="DZ767" s="9"/>
      <c r="EA767" s="9"/>
      <c r="EB767" s="9"/>
      <c r="EC767" s="9"/>
      <c r="ED767" s="9"/>
      <c r="EE767" s="9"/>
      <c r="EF767" s="9"/>
      <c r="EG767" s="9"/>
      <c r="EH767" s="9"/>
      <c r="EI767" s="9"/>
      <c r="EJ767" s="9"/>
      <c r="EK767" s="9"/>
      <c r="EL767" s="9"/>
      <c r="EM767" s="9"/>
      <c r="EN767" s="9"/>
      <c r="EO767" s="9"/>
      <c r="EP767" s="9"/>
      <c r="EQ767" s="9"/>
      <c r="ER767" s="9"/>
      <c r="ES767" s="9"/>
      <c r="ET767" s="9"/>
      <c r="EU767" s="9"/>
      <c r="EV767" s="9"/>
      <c r="EW767" s="9"/>
      <c r="EX767" s="9"/>
      <c r="EY767" s="9"/>
      <c r="EZ767" s="9"/>
      <c r="FA767" s="9"/>
      <c r="FB767" s="9"/>
      <c r="FC767" s="9"/>
      <c r="FD767" s="9"/>
      <c r="FE767" s="9"/>
      <c r="FF767" s="9"/>
      <c r="FG767" s="9"/>
      <c r="FH767" s="9"/>
      <c r="FI767" s="9"/>
      <c r="FJ767" s="9"/>
    </row>
    <row r="768" ht="15.75" customHeight="1">
      <c r="B768" s="153"/>
      <c r="C768" s="153"/>
      <c r="H768" s="153"/>
      <c r="I768" s="153"/>
      <c r="N768" s="153"/>
      <c r="O768" s="153"/>
      <c r="T768" s="153"/>
      <c r="U768" s="153"/>
      <c r="Z768" s="153"/>
      <c r="AA768" s="153"/>
      <c r="AF768" s="153"/>
      <c r="AG768" s="153"/>
      <c r="AL768" s="153"/>
      <c r="AM768" s="153"/>
      <c r="AR768" s="153"/>
      <c r="AS768" s="153"/>
      <c r="AX768" s="153"/>
      <c r="AY768" s="153"/>
      <c r="BD768" s="153"/>
      <c r="BE768" s="153"/>
      <c r="BF768" s="153"/>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c r="CX768" s="9"/>
      <c r="CY768" s="9"/>
      <c r="CZ768" s="9"/>
      <c r="DA768" s="9"/>
      <c r="DB768" s="9"/>
      <c r="DC768" s="9"/>
      <c r="DD768" s="9"/>
      <c r="DE768" s="9"/>
      <c r="DF768" s="9"/>
      <c r="DG768" s="9"/>
      <c r="DH768" s="9"/>
      <c r="DI768" s="9"/>
      <c r="DJ768" s="9"/>
      <c r="DK768" s="9"/>
      <c r="DL768" s="9"/>
      <c r="DM768" s="9"/>
      <c r="DN768" s="9"/>
      <c r="DO768" s="9"/>
      <c r="DP768" s="9"/>
      <c r="DQ768" s="9"/>
      <c r="DR768" s="9"/>
      <c r="DS768" s="9"/>
      <c r="DT768" s="9"/>
      <c r="DU768" s="9"/>
      <c r="DV768" s="9"/>
      <c r="DW768" s="9"/>
      <c r="DX768" s="9"/>
      <c r="DY768" s="9"/>
      <c r="DZ768" s="9"/>
      <c r="EA768" s="9"/>
      <c r="EB768" s="9"/>
      <c r="EC768" s="9"/>
      <c r="ED768" s="9"/>
      <c r="EE768" s="9"/>
      <c r="EF768" s="9"/>
      <c r="EG768" s="9"/>
      <c r="EH768" s="9"/>
      <c r="EI768" s="9"/>
      <c r="EJ768" s="9"/>
      <c r="EK768" s="9"/>
      <c r="EL768" s="9"/>
      <c r="EM768" s="9"/>
      <c r="EN768" s="9"/>
      <c r="EO768" s="9"/>
      <c r="EP768" s="9"/>
      <c r="EQ768" s="9"/>
      <c r="ER768" s="9"/>
      <c r="ES768" s="9"/>
      <c r="ET768" s="9"/>
      <c r="EU768" s="9"/>
      <c r="EV768" s="9"/>
      <c r="EW768" s="9"/>
      <c r="EX768" s="9"/>
      <c r="EY768" s="9"/>
      <c r="EZ768" s="9"/>
      <c r="FA768" s="9"/>
      <c r="FB768" s="9"/>
      <c r="FC768" s="9"/>
      <c r="FD768" s="9"/>
      <c r="FE768" s="9"/>
      <c r="FF768" s="9"/>
      <c r="FG768" s="9"/>
      <c r="FH768" s="9"/>
      <c r="FI768" s="9"/>
      <c r="FJ768" s="9"/>
    </row>
    <row r="769" ht="15.75" customHeight="1">
      <c r="B769" s="153"/>
      <c r="C769" s="153"/>
      <c r="H769" s="153"/>
      <c r="I769" s="153"/>
      <c r="N769" s="153"/>
      <c r="O769" s="153"/>
      <c r="T769" s="153"/>
      <c r="U769" s="153"/>
      <c r="Z769" s="153"/>
      <c r="AA769" s="153"/>
      <c r="AF769" s="153"/>
      <c r="AG769" s="153"/>
      <c r="AL769" s="153"/>
      <c r="AM769" s="153"/>
      <c r="AR769" s="153"/>
      <c r="AS769" s="153"/>
      <c r="AX769" s="153"/>
      <c r="AY769" s="153"/>
      <c r="BD769" s="153"/>
      <c r="BE769" s="153"/>
      <c r="BF769" s="153"/>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c r="EA769" s="9"/>
      <c r="EB769" s="9"/>
      <c r="EC769" s="9"/>
      <c r="ED769" s="9"/>
      <c r="EE769" s="9"/>
      <c r="EF769" s="9"/>
      <c r="EG769" s="9"/>
      <c r="EH769" s="9"/>
      <c r="EI769" s="9"/>
      <c r="EJ769" s="9"/>
      <c r="EK769" s="9"/>
      <c r="EL769" s="9"/>
      <c r="EM769" s="9"/>
      <c r="EN769" s="9"/>
      <c r="EO769" s="9"/>
      <c r="EP769" s="9"/>
      <c r="EQ769" s="9"/>
      <c r="ER769" s="9"/>
      <c r="ES769" s="9"/>
      <c r="ET769" s="9"/>
      <c r="EU769" s="9"/>
      <c r="EV769" s="9"/>
      <c r="EW769" s="9"/>
      <c r="EX769" s="9"/>
      <c r="EY769" s="9"/>
      <c r="EZ769" s="9"/>
      <c r="FA769" s="9"/>
      <c r="FB769" s="9"/>
      <c r="FC769" s="9"/>
      <c r="FD769" s="9"/>
      <c r="FE769" s="9"/>
      <c r="FF769" s="9"/>
      <c r="FG769" s="9"/>
      <c r="FH769" s="9"/>
      <c r="FI769" s="9"/>
      <c r="FJ769" s="9"/>
    </row>
    <row r="770" ht="15.75" customHeight="1">
      <c r="B770" s="153"/>
      <c r="C770" s="153"/>
      <c r="H770" s="153"/>
      <c r="I770" s="153"/>
      <c r="N770" s="153"/>
      <c r="O770" s="153"/>
      <c r="T770" s="153"/>
      <c r="U770" s="153"/>
      <c r="Z770" s="153"/>
      <c r="AA770" s="153"/>
      <c r="AF770" s="153"/>
      <c r="AG770" s="153"/>
      <c r="AL770" s="153"/>
      <c r="AM770" s="153"/>
      <c r="AR770" s="153"/>
      <c r="AS770" s="153"/>
      <c r="AX770" s="153"/>
      <c r="AY770" s="153"/>
      <c r="BD770" s="153"/>
      <c r="BE770" s="153"/>
      <c r="BF770" s="153"/>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c r="CX770" s="9"/>
      <c r="CY770" s="9"/>
      <c r="CZ770" s="9"/>
      <c r="DA770" s="9"/>
      <c r="DB770" s="9"/>
      <c r="DC770" s="9"/>
      <c r="DD770" s="9"/>
      <c r="DE770" s="9"/>
      <c r="DF770" s="9"/>
      <c r="DG770" s="9"/>
      <c r="DH770" s="9"/>
      <c r="DI770" s="9"/>
      <c r="DJ770" s="9"/>
      <c r="DK770" s="9"/>
      <c r="DL770" s="9"/>
      <c r="DM770" s="9"/>
      <c r="DN770" s="9"/>
      <c r="DO770" s="9"/>
      <c r="DP770" s="9"/>
      <c r="DQ770" s="9"/>
      <c r="DR770" s="9"/>
      <c r="DS770" s="9"/>
      <c r="DT770" s="9"/>
      <c r="DU770" s="9"/>
      <c r="DV770" s="9"/>
      <c r="DW770" s="9"/>
      <c r="DX770" s="9"/>
      <c r="DY770" s="9"/>
      <c r="DZ770" s="9"/>
      <c r="EA770" s="9"/>
      <c r="EB770" s="9"/>
      <c r="EC770" s="9"/>
      <c r="ED770" s="9"/>
      <c r="EE770" s="9"/>
      <c r="EF770" s="9"/>
      <c r="EG770" s="9"/>
      <c r="EH770" s="9"/>
      <c r="EI770" s="9"/>
      <c r="EJ770" s="9"/>
      <c r="EK770" s="9"/>
      <c r="EL770" s="9"/>
      <c r="EM770" s="9"/>
      <c r="EN770" s="9"/>
      <c r="EO770" s="9"/>
      <c r="EP770" s="9"/>
      <c r="EQ770" s="9"/>
      <c r="ER770" s="9"/>
      <c r="ES770" s="9"/>
      <c r="ET770" s="9"/>
      <c r="EU770" s="9"/>
      <c r="EV770" s="9"/>
      <c r="EW770" s="9"/>
      <c r="EX770" s="9"/>
      <c r="EY770" s="9"/>
      <c r="EZ770" s="9"/>
      <c r="FA770" s="9"/>
      <c r="FB770" s="9"/>
      <c r="FC770" s="9"/>
      <c r="FD770" s="9"/>
      <c r="FE770" s="9"/>
      <c r="FF770" s="9"/>
      <c r="FG770" s="9"/>
      <c r="FH770" s="9"/>
      <c r="FI770" s="9"/>
      <c r="FJ770" s="9"/>
    </row>
    <row r="771" ht="15.75" customHeight="1">
      <c r="B771" s="153"/>
      <c r="C771" s="153"/>
      <c r="H771" s="153"/>
      <c r="I771" s="153"/>
      <c r="N771" s="153"/>
      <c r="O771" s="153"/>
      <c r="T771" s="153"/>
      <c r="U771" s="153"/>
      <c r="Z771" s="153"/>
      <c r="AA771" s="153"/>
      <c r="AF771" s="153"/>
      <c r="AG771" s="153"/>
      <c r="AL771" s="153"/>
      <c r="AM771" s="153"/>
      <c r="AR771" s="153"/>
      <c r="AS771" s="153"/>
      <c r="AX771" s="153"/>
      <c r="AY771" s="153"/>
      <c r="BD771" s="153"/>
      <c r="BE771" s="153"/>
      <c r="BF771" s="153"/>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9"/>
      <c r="DN771" s="9"/>
      <c r="DO771" s="9"/>
      <c r="DP771" s="9"/>
      <c r="DQ771" s="9"/>
      <c r="DR771" s="9"/>
      <c r="DS771" s="9"/>
      <c r="DT771" s="9"/>
      <c r="DU771" s="9"/>
      <c r="DV771" s="9"/>
      <c r="DW771" s="9"/>
      <c r="DX771" s="9"/>
      <c r="DY771" s="9"/>
      <c r="DZ771" s="9"/>
      <c r="EA771" s="9"/>
      <c r="EB771" s="9"/>
      <c r="EC771" s="9"/>
      <c r="ED771" s="9"/>
      <c r="EE771" s="9"/>
      <c r="EF771" s="9"/>
      <c r="EG771" s="9"/>
      <c r="EH771" s="9"/>
      <c r="EI771" s="9"/>
      <c r="EJ771" s="9"/>
      <c r="EK771" s="9"/>
      <c r="EL771" s="9"/>
      <c r="EM771" s="9"/>
      <c r="EN771" s="9"/>
      <c r="EO771" s="9"/>
      <c r="EP771" s="9"/>
      <c r="EQ771" s="9"/>
      <c r="ER771" s="9"/>
      <c r="ES771" s="9"/>
      <c r="ET771" s="9"/>
      <c r="EU771" s="9"/>
      <c r="EV771" s="9"/>
      <c r="EW771" s="9"/>
      <c r="EX771" s="9"/>
      <c r="EY771" s="9"/>
      <c r="EZ771" s="9"/>
      <c r="FA771" s="9"/>
      <c r="FB771" s="9"/>
      <c r="FC771" s="9"/>
      <c r="FD771" s="9"/>
      <c r="FE771" s="9"/>
      <c r="FF771" s="9"/>
      <c r="FG771" s="9"/>
      <c r="FH771" s="9"/>
      <c r="FI771" s="9"/>
      <c r="FJ771" s="9"/>
    </row>
    <row r="772" ht="15.75" customHeight="1">
      <c r="B772" s="153"/>
      <c r="C772" s="153"/>
      <c r="H772" s="153"/>
      <c r="I772" s="153"/>
      <c r="N772" s="153"/>
      <c r="O772" s="153"/>
      <c r="T772" s="153"/>
      <c r="U772" s="153"/>
      <c r="Z772" s="153"/>
      <c r="AA772" s="153"/>
      <c r="AF772" s="153"/>
      <c r="AG772" s="153"/>
      <c r="AL772" s="153"/>
      <c r="AM772" s="153"/>
      <c r="AR772" s="153"/>
      <c r="AS772" s="153"/>
      <c r="AX772" s="153"/>
      <c r="AY772" s="153"/>
      <c r="BD772" s="153"/>
      <c r="BE772" s="153"/>
      <c r="BF772" s="153"/>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9"/>
      <c r="DN772" s="9"/>
      <c r="DO772" s="9"/>
      <c r="DP772" s="9"/>
      <c r="DQ772" s="9"/>
      <c r="DR772" s="9"/>
      <c r="DS772" s="9"/>
      <c r="DT772" s="9"/>
      <c r="DU772" s="9"/>
      <c r="DV772" s="9"/>
      <c r="DW772" s="9"/>
      <c r="DX772" s="9"/>
      <c r="DY772" s="9"/>
      <c r="DZ772" s="9"/>
      <c r="EA772" s="9"/>
      <c r="EB772" s="9"/>
      <c r="EC772" s="9"/>
      <c r="ED772" s="9"/>
      <c r="EE772" s="9"/>
      <c r="EF772" s="9"/>
      <c r="EG772" s="9"/>
      <c r="EH772" s="9"/>
      <c r="EI772" s="9"/>
      <c r="EJ772" s="9"/>
      <c r="EK772" s="9"/>
      <c r="EL772" s="9"/>
      <c r="EM772" s="9"/>
      <c r="EN772" s="9"/>
      <c r="EO772" s="9"/>
      <c r="EP772" s="9"/>
      <c r="EQ772" s="9"/>
      <c r="ER772" s="9"/>
      <c r="ES772" s="9"/>
      <c r="ET772" s="9"/>
      <c r="EU772" s="9"/>
      <c r="EV772" s="9"/>
      <c r="EW772" s="9"/>
      <c r="EX772" s="9"/>
      <c r="EY772" s="9"/>
      <c r="EZ772" s="9"/>
      <c r="FA772" s="9"/>
      <c r="FB772" s="9"/>
      <c r="FC772" s="9"/>
      <c r="FD772" s="9"/>
      <c r="FE772" s="9"/>
      <c r="FF772" s="9"/>
      <c r="FG772" s="9"/>
      <c r="FH772" s="9"/>
      <c r="FI772" s="9"/>
      <c r="FJ772" s="9"/>
    </row>
    <row r="773" ht="15.75" customHeight="1">
      <c r="B773" s="153"/>
      <c r="C773" s="153"/>
      <c r="H773" s="153"/>
      <c r="I773" s="153"/>
      <c r="N773" s="153"/>
      <c r="O773" s="153"/>
      <c r="T773" s="153"/>
      <c r="U773" s="153"/>
      <c r="Z773" s="153"/>
      <c r="AA773" s="153"/>
      <c r="AF773" s="153"/>
      <c r="AG773" s="153"/>
      <c r="AL773" s="153"/>
      <c r="AM773" s="153"/>
      <c r="AR773" s="153"/>
      <c r="AS773" s="153"/>
      <c r="AX773" s="153"/>
      <c r="AY773" s="153"/>
      <c r="BD773" s="153"/>
      <c r="BE773" s="153"/>
      <c r="BF773" s="153"/>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c r="CX773" s="9"/>
      <c r="CY773" s="9"/>
      <c r="CZ773" s="9"/>
      <c r="DA773" s="9"/>
      <c r="DB773" s="9"/>
      <c r="DC773" s="9"/>
      <c r="DD773" s="9"/>
      <c r="DE773" s="9"/>
      <c r="DF773" s="9"/>
      <c r="DG773" s="9"/>
      <c r="DH773" s="9"/>
      <c r="DI773" s="9"/>
      <c r="DJ773" s="9"/>
      <c r="DK773" s="9"/>
      <c r="DL773" s="9"/>
      <c r="DM773" s="9"/>
      <c r="DN773" s="9"/>
      <c r="DO773" s="9"/>
      <c r="DP773" s="9"/>
      <c r="DQ773" s="9"/>
      <c r="DR773" s="9"/>
      <c r="DS773" s="9"/>
      <c r="DT773" s="9"/>
      <c r="DU773" s="9"/>
      <c r="DV773" s="9"/>
      <c r="DW773" s="9"/>
      <c r="DX773" s="9"/>
      <c r="DY773" s="9"/>
      <c r="DZ773" s="9"/>
      <c r="EA773" s="9"/>
      <c r="EB773" s="9"/>
      <c r="EC773" s="9"/>
      <c r="ED773" s="9"/>
      <c r="EE773" s="9"/>
      <c r="EF773" s="9"/>
      <c r="EG773" s="9"/>
      <c r="EH773" s="9"/>
      <c r="EI773" s="9"/>
      <c r="EJ773" s="9"/>
      <c r="EK773" s="9"/>
      <c r="EL773" s="9"/>
      <c r="EM773" s="9"/>
      <c r="EN773" s="9"/>
      <c r="EO773" s="9"/>
      <c r="EP773" s="9"/>
      <c r="EQ773" s="9"/>
      <c r="ER773" s="9"/>
      <c r="ES773" s="9"/>
      <c r="ET773" s="9"/>
      <c r="EU773" s="9"/>
      <c r="EV773" s="9"/>
      <c r="EW773" s="9"/>
      <c r="EX773" s="9"/>
      <c r="EY773" s="9"/>
      <c r="EZ773" s="9"/>
      <c r="FA773" s="9"/>
      <c r="FB773" s="9"/>
      <c r="FC773" s="9"/>
      <c r="FD773" s="9"/>
      <c r="FE773" s="9"/>
      <c r="FF773" s="9"/>
      <c r="FG773" s="9"/>
      <c r="FH773" s="9"/>
      <c r="FI773" s="9"/>
      <c r="FJ773" s="9"/>
    </row>
    <row r="774" ht="15.75" customHeight="1">
      <c r="B774" s="153"/>
      <c r="C774" s="153"/>
      <c r="H774" s="153"/>
      <c r="I774" s="153"/>
      <c r="N774" s="153"/>
      <c r="O774" s="153"/>
      <c r="T774" s="153"/>
      <c r="U774" s="153"/>
      <c r="Z774" s="153"/>
      <c r="AA774" s="153"/>
      <c r="AF774" s="153"/>
      <c r="AG774" s="153"/>
      <c r="AL774" s="153"/>
      <c r="AM774" s="153"/>
      <c r="AR774" s="153"/>
      <c r="AS774" s="153"/>
      <c r="AX774" s="153"/>
      <c r="AY774" s="153"/>
      <c r="BD774" s="153"/>
      <c r="BE774" s="153"/>
      <c r="BF774" s="153"/>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c r="DM774" s="9"/>
      <c r="DN774" s="9"/>
      <c r="DO774" s="9"/>
      <c r="DP774" s="9"/>
      <c r="DQ774" s="9"/>
      <c r="DR774" s="9"/>
      <c r="DS774" s="9"/>
      <c r="DT774" s="9"/>
      <c r="DU774" s="9"/>
      <c r="DV774" s="9"/>
      <c r="DW774" s="9"/>
      <c r="DX774" s="9"/>
      <c r="DY774" s="9"/>
      <c r="DZ774" s="9"/>
      <c r="EA774" s="9"/>
      <c r="EB774" s="9"/>
      <c r="EC774" s="9"/>
      <c r="ED774" s="9"/>
      <c r="EE774" s="9"/>
      <c r="EF774" s="9"/>
      <c r="EG774" s="9"/>
      <c r="EH774" s="9"/>
      <c r="EI774" s="9"/>
      <c r="EJ774" s="9"/>
      <c r="EK774" s="9"/>
      <c r="EL774" s="9"/>
      <c r="EM774" s="9"/>
      <c r="EN774" s="9"/>
      <c r="EO774" s="9"/>
      <c r="EP774" s="9"/>
      <c r="EQ774" s="9"/>
      <c r="ER774" s="9"/>
      <c r="ES774" s="9"/>
      <c r="ET774" s="9"/>
      <c r="EU774" s="9"/>
      <c r="EV774" s="9"/>
      <c r="EW774" s="9"/>
      <c r="EX774" s="9"/>
      <c r="EY774" s="9"/>
      <c r="EZ774" s="9"/>
      <c r="FA774" s="9"/>
      <c r="FB774" s="9"/>
      <c r="FC774" s="9"/>
      <c r="FD774" s="9"/>
      <c r="FE774" s="9"/>
      <c r="FF774" s="9"/>
      <c r="FG774" s="9"/>
      <c r="FH774" s="9"/>
      <c r="FI774" s="9"/>
      <c r="FJ774" s="9"/>
    </row>
    <row r="775" ht="15.75" customHeight="1">
      <c r="B775" s="153"/>
      <c r="C775" s="153"/>
      <c r="H775" s="153"/>
      <c r="I775" s="153"/>
      <c r="N775" s="153"/>
      <c r="O775" s="153"/>
      <c r="T775" s="153"/>
      <c r="U775" s="153"/>
      <c r="Z775" s="153"/>
      <c r="AA775" s="153"/>
      <c r="AF775" s="153"/>
      <c r="AG775" s="153"/>
      <c r="AL775" s="153"/>
      <c r="AM775" s="153"/>
      <c r="AR775" s="153"/>
      <c r="AS775" s="153"/>
      <c r="AX775" s="153"/>
      <c r="AY775" s="153"/>
      <c r="BD775" s="153"/>
      <c r="BE775" s="153"/>
      <c r="BF775" s="153"/>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9"/>
      <c r="DN775" s="9"/>
      <c r="DO775" s="9"/>
      <c r="DP775" s="9"/>
      <c r="DQ775" s="9"/>
      <c r="DR775" s="9"/>
      <c r="DS775" s="9"/>
      <c r="DT775" s="9"/>
      <c r="DU775" s="9"/>
      <c r="DV775" s="9"/>
      <c r="DW775" s="9"/>
      <c r="DX775" s="9"/>
      <c r="DY775" s="9"/>
      <c r="DZ775" s="9"/>
      <c r="EA775" s="9"/>
      <c r="EB775" s="9"/>
      <c r="EC775" s="9"/>
      <c r="ED775" s="9"/>
      <c r="EE775" s="9"/>
      <c r="EF775" s="9"/>
      <c r="EG775" s="9"/>
      <c r="EH775" s="9"/>
      <c r="EI775" s="9"/>
      <c r="EJ775" s="9"/>
      <c r="EK775" s="9"/>
      <c r="EL775" s="9"/>
      <c r="EM775" s="9"/>
      <c r="EN775" s="9"/>
      <c r="EO775" s="9"/>
      <c r="EP775" s="9"/>
      <c r="EQ775" s="9"/>
      <c r="ER775" s="9"/>
      <c r="ES775" s="9"/>
      <c r="ET775" s="9"/>
      <c r="EU775" s="9"/>
      <c r="EV775" s="9"/>
      <c r="EW775" s="9"/>
      <c r="EX775" s="9"/>
      <c r="EY775" s="9"/>
      <c r="EZ775" s="9"/>
      <c r="FA775" s="9"/>
      <c r="FB775" s="9"/>
      <c r="FC775" s="9"/>
      <c r="FD775" s="9"/>
      <c r="FE775" s="9"/>
      <c r="FF775" s="9"/>
      <c r="FG775" s="9"/>
      <c r="FH775" s="9"/>
      <c r="FI775" s="9"/>
      <c r="FJ775" s="9"/>
    </row>
    <row r="776" ht="15.75" customHeight="1">
      <c r="B776" s="153"/>
      <c r="C776" s="153"/>
      <c r="H776" s="153"/>
      <c r="I776" s="153"/>
      <c r="N776" s="153"/>
      <c r="O776" s="153"/>
      <c r="T776" s="153"/>
      <c r="U776" s="153"/>
      <c r="Z776" s="153"/>
      <c r="AA776" s="153"/>
      <c r="AF776" s="153"/>
      <c r="AG776" s="153"/>
      <c r="AL776" s="153"/>
      <c r="AM776" s="153"/>
      <c r="AR776" s="153"/>
      <c r="AS776" s="153"/>
      <c r="AX776" s="153"/>
      <c r="AY776" s="153"/>
      <c r="BD776" s="153"/>
      <c r="BE776" s="153"/>
      <c r="BF776" s="153"/>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c r="EA776" s="9"/>
      <c r="EB776" s="9"/>
      <c r="EC776" s="9"/>
      <c r="ED776" s="9"/>
      <c r="EE776" s="9"/>
      <c r="EF776" s="9"/>
      <c r="EG776" s="9"/>
      <c r="EH776" s="9"/>
      <c r="EI776" s="9"/>
      <c r="EJ776" s="9"/>
      <c r="EK776" s="9"/>
      <c r="EL776" s="9"/>
      <c r="EM776" s="9"/>
      <c r="EN776" s="9"/>
      <c r="EO776" s="9"/>
      <c r="EP776" s="9"/>
      <c r="EQ776" s="9"/>
      <c r="ER776" s="9"/>
      <c r="ES776" s="9"/>
      <c r="ET776" s="9"/>
      <c r="EU776" s="9"/>
      <c r="EV776" s="9"/>
      <c r="EW776" s="9"/>
      <c r="EX776" s="9"/>
      <c r="EY776" s="9"/>
      <c r="EZ776" s="9"/>
      <c r="FA776" s="9"/>
      <c r="FB776" s="9"/>
      <c r="FC776" s="9"/>
      <c r="FD776" s="9"/>
      <c r="FE776" s="9"/>
      <c r="FF776" s="9"/>
      <c r="FG776" s="9"/>
      <c r="FH776" s="9"/>
      <c r="FI776" s="9"/>
      <c r="FJ776" s="9"/>
    </row>
    <row r="777" ht="15.75" customHeight="1">
      <c r="B777" s="153"/>
      <c r="C777" s="153"/>
      <c r="H777" s="153"/>
      <c r="I777" s="153"/>
      <c r="N777" s="153"/>
      <c r="O777" s="153"/>
      <c r="T777" s="153"/>
      <c r="U777" s="153"/>
      <c r="Z777" s="153"/>
      <c r="AA777" s="153"/>
      <c r="AF777" s="153"/>
      <c r="AG777" s="153"/>
      <c r="AL777" s="153"/>
      <c r="AM777" s="153"/>
      <c r="AR777" s="153"/>
      <c r="AS777" s="153"/>
      <c r="AX777" s="153"/>
      <c r="AY777" s="153"/>
      <c r="BD777" s="153"/>
      <c r="BE777" s="153"/>
      <c r="BF777" s="153"/>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c r="EA777" s="9"/>
      <c r="EB777" s="9"/>
      <c r="EC777" s="9"/>
      <c r="ED777" s="9"/>
      <c r="EE777" s="9"/>
      <c r="EF777" s="9"/>
      <c r="EG777" s="9"/>
      <c r="EH777" s="9"/>
      <c r="EI777" s="9"/>
      <c r="EJ777" s="9"/>
      <c r="EK777" s="9"/>
      <c r="EL777" s="9"/>
      <c r="EM777" s="9"/>
      <c r="EN777" s="9"/>
      <c r="EO777" s="9"/>
      <c r="EP777" s="9"/>
      <c r="EQ777" s="9"/>
      <c r="ER777" s="9"/>
      <c r="ES777" s="9"/>
      <c r="ET777" s="9"/>
      <c r="EU777" s="9"/>
      <c r="EV777" s="9"/>
      <c r="EW777" s="9"/>
      <c r="EX777" s="9"/>
      <c r="EY777" s="9"/>
      <c r="EZ777" s="9"/>
      <c r="FA777" s="9"/>
      <c r="FB777" s="9"/>
      <c r="FC777" s="9"/>
      <c r="FD777" s="9"/>
      <c r="FE777" s="9"/>
      <c r="FF777" s="9"/>
      <c r="FG777" s="9"/>
      <c r="FH777" s="9"/>
      <c r="FI777" s="9"/>
      <c r="FJ777" s="9"/>
    </row>
    <row r="778" ht="15.75" customHeight="1">
      <c r="B778" s="153"/>
      <c r="C778" s="153"/>
      <c r="H778" s="153"/>
      <c r="I778" s="153"/>
      <c r="N778" s="153"/>
      <c r="O778" s="153"/>
      <c r="T778" s="153"/>
      <c r="U778" s="153"/>
      <c r="Z778" s="153"/>
      <c r="AA778" s="153"/>
      <c r="AF778" s="153"/>
      <c r="AG778" s="153"/>
      <c r="AL778" s="153"/>
      <c r="AM778" s="153"/>
      <c r="AR778" s="153"/>
      <c r="AS778" s="153"/>
      <c r="AX778" s="153"/>
      <c r="AY778" s="153"/>
      <c r="BD778" s="153"/>
      <c r="BE778" s="153"/>
      <c r="BF778" s="153"/>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9"/>
      <c r="DN778" s="9"/>
      <c r="DO778" s="9"/>
      <c r="DP778" s="9"/>
      <c r="DQ778" s="9"/>
      <c r="DR778" s="9"/>
      <c r="DS778" s="9"/>
      <c r="DT778" s="9"/>
      <c r="DU778" s="9"/>
      <c r="DV778" s="9"/>
      <c r="DW778" s="9"/>
      <c r="DX778" s="9"/>
      <c r="DY778" s="9"/>
      <c r="DZ778" s="9"/>
      <c r="EA778" s="9"/>
      <c r="EB778" s="9"/>
      <c r="EC778" s="9"/>
      <c r="ED778" s="9"/>
      <c r="EE778" s="9"/>
      <c r="EF778" s="9"/>
      <c r="EG778" s="9"/>
      <c r="EH778" s="9"/>
      <c r="EI778" s="9"/>
      <c r="EJ778" s="9"/>
      <c r="EK778" s="9"/>
      <c r="EL778" s="9"/>
      <c r="EM778" s="9"/>
      <c r="EN778" s="9"/>
      <c r="EO778" s="9"/>
      <c r="EP778" s="9"/>
      <c r="EQ778" s="9"/>
      <c r="ER778" s="9"/>
      <c r="ES778" s="9"/>
      <c r="ET778" s="9"/>
      <c r="EU778" s="9"/>
      <c r="EV778" s="9"/>
      <c r="EW778" s="9"/>
      <c r="EX778" s="9"/>
      <c r="EY778" s="9"/>
      <c r="EZ778" s="9"/>
      <c r="FA778" s="9"/>
      <c r="FB778" s="9"/>
      <c r="FC778" s="9"/>
      <c r="FD778" s="9"/>
      <c r="FE778" s="9"/>
      <c r="FF778" s="9"/>
      <c r="FG778" s="9"/>
      <c r="FH778" s="9"/>
      <c r="FI778" s="9"/>
      <c r="FJ778" s="9"/>
    </row>
    <row r="779" ht="15.75" customHeight="1">
      <c r="B779" s="153"/>
      <c r="C779" s="153"/>
      <c r="H779" s="153"/>
      <c r="I779" s="153"/>
      <c r="N779" s="153"/>
      <c r="O779" s="153"/>
      <c r="T779" s="153"/>
      <c r="U779" s="153"/>
      <c r="Z779" s="153"/>
      <c r="AA779" s="153"/>
      <c r="AF779" s="153"/>
      <c r="AG779" s="153"/>
      <c r="AL779" s="153"/>
      <c r="AM779" s="153"/>
      <c r="AR779" s="153"/>
      <c r="AS779" s="153"/>
      <c r="AX779" s="153"/>
      <c r="AY779" s="153"/>
      <c r="BD779" s="153"/>
      <c r="BE779" s="153"/>
      <c r="BF779" s="153"/>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c r="CX779" s="9"/>
      <c r="CY779" s="9"/>
      <c r="CZ779" s="9"/>
      <c r="DA779" s="9"/>
      <c r="DB779" s="9"/>
      <c r="DC779" s="9"/>
      <c r="DD779" s="9"/>
      <c r="DE779" s="9"/>
      <c r="DF779" s="9"/>
      <c r="DG779" s="9"/>
      <c r="DH779" s="9"/>
      <c r="DI779" s="9"/>
      <c r="DJ779" s="9"/>
      <c r="DK779" s="9"/>
      <c r="DL779" s="9"/>
      <c r="DM779" s="9"/>
      <c r="DN779" s="9"/>
      <c r="DO779" s="9"/>
      <c r="DP779" s="9"/>
      <c r="DQ779" s="9"/>
      <c r="DR779" s="9"/>
      <c r="DS779" s="9"/>
      <c r="DT779" s="9"/>
      <c r="DU779" s="9"/>
      <c r="DV779" s="9"/>
      <c r="DW779" s="9"/>
      <c r="DX779" s="9"/>
      <c r="DY779" s="9"/>
      <c r="DZ779" s="9"/>
      <c r="EA779" s="9"/>
      <c r="EB779" s="9"/>
      <c r="EC779" s="9"/>
      <c r="ED779" s="9"/>
      <c r="EE779" s="9"/>
      <c r="EF779" s="9"/>
      <c r="EG779" s="9"/>
      <c r="EH779" s="9"/>
      <c r="EI779" s="9"/>
      <c r="EJ779" s="9"/>
      <c r="EK779" s="9"/>
      <c r="EL779" s="9"/>
      <c r="EM779" s="9"/>
      <c r="EN779" s="9"/>
      <c r="EO779" s="9"/>
      <c r="EP779" s="9"/>
      <c r="EQ779" s="9"/>
      <c r="ER779" s="9"/>
      <c r="ES779" s="9"/>
      <c r="ET779" s="9"/>
      <c r="EU779" s="9"/>
      <c r="EV779" s="9"/>
      <c r="EW779" s="9"/>
      <c r="EX779" s="9"/>
      <c r="EY779" s="9"/>
      <c r="EZ779" s="9"/>
      <c r="FA779" s="9"/>
      <c r="FB779" s="9"/>
      <c r="FC779" s="9"/>
      <c r="FD779" s="9"/>
      <c r="FE779" s="9"/>
      <c r="FF779" s="9"/>
      <c r="FG779" s="9"/>
      <c r="FH779" s="9"/>
      <c r="FI779" s="9"/>
      <c r="FJ779" s="9"/>
    </row>
    <row r="780" ht="15.75" customHeight="1">
      <c r="B780" s="153"/>
      <c r="C780" s="153"/>
      <c r="H780" s="153"/>
      <c r="I780" s="153"/>
      <c r="N780" s="153"/>
      <c r="O780" s="153"/>
      <c r="T780" s="153"/>
      <c r="U780" s="153"/>
      <c r="Z780" s="153"/>
      <c r="AA780" s="153"/>
      <c r="AF780" s="153"/>
      <c r="AG780" s="153"/>
      <c r="AL780" s="153"/>
      <c r="AM780" s="153"/>
      <c r="AR780" s="153"/>
      <c r="AS780" s="153"/>
      <c r="AX780" s="153"/>
      <c r="AY780" s="153"/>
      <c r="BD780" s="153"/>
      <c r="BE780" s="153"/>
      <c r="BF780" s="153"/>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c r="EA780" s="9"/>
      <c r="EB780" s="9"/>
      <c r="EC780" s="9"/>
      <c r="ED780" s="9"/>
      <c r="EE780" s="9"/>
      <c r="EF780" s="9"/>
      <c r="EG780" s="9"/>
      <c r="EH780" s="9"/>
      <c r="EI780" s="9"/>
      <c r="EJ780" s="9"/>
      <c r="EK780" s="9"/>
      <c r="EL780" s="9"/>
      <c r="EM780" s="9"/>
      <c r="EN780" s="9"/>
      <c r="EO780" s="9"/>
      <c r="EP780" s="9"/>
      <c r="EQ780" s="9"/>
      <c r="ER780" s="9"/>
      <c r="ES780" s="9"/>
      <c r="ET780" s="9"/>
      <c r="EU780" s="9"/>
      <c r="EV780" s="9"/>
      <c r="EW780" s="9"/>
      <c r="EX780" s="9"/>
      <c r="EY780" s="9"/>
      <c r="EZ780" s="9"/>
      <c r="FA780" s="9"/>
      <c r="FB780" s="9"/>
      <c r="FC780" s="9"/>
      <c r="FD780" s="9"/>
      <c r="FE780" s="9"/>
      <c r="FF780" s="9"/>
      <c r="FG780" s="9"/>
      <c r="FH780" s="9"/>
      <c r="FI780" s="9"/>
      <c r="FJ780" s="9"/>
    </row>
    <row r="781" ht="15.75" customHeight="1">
      <c r="B781" s="153"/>
      <c r="C781" s="153"/>
      <c r="H781" s="153"/>
      <c r="I781" s="153"/>
      <c r="N781" s="153"/>
      <c r="O781" s="153"/>
      <c r="T781" s="153"/>
      <c r="U781" s="153"/>
      <c r="Z781" s="153"/>
      <c r="AA781" s="153"/>
      <c r="AF781" s="153"/>
      <c r="AG781" s="153"/>
      <c r="AL781" s="153"/>
      <c r="AM781" s="153"/>
      <c r="AR781" s="153"/>
      <c r="AS781" s="153"/>
      <c r="AX781" s="153"/>
      <c r="AY781" s="153"/>
      <c r="BD781" s="153"/>
      <c r="BE781" s="153"/>
      <c r="BF781" s="153"/>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9"/>
      <c r="DN781" s="9"/>
      <c r="DO781" s="9"/>
      <c r="DP781" s="9"/>
      <c r="DQ781" s="9"/>
      <c r="DR781" s="9"/>
      <c r="DS781" s="9"/>
      <c r="DT781" s="9"/>
      <c r="DU781" s="9"/>
      <c r="DV781" s="9"/>
      <c r="DW781" s="9"/>
      <c r="DX781" s="9"/>
      <c r="DY781" s="9"/>
      <c r="DZ781" s="9"/>
      <c r="EA781" s="9"/>
      <c r="EB781" s="9"/>
      <c r="EC781" s="9"/>
      <c r="ED781" s="9"/>
      <c r="EE781" s="9"/>
      <c r="EF781" s="9"/>
      <c r="EG781" s="9"/>
      <c r="EH781" s="9"/>
      <c r="EI781" s="9"/>
      <c r="EJ781" s="9"/>
      <c r="EK781" s="9"/>
      <c r="EL781" s="9"/>
      <c r="EM781" s="9"/>
      <c r="EN781" s="9"/>
      <c r="EO781" s="9"/>
      <c r="EP781" s="9"/>
      <c r="EQ781" s="9"/>
      <c r="ER781" s="9"/>
      <c r="ES781" s="9"/>
      <c r="ET781" s="9"/>
      <c r="EU781" s="9"/>
      <c r="EV781" s="9"/>
      <c r="EW781" s="9"/>
      <c r="EX781" s="9"/>
      <c r="EY781" s="9"/>
      <c r="EZ781" s="9"/>
      <c r="FA781" s="9"/>
      <c r="FB781" s="9"/>
      <c r="FC781" s="9"/>
      <c r="FD781" s="9"/>
      <c r="FE781" s="9"/>
      <c r="FF781" s="9"/>
      <c r="FG781" s="9"/>
      <c r="FH781" s="9"/>
      <c r="FI781" s="9"/>
      <c r="FJ781" s="9"/>
    </row>
    <row r="782" ht="15.75" customHeight="1">
      <c r="B782" s="153"/>
      <c r="C782" s="153"/>
      <c r="H782" s="153"/>
      <c r="I782" s="153"/>
      <c r="N782" s="153"/>
      <c r="O782" s="153"/>
      <c r="T782" s="153"/>
      <c r="U782" s="153"/>
      <c r="Z782" s="153"/>
      <c r="AA782" s="153"/>
      <c r="AF782" s="153"/>
      <c r="AG782" s="153"/>
      <c r="AL782" s="153"/>
      <c r="AM782" s="153"/>
      <c r="AR782" s="153"/>
      <c r="AS782" s="153"/>
      <c r="AX782" s="153"/>
      <c r="AY782" s="153"/>
      <c r="BD782" s="153"/>
      <c r="BE782" s="153"/>
      <c r="BF782" s="153"/>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c r="CX782" s="9"/>
      <c r="CY782" s="9"/>
      <c r="CZ782" s="9"/>
      <c r="DA782" s="9"/>
      <c r="DB782" s="9"/>
      <c r="DC782" s="9"/>
      <c r="DD782" s="9"/>
      <c r="DE782" s="9"/>
      <c r="DF782" s="9"/>
      <c r="DG782" s="9"/>
      <c r="DH782" s="9"/>
      <c r="DI782" s="9"/>
      <c r="DJ782" s="9"/>
      <c r="DK782" s="9"/>
      <c r="DL782" s="9"/>
      <c r="DM782" s="9"/>
      <c r="DN782" s="9"/>
      <c r="DO782" s="9"/>
      <c r="DP782" s="9"/>
      <c r="DQ782" s="9"/>
      <c r="DR782" s="9"/>
      <c r="DS782" s="9"/>
      <c r="DT782" s="9"/>
      <c r="DU782" s="9"/>
      <c r="DV782" s="9"/>
      <c r="DW782" s="9"/>
      <c r="DX782" s="9"/>
      <c r="DY782" s="9"/>
      <c r="DZ782" s="9"/>
      <c r="EA782" s="9"/>
      <c r="EB782" s="9"/>
      <c r="EC782" s="9"/>
      <c r="ED782" s="9"/>
      <c r="EE782" s="9"/>
      <c r="EF782" s="9"/>
      <c r="EG782" s="9"/>
      <c r="EH782" s="9"/>
      <c r="EI782" s="9"/>
      <c r="EJ782" s="9"/>
      <c r="EK782" s="9"/>
      <c r="EL782" s="9"/>
      <c r="EM782" s="9"/>
      <c r="EN782" s="9"/>
      <c r="EO782" s="9"/>
      <c r="EP782" s="9"/>
      <c r="EQ782" s="9"/>
      <c r="ER782" s="9"/>
      <c r="ES782" s="9"/>
      <c r="ET782" s="9"/>
      <c r="EU782" s="9"/>
      <c r="EV782" s="9"/>
      <c r="EW782" s="9"/>
      <c r="EX782" s="9"/>
      <c r="EY782" s="9"/>
      <c r="EZ782" s="9"/>
      <c r="FA782" s="9"/>
      <c r="FB782" s="9"/>
      <c r="FC782" s="9"/>
      <c r="FD782" s="9"/>
      <c r="FE782" s="9"/>
      <c r="FF782" s="9"/>
      <c r="FG782" s="9"/>
      <c r="FH782" s="9"/>
      <c r="FI782" s="9"/>
      <c r="FJ782" s="9"/>
    </row>
    <row r="783" ht="15.75" customHeight="1">
      <c r="B783" s="153"/>
      <c r="C783" s="153"/>
      <c r="H783" s="153"/>
      <c r="I783" s="153"/>
      <c r="N783" s="153"/>
      <c r="O783" s="153"/>
      <c r="T783" s="153"/>
      <c r="U783" s="153"/>
      <c r="Z783" s="153"/>
      <c r="AA783" s="153"/>
      <c r="AF783" s="153"/>
      <c r="AG783" s="153"/>
      <c r="AL783" s="153"/>
      <c r="AM783" s="153"/>
      <c r="AR783" s="153"/>
      <c r="AS783" s="153"/>
      <c r="AX783" s="153"/>
      <c r="AY783" s="153"/>
      <c r="BD783" s="153"/>
      <c r="BE783" s="153"/>
      <c r="BF783" s="153"/>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c r="CX783" s="9"/>
      <c r="CY783" s="9"/>
      <c r="CZ783" s="9"/>
      <c r="DA783" s="9"/>
      <c r="DB783" s="9"/>
      <c r="DC783" s="9"/>
      <c r="DD783" s="9"/>
      <c r="DE783" s="9"/>
      <c r="DF783" s="9"/>
      <c r="DG783" s="9"/>
      <c r="DH783" s="9"/>
      <c r="DI783" s="9"/>
      <c r="DJ783" s="9"/>
      <c r="DK783" s="9"/>
      <c r="DL783" s="9"/>
      <c r="DM783" s="9"/>
      <c r="DN783" s="9"/>
      <c r="DO783" s="9"/>
      <c r="DP783" s="9"/>
      <c r="DQ783" s="9"/>
      <c r="DR783" s="9"/>
      <c r="DS783" s="9"/>
      <c r="DT783" s="9"/>
      <c r="DU783" s="9"/>
      <c r="DV783" s="9"/>
      <c r="DW783" s="9"/>
      <c r="DX783" s="9"/>
      <c r="DY783" s="9"/>
      <c r="DZ783" s="9"/>
      <c r="EA783" s="9"/>
      <c r="EB783" s="9"/>
      <c r="EC783" s="9"/>
      <c r="ED783" s="9"/>
      <c r="EE783" s="9"/>
      <c r="EF783" s="9"/>
      <c r="EG783" s="9"/>
      <c r="EH783" s="9"/>
      <c r="EI783" s="9"/>
      <c r="EJ783" s="9"/>
      <c r="EK783" s="9"/>
      <c r="EL783" s="9"/>
      <c r="EM783" s="9"/>
      <c r="EN783" s="9"/>
      <c r="EO783" s="9"/>
      <c r="EP783" s="9"/>
      <c r="EQ783" s="9"/>
      <c r="ER783" s="9"/>
      <c r="ES783" s="9"/>
      <c r="ET783" s="9"/>
      <c r="EU783" s="9"/>
      <c r="EV783" s="9"/>
      <c r="EW783" s="9"/>
      <c r="EX783" s="9"/>
      <c r="EY783" s="9"/>
      <c r="EZ783" s="9"/>
      <c r="FA783" s="9"/>
      <c r="FB783" s="9"/>
      <c r="FC783" s="9"/>
      <c r="FD783" s="9"/>
      <c r="FE783" s="9"/>
      <c r="FF783" s="9"/>
      <c r="FG783" s="9"/>
      <c r="FH783" s="9"/>
      <c r="FI783" s="9"/>
      <c r="FJ783" s="9"/>
    </row>
    <row r="784" ht="15.75" customHeight="1">
      <c r="B784" s="153"/>
      <c r="C784" s="153"/>
      <c r="H784" s="153"/>
      <c r="I784" s="153"/>
      <c r="N784" s="153"/>
      <c r="O784" s="153"/>
      <c r="T784" s="153"/>
      <c r="U784" s="153"/>
      <c r="Z784" s="153"/>
      <c r="AA784" s="153"/>
      <c r="AF784" s="153"/>
      <c r="AG784" s="153"/>
      <c r="AL784" s="153"/>
      <c r="AM784" s="153"/>
      <c r="AR784" s="153"/>
      <c r="AS784" s="153"/>
      <c r="AX784" s="153"/>
      <c r="AY784" s="153"/>
      <c r="BD784" s="153"/>
      <c r="BE784" s="153"/>
      <c r="BF784" s="153"/>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c r="CX784" s="9"/>
      <c r="CY784" s="9"/>
      <c r="CZ784" s="9"/>
      <c r="DA784" s="9"/>
      <c r="DB784" s="9"/>
      <c r="DC784" s="9"/>
      <c r="DD784" s="9"/>
      <c r="DE784" s="9"/>
      <c r="DF784" s="9"/>
      <c r="DG784" s="9"/>
      <c r="DH784" s="9"/>
      <c r="DI784" s="9"/>
      <c r="DJ784" s="9"/>
      <c r="DK784" s="9"/>
      <c r="DL784" s="9"/>
      <c r="DM784" s="9"/>
      <c r="DN784" s="9"/>
      <c r="DO784" s="9"/>
      <c r="DP784" s="9"/>
      <c r="DQ784" s="9"/>
      <c r="DR784" s="9"/>
      <c r="DS784" s="9"/>
      <c r="DT784" s="9"/>
      <c r="DU784" s="9"/>
      <c r="DV784" s="9"/>
      <c r="DW784" s="9"/>
      <c r="DX784" s="9"/>
      <c r="DY784" s="9"/>
      <c r="DZ784" s="9"/>
      <c r="EA784" s="9"/>
      <c r="EB784" s="9"/>
      <c r="EC784" s="9"/>
      <c r="ED784" s="9"/>
      <c r="EE784" s="9"/>
      <c r="EF784" s="9"/>
      <c r="EG784" s="9"/>
      <c r="EH784" s="9"/>
      <c r="EI784" s="9"/>
      <c r="EJ784" s="9"/>
      <c r="EK784" s="9"/>
      <c r="EL784" s="9"/>
      <c r="EM784" s="9"/>
      <c r="EN784" s="9"/>
      <c r="EO784" s="9"/>
      <c r="EP784" s="9"/>
      <c r="EQ784" s="9"/>
      <c r="ER784" s="9"/>
      <c r="ES784" s="9"/>
      <c r="ET784" s="9"/>
      <c r="EU784" s="9"/>
      <c r="EV784" s="9"/>
      <c r="EW784" s="9"/>
      <c r="EX784" s="9"/>
      <c r="EY784" s="9"/>
      <c r="EZ784" s="9"/>
      <c r="FA784" s="9"/>
      <c r="FB784" s="9"/>
      <c r="FC784" s="9"/>
      <c r="FD784" s="9"/>
      <c r="FE784" s="9"/>
      <c r="FF784" s="9"/>
      <c r="FG784" s="9"/>
      <c r="FH784" s="9"/>
      <c r="FI784" s="9"/>
      <c r="FJ784" s="9"/>
    </row>
    <row r="785" ht="15.75" customHeight="1">
      <c r="B785" s="153"/>
      <c r="C785" s="153"/>
      <c r="H785" s="153"/>
      <c r="I785" s="153"/>
      <c r="N785" s="153"/>
      <c r="O785" s="153"/>
      <c r="T785" s="153"/>
      <c r="U785" s="153"/>
      <c r="Z785" s="153"/>
      <c r="AA785" s="153"/>
      <c r="AF785" s="153"/>
      <c r="AG785" s="153"/>
      <c r="AL785" s="153"/>
      <c r="AM785" s="153"/>
      <c r="AR785" s="153"/>
      <c r="AS785" s="153"/>
      <c r="AX785" s="153"/>
      <c r="AY785" s="153"/>
      <c r="BD785" s="153"/>
      <c r="BE785" s="153"/>
      <c r="BF785" s="153"/>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c r="CX785" s="9"/>
      <c r="CY785" s="9"/>
      <c r="CZ785" s="9"/>
      <c r="DA785" s="9"/>
      <c r="DB785" s="9"/>
      <c r="DC785" s="9"/>
      <c r="DD785" s="9"/>
      <c r="DE785" s="9"/>
      <c r="DF785" s="9"/>
      <c r="DG785" s="9"/>
      <c r="DH785" s="9"/>
      <c r="DI785" s="9"/>
      <c r="DJ785" s="9"/>
      <c r="DK785" s="9"/>
      <c r="DL785" s="9"/>
      <c r="DM785" s="9"/>
      <c r="DN785" s="9"/>
      <c r="DO785" s="9"/>
      <c r="DP785" s="9"/>
      <c r="DQ785" s="9"/>
      <c r="DR785" s="9"/>
      <c r="DS785" s="9"/>
      <c r="DT785" s="9"/>
      <c r="DU785" s="9"/>
      <c r="DV785" s="9"/>
      <c r="DW785" s="9"/>
      <c r="DX785" s="9"/>
      <c r="DY785" s="9"/>
      <c r="DZ785" s="9"/>
      <c r="EA785" s="9"/>
      <c r="EB785" s="9"/>
      <c r="EC785" s="9"/>
      <c r="ED785" s="9"/>
      <c r="EE785" s="9"/>
      <c r="EF785" s="9"/>
      <c r="EG785" s="9"/>
      <c r="EH785" s="9"/>
      <c r="EI785" s="9"/>
      <c r="EJ785" s="9"/>
      <c r="EK785" s="9"/>
      <c r="EL785" s="9"/>
      <c r="EM785" s="9"/>
      <c r="EN785" s="9"/>
      <c r="EO785" s="9"/>
      <c r="EP785" s="9"/>
      <c r="EQ785" s="9"/>
      <c r="ER785" s="9"/>
      <c r="ES785" s="9"/>
      <c r="ET785" s="9"/>
      <c r="EU785" s="9"/>
      <c r="EV785" s="9"/>
      <c r="EW785" s="9"/>
      <c r="EX785" s="9"/>
      <c r="EY785" s="9"/>
      <c r="EZ785" s="9"/>
      <c r="FA785" s="9"/>
      <c r="FB785" s="9"/>
      <c r="FC785" s="9"/>
      <c r="FD785" s="9"/>
      <c r="FE785" s="9"/>
      <c r="FF785" s="9"/>
      <c r="FG785" s="9"/>
      <c r="FH785" s="9"/>
      <c r="FI785" s="9"/>
      <c r="FJ785" s="9"/>
    </row>
    <row r="786" ht="15.75" customHeight="1">
      <c r="B786" s="153"/>
      <c r="C786" s="153"/>
      <c r="H786" s="153"/>
      <c r="I786" s="153"/>
      <c r="N786" s="153"/>
      <c r="O786" s="153"/>
      <c r="T786" s="153"/>
      <c r="U786" s="153"/>
      <c r="Z786" s="153"/>
      <c r="AA786" s="153"/>
      <c r="AF786" s="153"/>
      <c r="AG786" s="153"/>
      <c r="AL786" s="153"/>
      <c r="AM786" s="153"/>
      <c r="AR786" s="153"/>
      <c r="AS786" s="153"/>
      <c r="AX786" s="153"/>
      <c r="AY786" s="153"/>
      <c r="BD786" s="153"/>
      <c r="BE786" s="153"/>
      <c r="BF786" s="153"/>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9"/>
      <c r="DN786" s="9"/>
      <c r="DO786" s="9"/>
      <c r="DP786" s="9"/>
      <c r="DQ786" s="9"/>
      <c r="DR786" s="9"/>
      <c r="DS786" s="9"/>
      <c r="DT786" s="9"/>
      <c r="DU786" s="9"/>
      <c r="DV786" s="9"/>
      <c r="DW786" s="9"/>
      <c r="DX786" s="9"/>
      <c r="DY786" s="9"/>
      <c r="DZ786" s="9"/>
      <c r="EA786" s="9"/>
      <c r="EB786" s="9"/>
      <c r="EC786" s="9"/>
      <c r="ED786" s="9"/>
      <c r="EE786" s="9"/>
      <c r="EF786" s="9"/>
      <c r="EG786" s="9"/>
      <c r="EH786" s="9"/>
      <c r="EI786" s="9"/>
      <c r="EJ786" s="9"/>
      <c r="EK786" s="9"/>
      <c r="EL786" s="9"/>
      <c r="EM786" s="9"/>
      <c r="EN786" s="9"/>
      <c r="EO786" s="9"/>
      <c r="EP786" s="9"/>
      <c r="EQ786" s="9"/>
      <c r="ER786" s="9"/>
      <c r="ES786" s="9"/>
      <c r="ET786" s="9"/>
      <c r="EU786" s="9"/>
      <c r="EV786" s="9"/>
      <c r="EW786" s="9"/>
      <c r="EX786" s="9"/>
      <c r="EY786" s="9"/>
      <c r="EZ786" s="9"/>
      <c r="FA786" s="9"/>
      <c r="FB786" s="9"/>
      <c r="FC786" s="9"/>
      <c r="FD786" s="9"/>
      <c r="FE786" s="9"/>
      <c r="FF786" s="9"/>
      <c r="FG786" s="9"/>
      <c r="FH786" s="9"/>
      <c r="FI786" s="9"/>
      <c r="FJ786" s="9"/>
    </row>
    <row r="787" ht="15.75" customHeight="1">
      <c r="B787" s="153"/>
      <c r="C787" s="153"/>
      <c r="H787" s="153"/>
      <c r="I787" s="153"/>
      <c r="N787" s="153"/>
      <c r="O787" s="153"/>
      <c r="T787" s="153"/>
      <c r="U787" s="153"/>
      <c r="Z787" s="153"/>
      <c r="AA787" s="153"/>
      <c r="AF787" s="153"/>
      <c r="AG787" s="153"/>
      <c r="AL787" s="153"/>
      <c r="AM787" s="153"/>
      <c r="AR787" s="153"/>
      <c r="AS787" s="153"/>
      <c r="AX787" s="153"/>
      <c r="AY787" s="153"/>
      <c r="BD787" s="153"/>
      <c r="BE787" s="153"/>
      <c r="BF787" s="153"/>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row>
    <row r="788" ht="15.75" customHeight="1">
      <c r="B788" s="153"/>
      <c r="C788" s="153"/>
      <c r="H788" s="153"/>
      <c r="I788" s="153"/>
      <c r="N788" s="153"/>
      <c r="O788" s="153"/>
      <c r="T788" s="153"/>
      <c r="U788" s="153"/>
      <c r="Z788" s="153"/>
      <c r="AA788" s="153"/>
      <c r="AF788" s="153"/>
      <c r="AG788" s="153"/>
      <c r="AL788" s="153"/>
      <c r="AM788" s="153"/>
      <c r="AR788" s="153"/>
      <c r="AS788" s="153"/>
      <c r="AX788" s="153"/>
      <c r="AY788" s="153"/>
      <c r="BD788" s="153"/>
      <c r="BE788" s="153"/>
      <c r="BF788" s="153"/>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9"/>
      <c r="DN788" s="9"/>
      <c r="DO788" s="9"/>
      <c r="DP788" s="9"/>
      <c r="DQ788" s="9"/>
      <c r="DR788" s="9"/>
      <c r="DS788" s="9"/>
      <c r="DT788" s="9"/>
      <c r="DU788" s="9"/>
      <c r="DV788" s="9"/>
      <c r="DW788" s="9"/>
      <c r="DX788" s="9"/>
      <c r="DY788" s="9"/>
      <c r="DZ788" s="9"/>
      <c r="EA788" s="9"/>
      <c r="EB788" s="9"/>
      <c r="EC788" s="9"/>
      <c r="ED788" s="9"/>
      <c r="EE788" s="9"/>
      <c r="EF788" s="9"/>
      <c r="EG788" s="9"/>
      <c r="EH788" s="9"/>
      <c r="EI788" s="9"/>
      <c r="EJ788" s="9"/>
      <c r="EK788" s="9"/>
      <c r="EL788" s="9"/>
      <c r="EM788" s="9"/>
      <c r="EN788" s="9"/>
      <c r="EO788" s="9"/>
      <c r="EP788" s="9"/>
      <c r="EQ788" s="9"/>
      <c r="ER788" s="9"/>
      <c r="ES788" s="9"/>
      <c r="ET788" s="9"/>
      <c r="EU788" s="9"/>
      <c r="EV788" s="9"/>
      <c r="EW788" s="9"/>
      <c r="EX788" s="9"/>
      <c r="EY788" s="9"/>
      <c r="EZ788" s="9"/>
      <c r="FA788" s="9"/>
      <c r="FB788" s="9"/>
      <c r="FC788" s="9"/>
      <c r="FD788" s="9"/>
      <c r="FE788" s="9"/>
      <c r="FF788" s="9"/>
      <c r="FG788" s="9"/>
      <c r="FH788" s="9"/>
      <c r="FI788" s="9"/>
      <c r="FJ788" s="9"/>
    </row>
    <row r="789" ht="15.75" customHeight="1">
      <c r="B789" s="153"/>
      <c r="C789" s="153"/>
      <c r="H789" s="153"/>
      <c r="I789" s="153"/>
      <c r="N789" s="153"/>
      <c r="O789" s="153"/>
      <c r="T789" s="153"/>
      <c r="U789" s="153"/>
      <c r="Z789" s="153"/>
      <c r="AA789" s="153"/>
      <c r="AF789" s="153"/>
      <c r="AG789" s="153"/>
      <c r="AL789" s="153"/>
      <c r="AM789" s="153"/>
      <c r="AR789" s="153"/>
      <c r="AS789" s="153"/>
      <c r="AX789" s="153"/>
      <c r="AY789" s="153"/>
      <c r="BD789" s="153"/>
      <c r="BE789" s="153"/>
      <c r="BF789" s="153"/>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c r="EA789" s="9"/>
      <c r="EB789" s="9"/>
      <c r="EC789" s="9"/>
      <c r="ED789" s="9"/>
      <c r="EE789" s="9"/>
      <c r="EF789" s="9"/>
      <c r="EG789" s="9"/>
      <c r="EH789" s="9"/>
      <c r="EI789" s="9"/>
      <c r="EJ789" s="9"/>
      <c r="EK789" s="9"/>
      <c r="EL789" s="9"/>
      <c r="EM789" s="9"/>
      <c r="EN789" s="9"/>
      <c r="EO789" s="9"/>
      <c r="EP789" s="9"/>
      <c r="EQ789" s="9"/>
      <c r="ER789" s="9"/>
      <c r="ES789" s="9"/>
      <c r="ET789" s="9"/>
      <c r="EU789" s="9"/>
      <c r="EV789" s="9"/>
      <c r="EW789" s="9"/>
      <c r="EX789" s="9"/>
      <c r="EY789" s="9"/>
      <c r="EZ789" s="9"/>
      <c r="FA789" s="9"/>
      <c r="FB789" s="9"/>
      <c r="FC789" s="9"/>
      <c r="FD789" s="9"/>
      <c r="FE789" s="9"/>
      <c r="FF789" s="9"/>
      <c r="FG789" s="9"/>
      <c r="FH789" s="9"/>
      <c r="FI789" s="9"/>
      <c r="FJ789" s="9"/>
    </row>
    <row r="790" ht="15.75" customHeight="1">
      <c r="B790" s="153"/>
      <c r="C790" s="153"/>
      <c r="H790" s="153"/>
      <c r="I790" s="153"/>
      <c r="N790" s="153"/>
      <c r="O790" s="153"/>
      <c r="T790" s="153"/>
      <c r="U790" s="153"/>
      <c r="Z790" s="153"/>
      <c r="AA790" s="153"/>
      <c r="AF790" s="153"/>
      <c r="AG790" s="153"/>
      <c r="AL790" s="153"/>
      <c r="AM790" s="153"/>
      <c r="AR790" s="153"/>
      <c r="AS790" s="153"/>
      <c r="AX790" s="153"/>
      <c r="AY790" s="153"/>
      <c r="BD790" s="153"/>
      <c r="BE790" s="153"/>
      <c r="BF790" s="153"/>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c r="EA790" s="9"/>
      <c r="EB790" s="9"/>
      <c r="EC790" s="9"/>
      <c r="ED790" s="9"/>
      <c r="EE790" s="9"/>
      <c r="EF790" s="9"/>
      <c r="EG790" s="9"/>
      <c r="EH790" s="9"/>
      <c r="EI790" s="9"/>
      <c r="EJ790" s="9"/>
      <c r="EK790" s="9"/>
      <c r="EL790" s="9"/>
      <c r="EM790" s="9"/>
      <c r="EN790" s="9"/>
      <c r="EO790" s="9"/>
      <c r="EP790" s="9"/>
      <c r="EQ790" s="9"/>
      <c r="ER790" s="9"/>
      <c r="ES790" s="9"/>
      <c r="ET790" s="9"/>
      <c r="EU790" s="9"/>
      <c r="EV790" s="9"/>
      <c r="EW790" s="9"/>
      <c r="EX790" s="9"/>
      <c r="EY790" s="9"/>
      <c r="EZ790" s="9"/>
      <c r="FA790" s="9"/>
      <c r="FB790" s="9"/>
      <c r="FC790" s="9"/>
      <c r="FD790" s="9"/>
      <c r="FE790" s="9"/>
      <c r="FF790" s="9"/>
      <c r="FG790" s="9"/>
      <c r="FH790" s="9"/>
      <c r="FI790" s="9"/>
      <c r="FJ790" s="9"/>
    </row>
    <row r="791" ht="15.75" customHeight="1">
      <c r="B791" s="153"/>
      <c r="C791" s="153"/>
      <c r="H791" s="153"/>
      <c r="I791" s="153"/>
      <c r="N791" s="153"/>
      <c r="O791" s="153"/>
      <c r="T791" s="153"/>
      <c r="U791" s="153"/>
      <c r="Z791" s="153"/>
      <c r="AA791" s="153"/>
      <c r="AF791" s="153"/>
      <c r="AG791" s="153"/>
      <c r="AL791" s="153"/>
      <c r="AM791" s="153"/>
      <c r="AR791" s="153"/>
      <c r="AS791" s="153"/>
      <c r="AX791" s="153"/>
      <c r="AY791" s="153"/>
      <c r="BD791" s="153"/>
      <c r="BE791" s="153"/>
      <c r="BF791" s="153"/>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c r="EA791" s="9"/>
      <c r="EB791" s="9"/>
      <c r="EC791" s="9"/>
      <c r="ED791" s="9"/>
      <c r="EE791" s="9"/>
      <c r="EF791" s="9"/>
      <c r="EG791" s="9"/>
      <c r="EH791" s="9"/>
      <c r="EI791" s="9"/>
      <c r="EJ791" s="9"/>
      <c r="EK791" s="9"/>
      <c r="EL791" s="9"/>
      <c r="EM791" s="9"/>
      <c r="EN791" s="9"/>
      <c r="EO791" s="9"/>
      <c r="EP791" s="9"/>
      <c r="EQ791" s="9"/>
      <c r="ER791" s="9"/>
      <c r="ES791" s="9"/>
      <c r="ET791" s="9"/>
      <c r="EU791" s="9"/>
      <c r="EV791" s="9"/>
      <c r="EW791" s="9"/>
      <c r="EX791" s="9"/>
      <c r="EY791" s="9"/>
      <c r="EZ791" s="9"/>
      <c r="FA791" s="9"/>
      <c r="FB791" s="9"/>
      <c r="FC791" s="9"/>
      <c r="FD791" s="9"/>
      <c r="FE791" s="9"/>
      <c r="FF791" s="9"/>
      <c r="FG791" s="9"/>
      <c r="FH791" s="9"/>
      <c r="FI791" s="9"/>
      <c r="FJ791" s="9"/>
    </row>
    <row r="792" ht="15.75" customHeight="1">
      <c r="B792" s="153"/>
      <c r="C792" s="153"/>
      <c r="H792" s="153"/>
      <c r="I792" s="153"/>
      <c r="N792" s="153"/>
      <c r="O792" s="153"/>
      <c r="T792" s="153"/>
      <c r="U792" s="153"/>
      <c r="Z792" s="153"/>
      <c r="AA792" s="153"/>
      <c r="AF792" s="153"/>
      <c r="AG792" s="153"/>
      <c r="AL792" s="153"/>
      <c r="AM792" s="153"/>
      <c r="AR792" s="153"/>
      <c r="AS792" s="153"/>
      <c r="AX792" s="153"/>
      <c r="AY792" s="153"/>
      <c r="BD792" s="153"/>
      <c r="BE792" s="153"/>
      <c r="BF792" s="153"/>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c r="EA792" s="9"/>
      <c r="EB792" s="9"/>
      <c r="EC792" s="9"/>
      <c r="ED792" s="9"/>
      <c r="EE792" s="9"/>
      <c r="EF792" s="9"/>
      <c r="EG792" s="9"/>
      <c r="EH792" s="9"/>
      <c r="EI792" s="9"/>
      <c r="EJ792" s="9"/>
      <c r="EK792" s="9"/>
      <c r="EL792" s="9"/>
      <c r="EM792" s="9"/>
      <c r="EN792" s="9"/>
      <c r="EO792" s="9"/>
      <c r="EP792" s="9"/>
      <c r="EQ792" s="9"/>
      <c r="ER792" s="9"/>
      <c r="ES792" s="9"/>
      <c r="ET792" s="9"/>
      <c r="EU792" s="9"/>
      <c r="EV792" s="9"/>
      <c r="EW792" s="9"/>
      <c r="EX792" s="9"/>
      <c r="EY792" s="9"/>
      <c r="EZ792" s="9"/>
      <c r="FA792" s="9"/>
      <c r="FB792" s="9"/>
      <c r="FC792" s="9"/>
      <c r="FD792" s="9"/>
      <c r="FE792" s="9"/>
      <c r="FF792" s="9"/>
      <c r="FG792" s="9"/>
      <c r="FH792" s="9"/>
      <c r="FI792" s="9"/>
      <c r="FJ792" s="9"/>
    </row>
    <row r="793" ht="15.75" customHeight="1">
      <c r="B793" s="153"/>
      <c r="C793" s="153"/>
      <c r="H793" s="153"/>
      <c r="I793" s="153"/>
      <c r="N793" s="153"/>
      <c r="O793" s="153"/>
      <c r="T793" s="153"/>
      <c r="U793" s="153"/>
      <c r="Z793" s="153"/>
      <c r="AA793" s="153"/>
      <c r="AF793" s="153"/>
      <c r="AG793" s="153"/>
      <c r="AL793" s="153"/>
      <c r="AM793" s="153"/>
      <c r="AR793" s="153"/>
      <c r="AS793" s="153"/>
      <c r="AX793" s="153"/>
      <c r="AY793" s="153"/>
      <c r="BD793" s="153"/>
      <c r="BE793" s="153"/>
      <c r="BF793" s="153"/>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9"/>
      <c r="DN793" s="9"/>
      <c r="DO793" s="9"/>
      <c r="DP793" s="9"/>
      <c r="DQ793" s="9"/>
      <c r="DR793" s="9"/>
      <c r="DS793" s="9"/>
      <c r="DT793" s="9"/>
      <c r="DU793" s="9"/>
      <c r="DV793" s="9"/>
      <c r="DW793" s="9"/>
      <c r="DX793" s="9"/>
      <c r="DY793" s="9"/>
      <c r="DZ793" s="9"/>
      <c r="EA793" s="9"/>
      <c r="EB793" s="9"/>
      <c r="EC793" s="9"/>
      <c r="ED793" s="9"/>
      <c r="EE793" s="9"/>
      <c r="EF793" s="9"/>
      <c r="EG793" s="9"/>
      <c r="EH793" s="9"/>
      <c r="EI793" s="9"/>
      <c r="EJ793" s="9"/>
      <c r="EK793" s="9"/>
      <c r="EL793" s="9"/>
      <c r="EM793" s="9"/>
      <c r="EN793" s="9"/>
      <c r="EO793" s="9"/>
      <c r="EP793" s="9"/>
      <c r="EQ793" s="9"/>
      <c r="ER793" s="9"/>
      <c r="ES793" s="9"/>
      <c r="ET793" s="9"/>
      <c r="EU793" s="9"/>
      <c r="EV793" s="9"/>
      <c r="EW793" s="9"/>
      <c r="EX793" s="9"/>
      <c r="EY793" s="9"/>
      <c r="EZ793" s="9"/>
      <c r="FA793" s="9"/>
      <c r="FB793" s="9"/>
      <c r="FC793" s="9"/>
      <c r="FD793" s="9"/>
      <c r="FE793" s="9"/>
      <c r="FF793" s="9"/>
      <c r="FG793" s="9"/>
      <c r="FH793" s="9"/>
      <c r="FI793" s="9"/>
      <c r="FJ793" s="9"/>
    </row>
    <row r="794" ht="15.75" customHeight="1">
      <c r="B794" s="153"/>
      <c r="C794" s="153"/>
      <c r="H794" s="153"/>
      <c r="I794" s="153"/>
      <c r="N794" s="153"/>
      <c r="O794" s="153"/>
      <c r="T794" s="153"/>
      <c r="U794" s="153"/>
      <c r="Z794" s="153"/>
      <c r="AA794" s="153"/>
      <c r="AF794" s="153"/>
      <c r="AG794" s="153"/>
      <c r="AL794" s="153"/>
      <c r="AM794" s="153"/>
      <c r="AR794" s="153"/>
      <c r="AS794" s="153"/>
      <c r="AX794" s="153"/>
      <c r="AY794" s="153"/>
      <c r="BD794" s="153"/>
      <c r="BE794" s="153"/>
      <c r="BF794" s="153"/>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9"/>
      <c r="DN794" s="9"/>
      <c r="DO794" s="9"/>
      <c r="DP794" s="9"/>
      <c r="DQ794" s="9"/>
      <c r="DR794" s="9"/>
      <c r="DS794" s="9"/>
      <c r="DT794" s="9"/>
      <c r="DU794" s="9"/>
      <c r="DV794" s="9"/>
      <c r="DW794" s="9"/>
      <c r="DX794" s="9"/>
      <c r="DY794" s="9"/>
      <c r="DZ794" s="9"/>
      <c r="EA794" s="9"/>
      <c r="EB794" s="9"/>
      <c r="EC794" s="9"/>
      <c r="ED794" s="9"/>
      <c r="EE794" s="9"/>
      <c r="EF794" s="9"/>
      <c r="EG794" s="9"/>
      <c r="EH794" s="9"/>
      <c r="EI794" s="9"/>
      <c r="EJ794" s="9"/>
      <c r="EK794" s="9"/>
      <c r="EL794" s="9"/>
      <c r="EM794" s="9"/>
      <c r="EN794" s="9"/>
      <c r="EO794" s="9"/>
      <c r="EP794" s="9"/>
      <c r="EQ794" s="9"/>
      <c r="ER794" s="9"/>
      <c r="ES794" s="9"/>
      <c r="ET794" s="9"/>
      <c r="EU794" s="9"/>
      <c r="EV794" s="9"/>
      <c r="EW794" s="9"/>
      <c r="EX794" s="9"/>
      <c r="EY794" s="9"/>
      <c r="EZ794" s="9"/>
      <c r="FA794" s="9"/>
      <c r="FB794" s="9"/>
      <c r="FC794" s="9"/>
      <c r="FD794" s="9"/>
      <c r="FE794" s="9"/>
      <c r="FF794" s="9"/>
      <c r="FG794" s="9"/>
      <c r="FH794" s="9"/>
      <c r="FI794" s="9"/>
      <c r="FJ794" s="9"/>
    </row>
    <row r="795" ht="15.75" customHeight="1">
      <c r="B795" s="153"/>
      <c r="C795" s="153"/>
      <c r="H795" s="153"/>
      <c r="I795" s="153"/>
      <c r="N795" s="153"/>
      <c r="O795" s="153"/>
      <c r="T795" s="153"/>
      <c r="U795" s="153"/>
      <c r="Z795" s="153"/>
      <c r="AA795" s="153"/>
      <c r="AF795" s="153"/>
      <c r="AG795" s="153"/>
      <c r="AL795" s="153"/>
      <c r="AM795" s="153"/>
      <c r="AR795" s="153"/>
      <c r="AS795" s="153"/>
      <c r="AX795" s="153"/>
      <c r="AY795" s="153"/>
      <c r="BD795" s="153"/>
      <c r="BE795" s="153"/>
      <c r="BF795" s="153"/>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9"/>
      <c r="DN795" s="9"/>
      <c r="DO795" s="9"/>
      <c r="DP795" s="9"/>
      <c r="DQ795" s="9"/>
      <c r="DR795" s="9"/>
      <c r="DS795" s="9"/>
      <c r="DT795" s="9"/>
      <c r="DU795" s="9"/>
      <c r="DV795" s="9"/>
      <c r="DW795" s="9"/>
      <c r="DX795" s="9"/>
      <c r="DY795" s="9"/>
      <c r="DZ795" s="9"/>
      <c r="EA795" s="9"/>
      <c r="EB795" s="9"/>
      <c r="EC795" s="9"/>
      <c r="ED795" s="9"/>
      <c r="EE795" s="9"/>
      <c r="EF795" s="9"/>
      <c r="EG795" s="9"/>
      <c r="EH795" s="9"/>
      <c r="EI795" s="9"/>
      <c r="EJ795" s="9"/>
      <c r="EK795" s="9"/>
      <c r="EL795" s="9"/>
      <c r="EM795" s="9"/>
      <c r="EN795" s="9"/>
      <c r="EO795" s="9"/>
      <c r="EP795" s="9"/>
      <c r="EQ795" s="9"/>
      <c r="ER795" s="9"/>
      <c r="ES795" s="9"/>
      <c r="ET795" s="9"/>
      <c r="EU795" s="9"/>
      <c r="EV795" s="9"/>
      <c r="EW795" s="9"/>
      <c r="EX795" s="9"/>
      <c r="EY795" s="9"/>
      <c r="EZ795" s="9"/>
      <c r="FA795" s="9"/>
      <c r="FB795" s="9"/>
      <c r="FC795" s="9"/>
      <c r="FD795" s="9"/>
      <c r="FE795" s="9"/>
      <c r="FF795" s="9"/>
      <c r="FG795" s="9"/>
      <c r="FH795" s="9"/>
      <c r="FI795" s="9"/>
      <c r="FJ795" s="9"/>
    </row>
    <row r="796" ht="15.75" customHeight="1">
      <c r="B796" s="153"/>
      <c r="C796" s="153"/>
      <c r="H796" s="153"/>
      <c r="I796" s="153"/>
      <c r="N796" s="153"/>
      <c r="O796" s="153"/>
      <c r="T796" s="153"/>
      <c r="U796" s="153"/>
      <c r="Z796" s="153"/>
      <c r="AA796" s="153"/>
      <c r="AF796" s="153"/>
      <c r="AG796" s="153"/>
      <c r="AL796" s="153"/>
      <c r="AM796" s="153"/>
      <c r="AR796" s="153"/>
      <c r="AS796" s="153"/>
      <c r="AX796" s="153"/>
      <c r="AY796" s="153"/>
      <c r="BD796" s="153"/>
      <c r="BE796" s="153"/>
      <c r="BF796" s="153"/>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9"/>
      <c r="DN796" s="9"/>
      <c r="DO796" s="9"/>
      <c r="DP796" s="9"/>
      <c r="DQ796" s="9"/>
      <c r="DR796" s="9"/>
      <c r="DS796" s="9"/>
      <c r="DT796" s="9"/>
      <c r="DU796" s="9"/>
      <c r="DV796" s="9"/>
      <c r="DW796" s="9"/>
      <c r="DX796" s="9"/>
      <c r="DY796" s="9"/>
      <c r="DZ796" s="9"/>
      <c r="EA796" s="9"/>
      <c r="EB796" s="9"/>
      <c r="EC796" s="9"/>
      <c r="ED796" s="9"/>
      <c r="EE796" s="9"/>
      <c r="EF796" s="9"/>
      <c r="EG796" s="9"/>
      <c r="EH796" s="9"/>
      <c r="EI796" s="9"/>
      <c r="EJ796" s="9"/>
      <c r="EK796" s="9"/>
      <c r="EL796" s="9"/>
      <c r="EM796" s="9"/>
      <c r="EN796" s="9"/>
      <c r="EO796" s="9"/>
      <c r="EP796" s="9"/>
      <c r="EQ796" s="9"/>
      <c r="ER796" s="9"/>
      <c r="ES796" s="9"/>
      <c r="ET796" s="9"/>
      <c r="EU796" s="9"/>
      <c r="EV796" s="9"/>
      <c r="EW796" s="9"/>
      <c r="EX796" s="9"/>
      <c r="EY796" s="9"/>
      <c r="EZ796" s="9"/>
      <c r="FA796" s="9"/>
      <c r="FB796" s="9"/>
      <c r="FC796" s="9"/>
      <c r="FD796" s="9"/>
      <c r="FE796" s="9"/>
      <c r="FF796" s="9"/>
      <c r="FG796" s="9"/>
      <c r="FH796" s="9"/>
      <c r="FI796" s="9"/>
      <c r="FJ796" s="9"/>
    </row>
    <row r="797" ht="15.75" customHeight="1">
      <c r="B797" s="153"/>
      <c r="C797" s="153"/>
      <c r="H797" s="153"/>
      <c r="I797" s="153"/>
      <c r="N797" s="153"/>
      <c r="O797" s="153"/>
      <c r="T797" s="153"/>
      <c r="U797" s="153"/>
      <c r="Z797" s="153"/>
      <c r="AA797" s="153"/>
      <c r="AF797" s="153"/>
      <c r="AG797" s="153"/>
      <c r="AL797" s="153"/>
      <c r="AM797" s="153"/>
      <c r="AR797" s="153"/>
      <c r="AS797" s="153"/>
      <c r="AX797" s="153"/>
      <c r="AY797" s="153"/>
      <c r="BD797" s="153"/>
      <c r="BE797" s="153"/>
      <c r="BF797" s="153"/>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c r="EA797" s="9"/>
      <c r="EB797" s="9"/>
      <c r="EC797" s="9"/>
      <c r="ED797" s="9"/>
      <c r="EE797" s="9"/>
      <c r="EF797" s="9"/>
      <c r="EG797" s="9"/>
      <c r="EH797" s="9"/>
      <c r="EI797" s="9"/>
      <c r="EJ797" s="9"/>
      <c r="EK797" s="9"/>
      <c r="EL797" s="9"/>
      <c r="EM797" s="9"/>
      <c r="EN797" s="9"/>
      <c r="EO797" s="9"/>
      <c r="EP797" s="9"/>
      <c r="EQ797" s="9"/>
      <c r="ER797" s="9"/>
      <c r="ES797" s="9"/>
      <c r="ET797" s="9"/>
      <c r="EU797" s="9"/>
      <c r="EV797" s="9"/>
      <c r="EW797" s="9"/>
      <c r="EX797" s="9"/>
      <c r="EY797" s="9"/>
      <c r="EZ797" s="9"/>
      <c r="FA797" s="9"/>
      <c r="FB797" s="9"/>
      <c r="FC797" s="9"/>
      <c r="FD797" s="9"/>
      <c r="FE797" s="9"/>
      <c r="FF797" s="9"/>
      <c r="FG797" s="9"/>
      <c r="FH797" s="9"/>
      <c r="FI797" s="9"/>
      <c r="FJ797" s="9"/>
    </row>
    <row r="798" ht="15.75" customHeight="1">
      <c r="B798" s="153"/>
      <c r="C798" s="153"/>
      <c r="H798" s="153"/>
      <c r="I798" s="153"/>
      <c r="N798" s="153"/>
      <c r="O798" s="153"/>
      <c r="T798" s="153"/>
      <c r="U798" s="153"/>
      <c r="Z798" s="153"/>
      <c r="AA798" s="153"/>
      <c r="AF798" s="153"/>
      <c r="AG798" s="153"/>
      <c r="AL798" s="153"/>
      <c r="AM798" s="153"/>
      <c r="AR798" s="153"/>
      <c r="AS798" s="153"/>
      <c r="AX798" s="153"/>
      <c r="AY798" s="153"/>
      <c r="BD798" s="153"/>
      <c r="BE798" s="153"/>
      <c r="BF798" s="153"/>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c r="EA798" s="9"/>
      <c r="EB798" s="9"/>
      <c r="EC798" s="9"/>
      <c r="ED798" s="9"/>
      <c r="EE798" s="9"/>
      <c r="EF798" s="9"/>
      <c r="EG798" s="9"/>
      <c r="EH798" s="9"/>
      <c r="EI798" s="9"/>
      <c r="EJ798" s="9"/>
      <c r="EK798" s="9"/>
      <c r="EL798" s="9"/>
      <c r="EM798" s="9"/>
      <c r="EN798" s="9"/>
      <c r="EO798" s="9"/>
      <c r="EP798" s="9"/>
      <c r="EQ798" s="9"/>
      <c r="ER798" s="9"/>
      <c r="ES798" s="9"/>
      <c r="ET798" s="9"/>
      <c r="EU798" s="9"/>
      <c r="EV798" s="9"/>
      <c r="EW798" s="9"/>
      <c r="EX798" s="9"/>
      <c r="EY798" s="9"/>
      <c r="EZ798" s="9"/>
      <c r="FA798" s="9"/>
      <c r="FB798" s="9"/>
      <c r="FC798" s="9"/>
      <c r="FD798" s="9"/>
      <c r="FE798" s="9"/>
      <c r="FF798" s="9"/>
      <c r="FG798" s="9"/>
      <c r="FH798" s="9"/>
      <c r="FI798" s="9"/>
      <c r="FJ798" s="9"/>
    </row>
    <row r="799" ht="15.75" customHeight="1">
      <c r="B799" s="153"/>
      <c r="C799" s="153"/>
      <c r="H799" s="153"/>
      <c r="I799" s="153"/>
      <c r="N799" s="153"/>
      <c r="O799" s="153"/>
      <c r="T799" s="153"/>
      <c r="U799" s="153"/>
      <c r="Z799" s="153"/>
      <c r="AA799" s="153"/>
      <c r="AF799" s="153"/>
      <c r="AG799" s="153"/>
      <c r="AL799" s="153"/>
      <c r="AM799" s="153"/>
      <c r="AR799" s="153"/>
      <c r="AS799" s="153"/>
      <c r="AX799" s="153"/>
      <c r="AY799" s="153"/>
      <c r="BD799" s="153"/>
      <c r="BE799" s="153"/>
      <c r="BF799" s="153"/>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c r="DM799" s="9"/>
      <c r="DN799" s="9"/>
      <c r="DO799" s="9"/>
      <c r="DP799" s="9"/>
      <c r="DQ799" s="9"/>
      <c r="DR799" s="9"/>
      <c r="DS799" s="9"/>
      <c r="DT799" s="9"/>
      <c r="DU799" s="9"/>
      <c r="DV799" s="9"/>
      <c r="DW799" s="9"/>
      <c r="DX799" s="9"/>
      <c r="DY799" s="9"/>
      <c r="DZ799" s="9"/>
      <c r="EA799" s="9"/>
      <c r="EB799" s="9"/>
      <c r="EC799" s="9"/>
      <c r="ED799" s="9"/>
      <c r="EE799" s="9"/>
      <c r="EF799" s="9"/>
      <c r="EG799" s="9"/>
      <c r="EH799" s="9"/>
      <c r="EI799" s="9"/>
      <c r="EJ799" s="9"/>
      <c r="EK799" s="9"/>
      <c r="EL799" s="9"/>
      <c r="EM799" s="9"/>
      <c r="EN799" s="9"/>
      <c r="EO799" s="9"/>
      <c r="EP799" s="9"/>
      <c r="EQ799" s="9"/>
      <c r="ER799" s="9"/>
      <c r="ES799" s="9"/>
      <c r="ET799" s="9"/>
      <c r="EU799" s="9"/>
      <c r="EV799" s="9"/>
      <c r="EW799" s="9"/>
      <c r="EX799" s="9"/>
      <c r="EY799" s="9"/>
      <c r="EZ799" s="9"/>
      <c r="FA799" s="9"/>
      <c r="FB799" s="9"/>
      <c r="FC799" s="9"/>
      <c r="FD799" s="9"/>
      <c r="FE799" s="9"/>
      <c r="FF799" s="9"/>
      <c r="FG799" s="9"/>
      <c r="FH799" s="9"/>
      <c r="FI799" s="9"/>
      <c r="FJ799" s="9"/>
    </row>
    <row r="800" ht="15.75" customHeight="1">
      <c r="B800" s="153"/>
      <c r="C800" s="153"/>
      <c r="H800" s="153"/>
      <c r="I800" s="153"/>
      <c r="N800" s="153"/>
      <c r="O800" s="153"/>
      <c r="T800" s="153"/>
      <c r="U800" s="153"/>
      <c r="Z800" s="153"/>
      <c r="AA800" s="153"/>
      <c r="AF800" s="153"/>
      <c r="AG800" s="153"/>
      <c r="AL800" s="153"/>
      <c r="AM800" s="153"/>
      <c r="AR800" s="153"/>
      <c r="AS800" s="153"/>
      <c r="AX800" s="153"/>
      <c r="AY800" s="153"/>
      <c r="BD800" s="153"/>
      <c r="BE800" s="153"/>
      <c r="BF800" s="153"/>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c r="DP800" s="9"/>
      <c r="DQ800" s="9"/>
      <c r="DR800" s="9"/>
      <c r="DS800" s="9"/>
      <c r="DT800" s="9"/>
      <c r="DU800" s="9"/>
      <c r="DV800" s="9"/>
      <c r="DW800" s="9"/>
      <c r="DX800" s="9"/>
      <c r="DY800" s="9"/>
      <c r="DZ800" s="9"/>
      <c r="EA800" s="9"/>
      <c r="EB800" s="9"/>
      <c r="EC800" s="9"/>
      <c r="ED800" s="9"/>
      <c r="EE800" s="9"/>
      <c r="EF800" s="9"/>
      <c r="EG800" s="9"/>
      <c r="EH800" s="9"/>
      <c r="EI800" s="9"/>
      <c r="EJ800" s="9"/>
      <c r="EK800" s="9"/>
      <c r="EL800" s="9"/>
      <c r="EM800" s="9"/>
      <c r="EN800" s="9"/>
      <c r="EO800" s="9"/>
      <c r="EP800" s="9"/>
      <c r="EQ800" s="9"/>
      <c r="ER800" s="9"/>
      <c r="ES800" s="9"/>
      <c r="ET800" s="9"/>
      <c r="EU800" s="9"/>
      <c r="EV800" s="9"/>
      <c r="EW800" s="9"/>
      <c r="EX800" s="9"/>
      <c r="EY800" s="9"/>
      <c r="EZ800" s="9"/>
      <c r="FA800" s="9"/>
      <c r="FB800" s="9"/>
      <c r="FC800" s="9"/>
      <c r="FD800" s="9"/>
      <c r="FE800" s="9"/>
      <c r="FF800" s="9"/>
      <c r="FG800" s="9"/>
      <c r="FH800" s="9"/>
      <c r="FI800" s="9"/>
      <c r="FJ800" s="9"/>
    </row>
    <row r="801" ht="15.75" customHeight="1">
      <c r="B801" s="153"/>
      <c r="C801" s="153"/>
      <c r="H801" s="153"/>
      <c r="I801" s="153"/>
      <c r="N801" s="153"/>
      <c r="O801" s="153"/>
      <c r="T801" s="153"/>
      <c r="U801" s="153"/>
      <c r="Z801" s="153"/>
      <c r="AA801" s="153"/>
      <c r="AF801" s="153"/>
      <c r="AG801" s="153"/>
      <c r="AL801" s="153"/>
      <c r="AM801" s="153"/>
      <c r="AR801" s="153"/>
      <c r="AS801" s="153"/>
      <c r="AX801" s="153"/>
      <c r="AY801" s="153"/>
      <c r="BD801" s="153"/>
      <c r="BE801" s="153"/>
      <c r="BF801" s="153"/>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9"/>
      <c r="DN801" s="9"/>
      <c r="DO801" s="9"/>
      <c r="DP801" s="9"/>
      <c r="DQ801" s="9"/>
      <c r="DR801" s="9"/>
      <c r="DS801" s="9"/>
      <c r="DT801" s="9"/>
      <c r="DU801" s="9"/>
      <c r="DV801" s="9"/>
      <c r="DW801" s="9"/>
      <c r="DX801" s="9"/>
      <c r="DY801" s="9"/>
      <c r="DZ801" s="9"/>
      <c r="EA801" s="9"/>
      <c r="EB801" s="9"/>
      <c r="EC801" s="9"/>
      <c r="ED801" s="9"/>
      <c r="EE801" s="9"/>
      <c r="EF801" s="9"/>
      <c r="EG801" s="9"/>
      <c r="EH801" s="9"/>
      <c r="EI801" s="9"/>
      <c r="EJ801" s="9"/>
      <c r="EK801" s="9"/>
      <c r="EL801" s="9"/>
      <c r="EM801" s="9"/>
      <c r="EN801" s="9"/>
      <c r="EO801" s="9"/>
      <c r="EP801" s="9"/>
      <c r="EQ801" s="9"/>
      <c r="ER801" s="9"/>
      <c r="ES801" s="9"/>
      <c r="ET801" s="9"/>
      <c r="EU801" s="9"/>
      <c r="EV801" s="9"/>
      <c r="EW801" s="9"/>
      <c r="EX801" s="9"/>
      <c r="EY801" s="9"/>
      <c r="EZ801" s="9"/>
      <c r="FA801" s="9"/>
      <c r="FB801" s="9"/>
      <c r="FC801" s="9"/>
      <c r="FD801" s="9"/>
      <c r="FE801" s="9"/>
      <c r="FF801" s="9"/>
      <c r="FG801" s="9"/>
      <c r="FH801" s="9"/>
      <c r="FI801" s="9"/>
      <c r="FJ801" s="9"/>
    </row>
    <row r="802" ht="15.75" customHeight="1">
      <c r="B802" s="153"/>
      <c r="C802" s="153"/>
      <c r="H802" s="153"/>
      <c r="I802" s="153"/>
      <c r="N802" s="153"/>
      <c r="O802" s="153"/>
      <c r="T802" s="153"/>
      <c r="U802" s="153"/>
      <c r="Z802" s="153"/>
      <c r="AA802" s="153"/>
      <c r="AF802" s="153"/>
      <c r="AG802" s="153"/>
      <c r="AL802" s="153"/>
      <c r="AM802" s="153"/>
      <c r="AR802" s="153"/>
      <c r="AS802" s="153"/>
      <c r="AX802" s="153"/>
      <c r="AY802" s="153"/>
      <c r="BD802" s="153"/>
      <c r="BE802" s="153"/>
      <c r="BF802" s="153"/>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c r="DK802" s="9"/>
      <c r="DL802" s="9"/>
      <c r="DM802" s="9"/>
      <c r="DN802" s="9"/>
      <c r="DO802" s="9"/>
      <c r="DP802" s="9"/>
      <c r="DQ802" s="9"/>
      <c r="DR802" s="9"/>
      <c r="DS802" s="9"/>
      <c r="DT802" s="9"/>
      <c r="DU802" s="9"/>
      <c r="DV802" s="9"/>
      <c r="DW802" s="9"/>
      <c r="DX802" s="9"/>
      <c r="DY802" s="9"/>
      <c r="DZ802" s="9"/>
      <c r="EA802" s="9"/>
      <c r="EB802" s="9"/>
      <c r="EC802" s="9"/>
      <c r="ED802" s="9"/>
      <c r="EE802" s="9"/>
      <c r="EF802" s="9"/>
      <c r="EG802" s="9"/>
      <c r="EH802" s="9"/>
      <c r="EI802" s="9"/>
      <c r="EJ802" s="9"/>
      <c r="EK802" s="9"/>
      <c r="EL802" s="9"/>
      <c r="EM802" s="9"/>
      <c r="EN802" s="9"/>
      <c r="EO802" s="9"/>
      <c r="EP802" s="9"/>
      <c r="EQ802" s="9"/>
      <c r="ER802" s="9"/>
      <c r="ES802" s="9"/>
      <c r="ET802" s="9"/>
      <c r="EU802" s="9"/>
      <c r="EV802" s="9"/>
      <c r="EW802" s="9"/>
      <c r="EX802" s="9"/>
      <c r="EY802" s="9"/>
      <c r="EZ802" s="9"/>
      <c r="FA802" s="9"/>
      <c r="FB802" s="9"/>
      <c r="FC802" s="9"/>
      <c r="FD802" s="9"/>
      <c r="FE802" s="9"/>
      <c r="FF802" s="9"/>
      <c r="FG802" s="9"/>
      <c r="FH802" s="9"/>
      <c r="FI802" s="9"/>
      <c r="FJ802" s="9"/>
    </row>
    <row r="803" ht="15.75" customHeight="1">
      <c r="B803" s="153"/>
      <c r="C803" s="153"/>
      <c r="H803" s="153"/>
      <c r="I803" s="153"/>
      <c r="N803" s="153"/>
      <c r="O803" s="153"/>
      <c r="T803" s="153"/>
      <c r="U803" s="153"/>
      <c r="Z803" s="153"/>
      <c r="AA803" s="153"/>
      <c r="AF803" s="153"/>
      <c r="AG803" s="153"/>
      <c r="AL803" s="153"/>
      <c r="AM803" s="153"/>
      <c r="AR803" s="153"/>
      <c r="AS803" s="153"/>
      <c r="AX803" s="153"/>
      <c r="AY803" s="153"/>
      <c r="BD803" s="153"/>
      <c r="BE803" s="153"/>
      <c r="BF803" s="153"/>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c r="CX803" s="9"/>
      <c r="CY803" s="9"/>
      <c r="CZ803" s="9"/>
      <c r="DA803" s="9"/>
      <c r="DB803" s="9"/>
      <c r="DC803" s="9"/>
      <c r="DD803" s="9"/>
      <c r="DE803" s="9"/>
      <c r="DF803" s="9"/>
      <c r="DG803" s="9"/>
      <c r="DH803" s="9"/>
      <c r="DI803" s="9"/>
      <c r="DJ803" s="9"/>
      <c r="DK803" s="9"/>
      <c r="DL803" s="9"/>
      <c r="DM803" s="9"/>
      <c r="DN803" s="9"/>
      <c r="DO803" s="9"/>
      <c r="DP803" s="9"/>
      <c r="DQ803" s="9"/>
      <c r="DR803" s="9"/>
      <c r="DS803" s="9"/>
      <c r="DT803" s="9"/>
      <c r="DU803" s="9"/>
      <c r="DV803" s="9"/>
      <c r="DW803" s="9"/>
      <c r="DX803" s="9"/>
      <c r="DY803" s="9"/>
      <c r="DZ803" s="9"/>
      <c r="EA803" s="9"/>
      <c r="EB803" s="9"/>
      <c r="EC803" s="9"/>
      <c r="ED803" s="9"/>
      <c r="EE803" s="9"/>
      <c r="EF803" s="9"/>
      <c r="EG803" s="9"/>
      <c r="EH803" s="9"/>
      <c r="EI803" s="9"/>
      <c r="EJ803" s="9"/>
      <c r="EK803" s="9"/>
      <c r="EL803" s="9"/>
      <c r="EM803" s="9"/>
      <c r="EN803" s="9"/>
      <c r="EO803" s="9"/>
      <c r="EP803" s="9"/>
      <c r="EQ803" s="9"/>
      <c r="ER803" s="9"/>
      <c r="ES803" s="9"/>
      <c r="ET803" s="9"/>
      <c r="EU803" s="9"/>
      <c r="EV803" s="9"/>
      <c r="EW803" s="9"/>
      <c r="EX803" s="9"/>
      <c r="EY803" s="9"/>
      <c r="EZ803" s="9"/>
      <c r="FA803" s="9"/>
      <c r="FB803" s="9"/>
      <c r="FC803" s="9"/>
      <c r="FD803" s="9"/>
      <c r="FE803" s="9"/>
      <c r="FF803" s="9"/>
      <c r="FG803" s="9"/>
      <c r="FH803" s="9"/>
      <c r="FI803" s="9"/>
      <c r="FJ803" s="9"/>
    </row>
    <row r="804" ht="15.75" customHeight="1">
      <c r="B804" s="153"/>
      <c r="C804" s="153"/>
      <c r="H804" s="153"/>
      <c r="I804" s="153"/>
      <c r="N804" s="153"/>
      <c r="O804" s="153"/>
      <c r="T804" s="153"/>
      <c r="U804" s="153"/>
      <c r="Z804" s="153"/>
      <c r="AA804" s="153"/>
      <c r="AF804" s="153"/>
      <c r="AG804" s="153"/>
      <c r="AL804" s="153"/>
      <c r="AM804" s="153"/>
      <c r="AR804" s="153"/>
      <c r="AS804" s="153"/>
      <c r="AX804" s="153"/>
      <c r="AY804" s="153"/>
      <c r="BD804" s="153"/>
      <c r="BE804" s="153"/>
      <c r="BF804" s="153"/>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c r="CX804" s="9"/>
      <c r="CY804" s="9"/>
      <c r="CZ804" s="9"/>
      <c r="DA804" s="9"/>
      <c r="DB804" s="9"/>
      <c r="DC804" s="9"/>
      <c r="DD804" s="9"/>
      <c r="DE804" s="9"/>
      <c r="DF804" s="9"/>
      <c r="DG804" s="9"/>
      <c r="DH804" s="9"/>
      <c r="DI804" s="9"/>
      <c r="DJ804" s="9"/>
      <c r="DK804" s="9"/>
      <c r="DL804" s="9"/>
      <c r="DM804" s="9"/>
      <c r="DN804" s="9"/>
      <c r="DO804" s="9"/>
      <c r="DP804" s="9"/>
      <c r="DQ804" s="9"/>
      <c r="DR804" s="9"/>
      <c r="DS804" s="9"/>
      <c r="DT804" s="9"/>
      <c r="DU804" s="9"/>
      <c r="DV804" s="9"/>
      <c r="DW804" s="9"/>
      <c r="DX804" s="9"/>
      <c r="DY804" s="9"/>
      <c r="DZ804" s="9"/>
      <c r="EA804" s="9"/>
      <c r="EB804" s="9"/>
      <c r="EC804" s="9"/>
      <c r="ED804" s="9"/>
      <c r="EE804" s="9"/>
      <c r="EF804" s="9"/>
      <c r="EG804" s="9"/>
      <c r="EH804" s="9"/>
      <c r="EI804" s="9"/>
      <c r="EJ804" s="9"/>
      <c r="EK804" s="9"/>
      <c r="EL804" s="9"/>
      <c r="EM804" s="9"/>
      <c r="EN804" s="9"/>
      <c r="EO804" s="9"/>
      <c r="EP804" s="9"/>
      <c r="EQ804" s="9"/>
      <c r="ER804" s="9"/>
      <c r="ES804" s="9"/>
      <c r="ET804" s="9"/>
      <c r="EU804" s="9"/>
      <c r="EV804" s="9"/>
      <c r="EW804" s="9"/>
      <c r="EX804" s="9"/>
      <c r="EY804" s="9"/>
      <c r="EZ804" s="9"/>
      <c r="FA804" s="9"/>
      <c r="FB804" s="9"/>
      <c r="FC804" s="9"/>
      <c r="FD804" s="9"/>
      <c r="FE804" s="9"/>
      <c r="FF804" s="9"/>
      <c r="FG804" s="9"/>
      <c r="FH804" s="9"/>
      <c r="FI804" s="9"/>
      <c r="FJ804" s="9"/>
    </row>
    <row r="805" ht="15.75" customHeight="1">
      <c r="B805" s="153"/>
      <c r="C805" s="153"/>
      <c r="H805" s="153"/>
      <c r="I805" s="153"/>
      <c r="N805" s="153"/>
      <c r="O805" s="153"/>
      <c r="T805" s="153"/>
      <c r="U805" s="153"/>
      <c r="Z805" s="153"/>
      <c r="AA805" s="153"/>
      <c r="AF805" s="153"/>
      <c r="AG805" s="153"/>
      <c r="AL805" s="153"/>
      <c r="AM805" s="153"/>
      <c r="AR805" s="153"/>
      <c r="AS805" s="153"/>
      <c r="AX805" s="153"/>
      <c r="AY805" s="153"/>
      <c r="BD805" s="153"/>
      <c r="BE805" s="153"/>
      <c r="BF805" s="153"/>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c r="CX805" s="9"/>
      <c r="CY805" s="9"/>
      <c r="CZ805" s="9"/>
      <c r="DA805" s="9"/>
      <c r="DB805" s="9"/>
      <c r="DC805" s="9"/>
      <c r="DD805" s="9"/>
      <c r="DE805" s="9"/>
      <c r="DF805" s="9"/>
      <c r="DG805" s="9"/>
      <c r="DH805" s="9"/>
      <c r="DI805" s="9"/>
      <c r="DJ805" s="9"/>
      <c r="DK805" s="9"/>
      <c r="DL805" s="9"/>
      <c r="DM805" s="9"/>
      <c r="DN805" s="9"/>
      <c r="DO805" s="9"/>
      <c r="DP805" s="9"/>
      <c r="DQ805" s="9"/>
      <c r="DR805" s="9"/>
      <c r="DS805" s="9"/>
      <c r="DT805" s="9"/>
      <c r="DU805" s="9"/>
      <c r="DV805" s="9"/>
      <c r="DW805" s="9"/>
      <c r="DX805" s="9"/>
      <c r="DY805" s="9"/>
      <c r="DZ805" s="9"/>
      <c r="EA805" s="9"/>
      <c r="EB805" s="9"/>
      <c r="EC805" s="9"/>
      <c r="ED805" s="9"/>
      <c r="EE805" s="9"/>
      <c r="EF805" s="9"/>
      <c r="EG805" s="9"/>
      <c r="EH805" s="9"/>
      <c r="EI805" s="9"/>
      <c r="EJ805" s="9"/>
      <c r="EK805" s="9"/>
      <c r="EL805" s="9"/>
      <c r="EM805" s="9"/>
      <c r="EN805" s="9"/>
      <c r="EO805" s="9"/>
      <c r="EP805" s="9"/>
      <c r="EQ805" s="9"/>
      <c r="ER805" s="9"/>
      <c r="ES805" s="9"/>
      <c r="ET805" s="9"/>
      <c r="EU805" s="9"/>
      <c r="EV805" s="9"/>
      <c r="EW805" s="9"/>
      <c r="EX805" s="9"/>
      <c r="EY805" s="9"/>
      <c r="EZ805" s="9"/>
      <c r="FA805" s="9"/>
      <c r="FB805" s="9"/>
      <c r="FC805" s="9"/>
      <c r="FD805" s="9"/>
      <c r="FE805" s="9"/>
      <c r="FF805" s="9"/>
      <c r="FG805" s="9"/>
      <c r="FH805" s="9"/>
      <c r="FI805" s="9"/>
      <c r="FJ805" s="9"/>
    </row>
    <row r="806" ht="15.75" customHeight="1">
      <c r="B806" s="153"/>
      <c r="C806" s="153"/>
      <c r="H806" s="153"/>
      <c r="I806" s="153"/>
      <c r="N806" s="153"/>
      <c r="O806" s="153"/>
      <c r="T806" s="153"/>
      <c r="U806" s="153"/>
      <c r="Z806" s="153"/>
      <c r="AA806" s="153"/>
      <c r="AF806" s="153"/>
      <c r="AG806" s="153"/>
      <c r="AL806" s="153"/>
      <c r="AM806" s="153"/>
      <c r="AR806" s="153"/>
      <c r="AS806" s="153"/>
      <c r="AX806" s="153"/>
      <c r="AY806" s="153"/>
      <c r="BD806" s="153"/>
      <c r="BE806" s="153"/>
      <c r="BF806" s="153"/>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9"/>
      <c r="DN806" s="9"/>
      <c r="DO806" s="9"/>
      <c r="DP806" s="9"/>
      <c r="DQ806" s="9"/>
      <c r="DR806" s="9"/>
      <c r="DS806" s="9"/>
      <c r="DT806" s="9"/>
      <c r="DU806" s="9"/>
      <c r="DV806" s="9"/>
      <c r="DW806" s="9"/>
      <c r="DX806" s="9"/>
      <c r="DY806" s="9"/>
      <c r="DZ806" s="9"/>
      <c r="EA806" s="9"/>
      <c r="EB806" s="9"/>
      <c r="EC806" s="9"/>
      <c r="ED806" s="9"/>
      <c r="EE806" s="9"/>
      <c r="EF806" s="9"/>
      <c r="EG806" s="9"/>
      <c r="EH806" s="9"/>
      <c r="EI806" s="9"/>
      <c r="EJ806" s="9"/>
      <c r="EK806" s="9"/>
      <c r="EL806" s="9"/>
      <c r="EM806" s="9"/>
      <c r="EN806" s="9"/>
      <c r="EO806" s="9"/>
      <c r="EP806" s="9"/>
      <c r="EQ806" s="9"/>
      <c r="ER806" s="9"/>
      <c r="ES806" s="9"/>
      <c r="ET806" s="9"/>
      <c r="EU806" s="9"/>
      <c r="EV806" s="9"/>
      <c r="EW806" s="9"/>
      <c r="EX806" s="9"/>
      <c r="EY806" s="9"/>
      <c r="EZ806" s="9"/>
      <c r="FA806" s="9"/>
      <c r="FB806" s="9"/>
      <c r="FC806" s="9"/>
      <c r="FD806" s="9"/>
      <c r="FE806" s="9"/>
      <c r="FF806" s="9"/>
      <c r="FG806" s="9"/>
      <c r="FH806" s="9"/>
      <c r="FI806" s="9"/>
      <c r="FJ806" s="9"/>
    </row>
    <row r="807" ht="15.75" customHeight="1">
      <c r="B807" s="153"/>
      <c r="C807" s="153"/>
      <c r="H807" s="153"/>
      <c r="I807" s="153"/>
      <c r="N807" s="153"/>
      <c r="O807" s="153"/>
      <c r="T807" s="153"/>
      <c r="U807" s="153"/>
      <c r="Z807" s="153"/>
      <c r="AA807" s="153"/>
      <c r="AF807" s="153"/>
      <c r="AG807" s="153"/>
      <c r="AL807" s="153"/>
      <c r="AM807" s="153"/>
      <c r="AR807" s="153"/>
      <c r="AS807" s="153"/>
      <c r="AX807" s="153"/>
      <c r="AY807" s="153"/>
      <c r="BD807" s="153"/>
      <c r="BE807" s="153"/>
      <c r="BF807" s="153"/>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c r="EA807" s="9"/>
      <c r="EB807" s="9"/>
      <c r="EC807" s="9"/>
      <c r="ED807" s="9"/>
      <c r="EE807" s="9"/>
      <c r="EF807" s="9"/>
      <c r="EG807" s="9"/>
      <c r="EH807" s="9"/>
      <c r="EI807" s="9"/>
      <c r="EJ807" s="9"/>
      <c r="EK807" s="9"/>
      <c r="EL807" s="9"/>
      <c r="EM807" s="9"/>
      <c r="EN807" s="9"/>
      <c r="EO807" s="9"/>
      <c r="EP807" s="9"/>
      <c r="EQ807" s="9"/>
      <c r="ER807" s="9"/>
      <c r="ES807" s="9"/>
      <c r="ET807" s="9"/>
      <c r="EU807" s="9"/>
      <c r="EV807" s="9"/>
      <c r="EW807" s="9"/>
      <c r="EX807" s="9"/>
      <c r="EY807" s="9"/>
      <c r="EZ807" s="9"/>
      <c r="FA807" s="9"/>
      <c r="FB807" s="9"/>
      <c r="FC807" s="9"/>
      <c r="FD807" s="9"/>
      <c r="FE807" s="9"/>
      <c r="FF807" s="9"/>
      <c r="FG807" s="9"/>
      <c r="FH807" s="9"/>
      <c r="FI807" s="9"/>
      <c r="FJ807" s="9"/>
    </row>
    <row r="808" ht="15.75" customHeight="1">
      <c r="B808" s="153"/>
      <c r="C808" s="153"/>
      <c r="H808" s="153"/>
      <c r="I808" s="153"/>
      <c r="N808" s="153"/>
      <c r="O808" s="153"/>
      <c r="T808" s="153"/>
      <c r="U808" s="153"/>
      <c r="Z808" s="153"/>
      <c r="AA808" s="153"/>
      <c r="AF808" s="153"/>
      <c r="AG808" s="153"/>
      <c r="AL808" s="153"/>
      <c r="AM808" s="153"/>
      <c r="AR808" s="153"/>
      <c r="AS808" s="153"/>
      <c r="AX808" s="153"/>
      <c r="AY808" s="153"/>
      <c r="BD808" s="153"/>
      <c r="BE808" s="153"/>
      <c r="BF808" s="153"/>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c r="CX808" s="9"/>
      <c r="CY808" s="9"/>
      <c r="CZ808" s="9"/>
      <c r="DA808" s="9"/>
      <c r="DB808" s="9"/>
      <c r="DC808" s="9"/>
      <c r="DD808" s="9"/>
      <c r="DE808" s="9"/>
      <c r="DF808" s="9"/>
      <c r="DG808" s="9"/>
      <c r="DH808" s="9"/>
      <c r="DI808" s="9"/>
      <c r="DJ808" s="9"/>
      <c r="DK808" s="9"/>
      <c r="DL808" s="9"/>
      <c r="DM808" s="9"/>
      <c r="DN808" s="9"/>
      <c r="DO808" s="9"/>
      <c r="DP808" s="9"/>
      <c r="DQ808" s="9"/>
      <c r="DR808" s="9"/>
      <c r="DS808" s="9"/>
      <c r="DT808" s="9"/>
      <c r="DU808" s="9"/>
      <c r="DV808" s="9"/>
      <c r="DW808" s="9"/>
      <c r="DX808" s="9"/>
      <c r="DY808" s="9"/>
      <c r="DZ808" s="9"/>
      <c r="EA808" s="9"/>
      <c r="EB808" s="9"/>
      <c r="EC808" s="9"/>
      <c r="ED808" s="9"/>
      <c r="EE808" s="9"/>
      <c r="EF808" s="9"/>
      <c r="EG808" s="9"/>
      <c r="EH808" s="9"/>
      <c r="EI808" s="9"/>
      <c r="EJ808" s="9"/>
      <c r="EK808" s="9"/>
      <c r="EL808" s="9"/>
      <c r="EM808" s="9"/>
      <c r="EN808" s="9"/>
      <c r="EO808" s="9"/>
      <c r="EP808" s="9"/>
      <c r="EQ808" s="9"/>
      <c r="ER808" s="9"/>
      <c r="ES808" s="9"/>
      <c r="ET808" s="9"/>
      <c r="EU808" s="9"/>
      <c r="EV808" s="9"/>
      <c r="EW808" s="9"/>
      <c r="EX808" s="9"/>
      <c r="EY808" s="9"/>
      <c r="EZ808" s="9"/>
      <c r="FA808" s="9"/>
      <c r="FB808" s="9"/>
      <c r="FC808" s="9"/>
      <c r="FD808" s="9"/>
      <c r="FE808" s="9"/>
      <c r="FF808" s="9"/>
      <c r="FG808" s="9"/>
      <c r="FH808" s="9"/>
      <c r="FI808" s="9"/>
      <c r="FJ808" s="9"/>
    </row>
    <row r="809" ht="15.75" customHeight="1">
      <c r="B809" s="153"/>
      <c r="C809" s="153"/>
      <c r="H809" s="153"/>
      <c r="I809" s="153"/>
      <c r="N809" s="153"/>
      <c r="O809" s="153"/>
      <c r="T809" s="153"/>
      <c r="U809" s="153"/>
      <c r="Z809" s="153"/>
      <c r="AA809" s="153"/>
      <c r="AF809" s="153"/>
      <c r="AG809" s="153"/>
      <c r="AL809" s="153"/>
      <c r="AM809" s="153"/>
      <c r="AR809" s="153"/>
      <c r="AS809" s="153"/>
      <c r="AX809" s="153"/>
      <c r="AY809" s="153"/>
      <c r="BD809" s="153"/>
      <c r="BE809" s="153"/>
      <c r="BF809" s="153"/>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c r="CX809" s="9"/>
      <c r="CY809" s="9"/>
      <c r="CZ809" s="9"/>
      <c r="DA809" s="9"/>
      <c r="DB809" s="9"/>
      <c r="DC809" s="9"/>
      <c r="DD809" s="9"/>
      <c r="DE809" s="9"/>
      <c r="DF809" s="9"/>
      <c r="DG809" s="9"/>
      <c r="DH809" s="9"/>
      <c r="DI809" s="9"/>
      <c r="DJ809" s="9"/>
      <c r="DK809" s="9"/>
      <c r="DL809" s="9"/>
      <c r="DM809" s="9"/>
      <c r="DN809" s="9"/>
      <c r="DO809" s="9"/>
      <c r="DP809" s="9"/>
      <c r="DQ809" s="9"/>
      <c r="DR809" s="9"/>
      <c r="DS809" s="9"/>
      <c r="DT809" s="9"/>
      <c r="DU809" s="9"/>
      <c r="DV809" s="9"/>
      <c r="DW809" s="9"/>
      <c r="DX809" s="9"/>
      <c r="DY809" s="9"/>
      <c r="DZ809" s="9"/>
      <c r="EA809" s="9"/>
      <c r="EB809" s="9"/>
      <c r="EC809" s="9"/>
      <c r="ED809" s="9"/>
      <c r="EE809" s="9"/>
      <c r="EF809" s="9"/>
      <c r="EG809" s="9"/>
      <c r="EH809" s="9"/>
      <c r="EI809" s="9"/>
      <c r="EJ809" s="9"/>
      <c r="EK809" s="9"/>
      <c r="EL809" s="9"/>
      <c r="EM809" s="9"/>
      <c r="EN809" s="9"/>
      <c r="EO809" s="9"/>
      <c r="EP809" s="9"/>
      <c r="EQ809" s="9"/>
      <c r="ER809" s="9"/>
      <c r="ES809" s="9"/>
      <c r="ET809" s="9"/>
      <c r="EU809" s="9"/>
      <c r="EV809" s="9"/>
      <c r="EW809" s="9"/>
      <c r="EX809" s="9"/>
      <c r="EY809" s="9"/>
      <c r="EZ809" s="9"/>
      <c r="FA809" s="9"/>
      <c r="FB809" s="9"/>
      <c r="FC809" s="9"/>
      <c r="FD809" s="9"/>
      <c r="FE809" s="9"/>
      <c r="FF809" s="9"/>
      <c r="FG809" s="9"/>
      <c r="FH809" s="9"/>
      <c r="FI809" s="9"/>
      <c r="FJ809" s="9"/>
    </row>
    <row r="810" ht="15.75" customHeight="1">
      <c r="B810" s="153"/>
      <c r="C810" s="153"/>
      <c r="H810" s="153"/>
      <c r="I810" s="153"/>
      <c r="N810" s="153"/>
      <c r="O810" s="153"/>
      <c r="T810" s="153"/>
      <c r="U810" s="153"/>
      <c r="Z810" s="153"/>
      <c r="AA810" s="153"/>
      <c r="AF810" s="153"/>
      <c r="AG810" s="153"/>
      <c r="AL810" s="153"/>
      <c r="AM810" s="153"/>
      <c r="AR810" s="153"/>
      <c r="AS810" s="153"/>
      <c r="AX810" s="153"/>
      <c r="AY810" s="153"/>
      <c r="BD810" s="153"/>
      <c r="BE810" s="153"/>
      <c r="BF810" s="153"/>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c r="CX810" s="9"/>
      <c r="CY810" s="9"/>
      <c r="CZ810" s="9"/>
      <c r="DA810" s="9"/>
      <c r="DB810" s="9"/>
      <c r="DC810" s="9"/>
      <c r="DD810" s="9"/>
      <c r="DE810" s="9"/>
      <c r="DF810" s="9"/>
      <c r="DG810" s="9"/>
      <c r="DH810" s="9"/>
      <c r="DI810" s="9"/>
      <c r="DJ810" s="9"/>
      <c r="DK810" s="9"/>
      <c r="DL810" s="9"/>
      <c r="DM810" s="9"/>
      <c r="DN810" s="9"/>
      <c r="DO810" s="9"/>
      <c r="DP810" s="9"/>
      <c r="DQ810" s="9"/>
      <c r="DR810" s="9"/>
      <c r="DS810" s="9"/>
      <c r="DT810" s="9"/>
      <c r="DU810" s="9"/>
      <c r="DV810" s="9"/>
      <c r="DW810" s="9"/>
      <c r="DX810" s="9"/>
      <c r="DY810" s="9"/>
      <c r="DZ810" s="9"/>
      <c r="EA810" s="9"/>
      <c r="EB810" s="9"/>
      <c r="EC810" s="9"/>
      <c r="ED810" s="9"/>
      <c r="EE810" s="9"/>
      <c r="EF810" s="9"/>
      <c r="EG810" s="9"/>
      <c r="EH810" s="9"/>
      <c r="EI810" s="9"/>
      <c r="EJ810" s="9"/>
      <c r="EK810" s="9"/>
      <c r="EL810" s="9"/>
      <c r="EM810" s="9"/>
      <c r="EN810" s="9"/>
      <c r="EO810" s="9"/>
      <c r="EP810" s="9"/>
      <c r="EQ810" s="9"/>
      <c r="ER810" s="9"/>
      <c r="ES810" s="9"/>
      <c r="ET810" s="9"/>
      <c r="EU810" s="9"/>
      <c r="EV810" s="9"/>
      <c r="EW810" s="9"/>
      <c r="EX810" s="9"/>
      <c r="EY810" s="9"/>
      <c r="EZ810" s="9"/>
      <c r="FA810" s="9"/>
      <c r="FB810" s="9"/>
      <c r="FC810" s="9"/>
      <c r="FD810" s="9"/>
      <c r="FE810" s="9"/>
      <c r="FF810" s="9"/>
      <c r="FG810" s="9"/>
      <c r="FH810" s="9"/>
      <c r="FI810" s="9"/>
      <c r="FJ810" s="9"/>
    </row>
    <row r="811" ht="15.75" customHeight="1">
      <c r="B811" s="153"/>
      <c r="C811" s="153"/>
      <c r="H811" s="153"/>
      <c r="I811" s="153"/>
      <c r="N811" s="153"/>
      <c r="O811" s="153"/>
      <c r="T811" s="153"/>
      <c r="U811" s="153"/>
      <c r="Z811" s="153"/>
      <c r="AA811" s="153"/>
      <c r="AF811" s="153"/>
      <c r="AG811" s="153"/>
      <c r="AL811" s="153"/>
      <c r="AM811" s="153"/>
      <c r="AR811" s="153"/>
      <c r="AS811" s="153"/>
      <c r="AX811" s="153"/>
      <c r="AY811" s="153"/>
      <c r="BD811" s="153"/>
      <c r="BE811" s="153"/>
      <c r="BF811" s="153"/>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c r="CX811" s="9"/>
      <c r="CY811" s="9"/>
      <c r="CZ811" s="9"/>
      <c r="DA811" s="9"/>
      <c r="DB811" s="9"/>
      <c r="DC811" s="9"/>
      <c r="DD811" s="9"/>
      <c r="DE811" s="9"/>
      <c r="DF811" s="9"/>
      <c r="DG811" s="9"/>
      <c r="DH811" s="9"/>
      <c r="DI811" s="9"/>
      <c r="DJ811" s="9"/>
      <c r="DK811" s="9"/>
      <c r="DL811" s="9"/>
      <c r="DM811" s="9"/>
      <c r="DN811" s="9"/>
      <c r="DO811" s="9"/>
      <c r="DP811" s="9"/>
      <c r="DQ811" s="9"/>
      <c r="DR811" s="9"/>
      <c r="DS811" s="9"/>
      <c r="DT811" s="9"/>
      <c r="DU811" s="9"/>
      <c r="DV811" s="9"/>
      <c r="DW811" s="9"/>
      <c r="DX811" s="9"/>
      <c r="DY811" s="9"/>
      <c r="DZ811" s="9"/>
      <c r="EA811" s="9"/>
      <c r="EB811" s="9"/>
      <c r="EC811" s="9"/>
      <c r="ED811" s="9"/>
      <c r="EE811" s="9"/>
      <c r="EF811" s="9"/>
      <c r="EG811" s="9"/>
      <c r="EH811" s="9"/>
      <c r="EI811" s="9"/>
      <c r="EJ811" s="9"/>
      <c r="EK811" s="9"/>
      <c r="EL811" s="9"/>
      <c r="EM811" s="9"/>
      <c r="EN811" s="9"/>
      <c r="EO811" s="9"/>
      <c r="EP811" s="9"/>
      <c r="EQ811" s="9"/>
      <c r="ER811" s="9"/>
      <c r="ES811" s="9"/>
      <c r="ET811" s="9"/>
      <c r="EU811" s="9"/>
      <c r="EV811" s="9"/>
      <c r="EW811" s="9"/>
      <c r="EX811" s="9"/>
      <c r="EY811" s="9"/>
      <c r="EZ811" s="9"/>
      <c r="FA811" s="9"/>
      <c r="FB811" s="9"/>
      <c r="FC811" s="9"/>
      <c r="FD811" s="9"/>
      <c r="FE811" s="9"/>
      <c r="FF811" s="9"/>
      <c r="FG811" s="9"/>
      <c r="FH811" s="9"/>
      <c r="FI811" s="9"/>
      <c r="FJ811" s="9"/>
    </row>
    <row r="812" ht="15.75" customHeight="1">
      <c r="B812" s="153"/>
      <c r="C812" s="153"/>
      <c r="H812" s="153"/>
      <c r="I812" s="153"/>
      <c r="N812" s="153"/>
      <c r="O812" s="153"/>
      <c r="T812" s="153"/>
      <c r="U812" s="153"/>
      <c r="Z812" s="153"/>
      <c r="AA812" s="153"/>
      <c r="AF812" s="153"/>
      <c r="AG812" s="153"/>
      <c r="AL812" s="153"/>
      <c r="AM812" s="153"/>
      <c r="AR812" s="153"/>
      <c r="AS812" s="153"/>
      <c r="AX812" s="153"/>
      <c r="AY812" s="153"/>
      <c r="BD812" s="153"/>
      <c r="BE812" s="153"/>
      <c r="BF812" s="153"/>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c r="CX812" s="9"/>
      <c r="CY812" s="9"/>
      <c r="CZ812" s="9"/>
      <c r="DA812" s="9"/>
      <c r="DB812" s="9"/>
      <c r="DC812" s="9"/>
      <c r="DD812" s="9"/>
      <c r="DE812" s="9"/>
      <c r="DF812" s="9"/>
      <c r="DG812" s="9"/>
      <c r="DH812" s="9"/>
      <c r="DI812" s="9"/>
      <c r="DJ812" s="9"/>
      <c r="DK812" s="9"/>
      <c r="DL812" s="9"/>
      <c r="DM812" s="9"/>
      <c r="DN812" s="9"/>
      <c r="DO812" s="9"/>
      <c r="DP812" s="9"/>
      <c r="DQ812" s="9"/>
      <c r="DR812" s="9"/>
      <c r="DS812" s="9"/>
      <c r="DT812" s="9"/>
      <c r="DU812" s="9"/>
      <c r="DV812" s="9"/>
      <c r="DW812" s="9"/>
      <c r="DX812" s="9"/>
      <c r="DY812" s="9"/>
      <c r="DZ812" s="9"/>
      <c r="EA812" s="9"/>
      <c r="EB812" s="9"/>
      <c r="EC812" s="9"/>
      <c r="ED812" s="9"/>
      <c r="EE812" s="9"/>
      <c r="EF812" s="9"/>
      <c r="EG812" s="9"/>
      <c r="EH812" s="9"/>
      <c r="EI812" s="9"/>
      <c r="EJ812" s="9"/>
      <c r="EK812" s="9"/>
      <c r="EL812" s="9"/>
      <c r="EM812" s="9"/>
      <c r="EN812" s="9"/>
      <c r="EO812" s="9"/>
      <c r="EP812" s="9"/>
      <c r="EQ812" s="9"/>
      <c r="ER812" s="9"/>
      <c r="ES812" s="9"/>
      <c r="ET812" s="9"/>
      <c r="EU812" s="9"/>
      <c r="EV812" s="9"/>
      <c r="EW812" s="9"/>
      <c r="EX812" s="9"/>
      <c r="EY812" s="9"/>
      <c r="EZ812" s="9"/>
      <c r="FA812" s="9"/>
      <c r="FB812" s="9"/>
      <c r="FC812" s="9"/>
      <c r="FD812" s="9"/>
      <c r="FE812" s="9"/>
      <c r="FF812" s="9"/>
      <c r="FG812" s="9"/>
      <c r="FH812" s="9"/>
      <c r="FI812" s="9"/>
      <c r="FJ812" s="9"/>
    </row>
    <row r="813" ht="15.75" customHeight="1">
      <c r="B813" s="153"/>
      <c r="C813" s="153"/>
      <c r="H813" s="153"/>
      <c r="I813" s="153"/>
      <c r="N813" s="153"/>
      <c r="O813" s="153"/>
      <c r="T813" s="153"/>
      <c r="U813" s="153"/>
      <c r="Z813" s="153"/>
      <c r="AA813" s="153"/>
      <c r="AF813" s="153"/>
      <c r="AG813" s="153"/>
      <c r="AL813" s="153"/>
      <c r="AM813" s="153"/>
      <c r="AR813" s="153"/>
      <c r="AS813" s="153"/>
      <c r="AX813" s="153"/>
      <c r="AY813" s="153"/>
      <c r="BD813" s="153"/>
      <c r="BE813" s="153"/>
      <c r="BF813" s="153"/>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c r="CX813" s="9"/>
      <c r="CY813" s="9"/>
      <c r="CZ813" s="9"/>
      <c r="DA813" s="9"/>
      <c r="DB813" s="9"/>
      <c r="DC813" s="9"/>
      <c r="DD813" s="9"/>
      <c r="DE813" s="9"/>
      <c r="DF813" s="9"/>
      <c r="DG813" s="9"/>
      <c r="DH813" s="9"/>
      <c r="DI813" s="9"/>
      <c r="DJ813" s="9"/>
      <c r="DK813" s="9"/>
      <c r="DL813" s="9"/>
      <c r="DM813" s="9"/>
      <c r="DN813" s="9"/>
      <c r="DO813" s="9"/>
      <c r="DP813" s="9"/>
      <c r="DQ813" s="9"/>
      <c r="DR813" s="9"/>
      <c r="DS813" s="9"/>
      <c r="DT813" s="9"/>
      <c r="DU813" s="9"/>
      <c r="DV813" s="9"/>
      <c r="DW813" s="9"/>
      <c r="DX813" s="9"/>
      <c r="DY813" s="9"/>
      <c r="DZ813" s="9"/>
      <c r="EA813" s="9"/>
      <c r="EB813" s="9"/>
      <c r="EC813" s="9"/>
      <c r="ED813" s="9"/>
      <c r="EE813" s="9"/>
      <c r="EF813" s="9"/>
      <c r="EG813" s="9"/>
      <c r="EH813" s="9"/>
      <c r="EI813" s="9"/>
      <c r="EJ813" s="9"/>
      <c r="EK813" s="9"/>
      <c r="EL813" s="9"/>
      <c r="EM813" s="9"/>
      <c r="EN813" s="9"/>
      <c r="EO813" s="9"/>
      <c r="EP813" s="9"/>
      <c r="EQ813" s="9"/>
      <c r="ER813" s="9"/>
      <c r="ES813" s="9"/>
      <c r="ET813" s="9"/>
      <c r="EU813" s="9"/>
      <c r="EV813" s="9"/>
      <c r="EW813" s="9"/>
      <c r="EX813" s="9"/>
      <c r="EY813" s="9"/>
      <c r="EZ813" s="9"/>
      <c r="FA813" s="9"/>
      <c r="FB813" s="9"/>
      <c r="FC813" s="9"/>
      <c r="FD813" s="9"/>
      <c r="FE813" s="9"/>
      <c r="FF813" s="9"/>
      <c r="FG813" s="9"/>
      <c r="FH813" s="9"/>
      <c r="FI813" s="9"/>
      <c r="FJ813" s="9"/>
    </row>
    <row r="814" ht="15.75" customHeight="1">
      <c r="B814" s="153"/>
      <c r="C814" s="153"/>
      <c r="H814" s="153"/>
      <c r="I814" s="153"/>
      <c r="N814" s="153"/>
      <c r="O814" s="153"/>
      <c r="T814" s="153"/>
      <c r="U814" s="153"/>
      <c r="Z814" s="153"/>
      <c r="AA814" s="153"/>
      <c r="AF814" s="153"/>
      <c r="AG814" s="153"/>
      <c r="AL814" s="153"/>
      <c r="AM814" s="153"/>
      <c r="AR814" s="153"/>
      <c r="AS814" s="153"/>
      <c r="AX814" s="153"/>
      <c r="AY814" s="153"/>
      <c r="BD814" s="153"/>
      <c r="BE814" s="153"/>
      <c r="BF814" s="153"/>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c r="CX814" s="9"/>
      <c r="CY814" s="9"/>
      <c r="CZ814" s="9"/>
      <c r="DA814" s="9"/>
      <c r="DB814" s="9"/>
      <c r="DC814" s="9"/>
      <c r="DD814" s="9"/>
      <c r="DE814" s="9"/>
      <c r="DF814" s="9"/>
      <c r="DG814" s="9"/>
      <c r="DH814" s="9"/>
      <c r="DI814" s="9"/>
      <c r="DJ814" s="9"/>
      <c r="DK814" s="9"/>
      <c r="DL814" s="9"/>
      <c r="DM814" s="9"/>
      <c r="DN814" s="9"/>
      <c r="DO814" s="9"/>
      <c r="DP814" s="9"/>
      <c r="DQ814" s="9"/>
      <c r="DR814" s="9"/>
      <c r="DS814" s="9"/>
      <c r="DT814" s="9"/>
      <c r="DU814" s="9"/>
      <c r="DV814" s="9"/>
      <c r="DW814" s="9"/>
      <c r="DX814" s="9"/>
      <c r="DY814" s="9"/>
      <c r="DZ814" s="9"/>
      <c r="EA814" s="9"/>
      <c r="EB814" s="9"/>
      <c r="EC814" s="9"/>
      <c r="ED814" s="9"/>
      <c r="EE814" s="9"/>
      <c r="EF814" s="9"/>
      <c r="EG814" s="9"/>
      <c r="EH814" s="9"/>
      <c r="EI814" s="9"/>
      <c r="EJ814" s="9"/>
      <c r="EK814" s="9"/>
      <c r="EL814" s="9"/>
      <c r="EM814" s="9"/>
      <c r="EN814" s="9"/>
      <c r="EO814" s="9"/>
      <c r="EP814" s="9"/>
      <c r="EQ814" s="9"/>
      <c r="ER814" s="9"/>
      <c r="ES814" s="9"/>
      <c r="ET814" s="9"/>
      <c r="EU814" s="9"/>
      <c r="EV814" s="9"/>
      <c r="EW814" s="9"/>
      <c r="EX814" s="9"/>
      <c r="EY814" s="9"/>
      <c r="EZ814" s="9"/>
      <c r="FA814" s="9"/>
      <c r="FB814" s="9"/>
      <c r="FC814" s="9"/>
      <c r="FD814" s="9"/>
      <c r="FE814" s="9"/>
      <c r="FF814" s="9"/>
      <c r="FG814" s="9"/>
      <c r="FH814" s="9"/>
      <c r="FI814" s="9"/>
      <c r="FJ814" s="9"/>
    </row>
    <row r="815" ht="15.75" customHeight="1">
      <c r="B815" s="153"/>
      <c r="C815" s="153"/>
      <c r="H815" s="153"/>
      <c r="I815" s="153"/>
      <c r="N815" s="153"/>
      <c r="O815" s="153"/>
      <c r="T815" s="153"/>
      <c r="U815" s="153"/>
      <c r="Z815" s="153"/>
      <c r="AA815" s="153"/>
      <c r="AF815" s="153"/>
      <c r="AG815" s="153"/>
      <c r="AL815" s="153"/>
      <c r="AM815" s="153"/>
      <c r="AR815" s="153"/>
      <c r="AS815" s="153"/>
      <c r="AX815" s="153"/>
      <c r="AY815" s="153"/>
      <c r="BD815" s="153"/>
      <c r="BE815" s="153"/>
      <c r="BF815" s="153"/>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c r="CX815" s="9"/>
      <c r="CY815" s="9"/>
      <c r="CZ815" s="9"/>
      <c r="DA815" s="9"/>
      <c r="DB815" s="9"/>
      <c r="DC815" s="9"/>
      <c r="DD815" s="9"/>
      <c r="DE815" s="9"/>
      <c r="DF815" s="9"/>
      <c r="DG815" s="9"/>
      <c r="DH815" s="9"/>
      <c r="DI815" s="9"/>
      <c r="DJ815" s="9"/>
      <c r="DK815" s="9"/>
      <c r="DL815" s="9"/>
      <c r="DM815" s="9"/>
      <c r="DN815" s="9"/>
      <c r="DO815" s="9"/>
      <c r="DP815" s="9"/>
      <c r="DQ815" s="9"/>
      <c r="DR815" s="9"/>
      <c r="DS815" s="9"/>
      <c r="DT815" s="9"/>
      <c r="DU815" s="9"/>
      <c r="DV815" s="9"/>
      <c r="DW815" s="9"/>
      <c r="DX815" s="9"/>
      <c r="DY815" s="9"/>
      <c r="DZ815" s="9"/>
      <c r="EA815" s="9"/>
      <c r="EB815" s="9"/>
      <c r="EC815" s="9"/>
      <c r="ED815" s="9"/>
      <c r="EE815" s="9"/>
      <c r="EF815" s="9"/>
      <c r="EG815" s="9"/>
      <c r="EH815" s="9"/>
      <c r="EI815" s="9"/>
      <c r="EJ815" s="9"/>
      <c r="EK815" s="9"/>
      <c r="EL815" s="9"/>
      <c r="EM815" s="9"/>
      <c r="EN815" s="9"/>
      <c r="EO815" s="9"/>
      <c r="EP815" s="9"/>
      <c r="EQ815" s="9"/>
      <c r="ER815" s="9"/>
      <c r="ES815" s="9"/>
      <c r="ET815" s="9"/>
      <c r="EU815" s="9"/>
      <c r="EV815" s="9"/>
      <c r="EW815" s="9"/>
      <c r="EX815" s="9"/>
      <c r="EY815" s="9"/>
      <c r="EZ815" s="9"/>
      <c r="FA815" s="9"/>
      <c r="FB815" s="9"/>
      <c r="FC815" s="9"/>
      <c r="FD815" s="9"/>
      <c r="FE815" s="9"/>
      <c r="FF815" s="9"/>
      <c r="FG815" s="9"/>
      <c r="FH815" s="9"/>
      <c r="FI815" s="9"/>
      <c r="FJ815" s="9"/>
    </row>
    <row r="816" ht="15.75" customHeight="1">
      <c r="B816" s="153"/>
      <c r="C816" s="153"/>
      <c r="H816" s="153"/>
      <c r="I816" s="153"/>
      <c r="N816" s="153"/>
      <c r="O816" s="153"/>
      <c r="T816" s="153"/>
      <c r="U816" s="153"/>
      <c r="Z816" s="153"/>
      <c r="AA816" s="153"/>
      <c r="AF816" s="153"/>
      <c r="AG816" s="153"/>
      <c r="AL816" s="153"/>
      <c r="AM816" s="153"/>
      <c r="AR816" s="153"/>
      <c r="AS816" s="153"/>
      <c r="AX816" s="153"/>
      <c r="AY816" s="153"/>
      <c r="BD816" s="153"/>
      <c r="BE816" s="153"/>
      <c r="BF816" s="153"/>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9"/>
      <c r="DN816" s="9"/>
      <c r="DO816" s="9"/>
      <c r="DP816" s="9"/>
      <c r="DQ816" s="9"/>
      <c r="DR816" s="9"/>
      <c r="DS816" s="9"/>
      <c r="DT816" s="9"/>
      <c r="DU816" s="9"/>
      <c r="DV816" s="9"/>
      <c r="DW816" s="9"/>
      <c r="DX816" s="9"/>
      <c r="DY816" s="9"/>
      <c r="DZ816" s="9"/>
      <c r="EA816" s="9"/>
      <c r="EB816" s="9"/>
      <c r="EC816" s="9"/>
      <c r="ED816" s="9"/>
      <c r="EE816" s="9"/>
      <c r="EF816" s="9"/>
      <c r="EG816" s="9"/>
      <c r="EH816" s="9"/>
      <c r="EI816" s="9"/>
      <c r="EJ816" s="9"/>
      <c r="EK816" s="9"/>
      <c r="EL816" s="9"/>
      <c r="EM816" s="9"/>
      <c r="EN816" s="9"/>
      <c r="EO816" s="9"/>
      <c r="EP816" s="9"/>
      <c r="EQ816" s="9"/>
      <c r="ER816" s="9"/>
      <c r="ES816" s="9"/>
      <c r="ET816" s="9"/>
      <c r="EU816" s="9"/>
      <c r="EV816" s="9"/>
      <c r="EW816" s="9"/>
      <c r="EX816" s="9"/>
      <c r="EY816" s="9"/>
      <c r="EZ816" s="9"/>
      <c r="FA816" s="9"/>
      <c r="FB816" s="9"/>
      <c r="FC816" s="9"/>
      <c r="FD816" s="9"/>
      <c r="FE816" s="9"/>
      <c r="FF816" s="9"/>
      <c r="FG816" s="9"/>
      <c r="FH816" s="9"/>
      <c r="FI816" s="9"/>
      <c r="FJ816" s="9"/>
    </row>
    <row r="817" ht="15.75" customHeight="1">
      <c r="B817" s="153"/>
      <c r="C817" s="153"/>
      <c r="H817" s="153"/>
      <c r="I817" s="153"/>
      <c r="N817" s="153"/>
      <c r="O817" s="153"/>
      <c r="T817" s="153"/>
      <c r="U817" s="153"/>
      <c r="Z817" s="153"/>
      <c r="AA817" s="153"/>
      <c r="AF817" s="153"/>
      <c r="AG817" s="153"/>
      <c r="AL817" s="153"/>
      <c r="AM817" s="153"/>
      <c r="AR817" s="153"/>
      <c r="AS817" s="153"/>
      <c r="AX817" s="153"/>
      <c r="AY817" s="153"/>
      <c r="BD817" s="153"/>
      <c r="BE817" s="153"/>
      <c r="BF817" s="153"/>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c r="DM817" s="9"/>
      <c r="DN817" s="9"/>
      <c r="DO817" s="9"/>
      <c r="DP817" s="9"/>
      <c r="DQ817" s="9"/>
      <c r="DR817" s="9"/>
      <c r="DS817" s="9"/>
      <c r="DT817" s="9"/>
      <c r="DU817" s="9"/>
      <c r="DV817" s="9"/>
      <c r="DW817" s="9"/>
      <c r="DX817" s="9"/>
      <c r="DY817" s="9"/>
      <c r="DZ817" s="9"/>
      <c r="EA817" s="9"/>
      <c r="EB817" s="9"/>
      <c r="EC817" s="9"/>
      <c r="ED817" s="9"/>
      <c r="EE817" s="9"/>
      <c r="EF817" s="9"/>
      <c r="EG817" s="9"/>
      <c r="EH817" s="9"/>
      <c r="EI817" s="9"/>
      <c r="EJ817" s="9"/>
      <c r="EK817" s="9"/>
      <c r="EL817" s="9"/>
      <c r="EM817" s="9"/>
      <c r="EN817" s="9"/>
      <c r="EO817" s="9"/>
      <c r="EP817" s="9"/>
      <c r="EQ817" s="9"/>
      <c r="ER817" s="9"/>
      <c r="ES817" s="9"/>
      <c r="ET817" s="9"/>
      <c r="EU817" s="9"/>
      <c r="EV817" s="9"/>
      <c r="EW817" s="9"/>
      <c r="EX817" s="9"/>
      <c r="EY817" s="9"/>
      <c r="EZ817" s="9"/>
      <c r="FA817" s="9"/>
      <c r="FB817" s="9"/>
      <c r="FC817" s="9"/>
      <c r="FD817" s="9"/>
      <c r="FE817" s="9"/>
      <c r="FF817" s="9"/>
      <c r="FG817" s="9"/>
      <c r="FH817" s="9"/>
      <c r="FI817" s="9"/>
      <c r="FJ817" s="9"/>
    </row>
    <row r="818" ht="15.75" customHeight="1">
      <c r="B818" s="153"/>
      <c r="C818" s="153"/>
      <c r="H818" s="153"/>
      <c r="I818" s="153"/>
      <c r="N818" s="153"/>
      <c r="O818" s="153"/>
      <c r="T818" s="153"/>
      <c r="U818" s="153"/>
      <c r="Z818" s="153"/>
      <c r="AA818" s="153"/>
      <c r="AF818" s="153"/>
      <c r="AG818" s="153"/>
      <c r="AL818" s="153"/>
      <c r="AM818" s="153"/>
      <c r="AR818" s="153"/>
      <c r="AS818" s="153"/>
      <c r="AX818" s="153"/>
      <c r="AY818" s="153"/>
      <c r="BD818" s="153"/>
      <c r="BE818" s="153"/>
      <c r="BF818" s="153"/>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9"/>
      <c r="DN818" s="9"/>
      <c r="DO818" s="9"/>
      <c r="DP818" s="9"/>
      <c r="DQ818" s="9"/>
      <c r="DR818" s="9"/>
      <c r="DS818" s="9"/>
      <c r="DT818" s="9"/>
      <c r="DU818" s="9"/>
      <c r="DV818" s="9"/>
      <c r="DW818" s="9"/>
      <c r="DX818" s="9"/>
      <c r="DY818" s="9"/>
      <c r="DZ818" s="9"/>
      <c r="EA818" s="9"/>
      <c r="EB818" s="9"/>
      <c r="EC818" s="9"/>
      <c r="ED818" s="9"/>
      <c r="EE818" s="9"/>
      <c r="EF818" s="9"/>
      <c r="EG818" s="9"/>
      <c r="EH818" s="9"/>
      <c r="EI818" s="9"/>
      <c r="EJ818" s="9"/>
      <c r="EK818" s="9"/>
      <c r="EL818" s="9"/>
      <c r="EM818" s="9"/>
      <c r="EN818" s="9"/>
      <c r="EO818" s="9"/>
      <c r="EP818" s="9"/>
      <c r="EQ818" s="9"/>
      <c r="ER818" s="9"/>
      <c r="ES818" s="9"/>
      <c r="ET818" s="9"/>
      <c r="EU818" s="9"/>
      <c r="EV818" s="9"/>
      <c r="EW818" s="9"/>
      <c r="EX818" s="9"/>
      <c r="EY818" s="9"/>
      <c r="EZ818" s="9"/>
      <c r="FA818" s="9"/>
      <c r="FB818" s="9"/>
      <c r="FC818" s="9"/>
      <c r="FD818" s="9"/>
      <c r="FE818" s="9"/>
      <c r="FF818" s="9"/>
      <c r="FG818" s="9"/>
      <c r="FH818" s="9"/>
      <c r="FI818" s="9"/>
      <c r="FJ818" s="9"/>
    </row>
    <row r="819" ht="15.75" customHeight="1">
      <c r="B819" s="153"/>
      <c r="C819" s="153"/>
      <c r="H819" s="153"/>
      <c r="I819" s="153"/>
      <c r="N819" s="153"/>
      <c r="O819" s="153"/>
      <c r="T819" s="153"/>
      <c r="U819" s="153"/>
      <c r="Z819" s="153"/>
      <c r="AA819" s="153"/>
      <c r="AF819" s="153"/>
      <c r="AG819" s="153"/>
      <c r="AL819" s="153"/>
      <c r="AM819" s="153"/>
      <c r="AR819" s="153"/>
      <c r="AS819" s="153"/>
      <c r="AX819" s="153"/>
      <c r="AY819" s="153"/>
      <c r="BD819" s="153"/>
      <c r="BE819" s="153"/>
      <c r="BF819" s="153"/>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c r="CX819" s="9"/>
      <c r="CY819" s="9"/>
      <c r="CZ819" s="9"/>
      <c r="DA819" s="9"/>
      <c r="DB819" s="9"/>
      <c r="DC819" s="9"/>
      <c r="DD819" s="9"/>
      <c r="DE819" s="9"/>
      <c r="DF819" s="9"/>
      <c r="DG819" s="9"/>
      <c r="DH819" s="9"/>
      <c r="DI819" s="9"/>
      <c r="DJ819" s="9"/>
      <c r="DK819" s="9"/>
      <c r="DL819" s="9"/>
      <c r="DM819" s="9"/>
      <c r="DN819" s="9"/>
      <c r="DO819" s="9"/>
      <c r="DP819" s="9"/>
      <c r="DQ819" s="9"/>
      <c r="DR819" s="9"/>
      <c r="DS819" s="9"/>
      <c r="DT819" s="9"/>
      <c r="DU819" s="9"/>
      <c r="DV819" s="9"/>
      <c r="DW819" s="9"/>
      <c r="DX819" s="9"/>
      <c r="DY819" s="9"/>
      <c r="DZ819" s="9"/>
      <c r="EA819" s="9"/>
      <c r="EB819" s="9"/>
      <c r="EC819" s="9"/>
      <c r="ED819" s="9"/>
      <c r="EE819" s="9"/>
      <c r="EF819" s="9"/>
      <c r="EG819" s="9"/>
      <c r="EH819" s="9"/>
      <c r="EI819" s="9"/>
      <c r="EJ819" s="9"/>
      <c r="EK819" s="9"/>
      <c r="EL819" s="9"/>
      <c r="EM819" s="9"/>
      <c r="EN819" s="9"/>
      <c r="EO819" s="9"/>
      <c r="EP819" s="9"/>
      <c r="EQ819" s="9"/>
      <c r="ER819" s="9"/>
      <c r="ES819" s="9"/>
      <c r="ET819" s="9"/>
      <c r="EU819" s="9"/>
      <c r="EV819" s="9"/>
      <c r="EW819" s="9"/>
      <c r="EX819" s="9"/>
      <c r="EY819" s="9"/>
      <c r="EZ819" s="9"/>
      <c r="FA819" s="9"/>
      <c r="FB819" s="9"/>
      <c r="FC819" s="9"/>
      <c r="FD819" s="9"/>
      <c r="FE819" s="9"/>
      <c r="FF819" s="9"/>
      <c r="FG819" s="9"/>
      <c r="FH819" s="9"/>
      <c r="FI819" s="9"/>
      <c r="FJ819" s="9"/>
    </row>
    <row r="820" ht="15.75" customHeight="1">
      <c r="B820" s="153"/>
      <c r="C820" s="153"/>
      <c r="H820" s="153"/>
      <c r="I820" s="153"/>
      <c r="N820" s="153"/>
      <c r="O820" s="153"/>
      <c r="T820" s="153"/>
      <c r="U820" s="153"/>
      <c r="Z820" s="153"/>
      <c r="AA820" s="153"/>
      <c r="AF820" s="153"/>
      <c r="AG820" s="153"/>
      <c r="AL820" s="153"/>
      <c r="AM820" s="153"/>
      <c r="AR820" s="153"/>
      <c r="AS820" s="153"/>
      <c r="AX820" s="153"/>
      <c r="AY820" s="153"/>
      <c r="BD820" s="153"/>
      <c r="BE820" s="153"/>
      <c r="BF820" s="153"/>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c r="CX820" s="9"/>
      <c r="CY820" s="9"/>
      <c r="CZ820" s="9"/>
      <c r="DA820" s="9"/>
      <c r="DB820" s="9"/>
      <c r="DC820" s="9"/>
      <c r="DD820" s="9"/>
      <c r="DE820" s="9"/>
      <c r="DF820" s="9"/>
      <c r="DG820" s="9"/>
      <c r="DH820" s="9"/>
      <c r="DI820" s="9"/>
      <c r="DJ820" s="9"/>
      <c r="DK820" s="9"/>
      <c r="DL820" s="9"/>
      <c r="DM820" s="9"/>
      <c r="DN820" s="9"/>
      <c r="DO820" s="9"/>
      <c r="DP820" s="9"/>
      <c r="DQ820" s="9"/>
      <c r="DR820" s="9"/>
      <c r="DS820" s="9"/>
      <c r="DT820" s="9"/>
      <c r="DU820" s="9"/>
      <c r="DV820" s="9"/>
      <c r="DW820" s="9"/>
      <c r="DX820" s="9"/>
      <c r="DY820" s="9"/>
      <c r="DZ820" s="9"/>
      <c r="EA820" s="9"/>
      <c r="EB820" s="9"/>
      <c r="EC820" s="9"/>
      <c r="ED820" s="9"/>
      <c r="EE820" s="9"/>
      <c r="EF820" s="9"/>
      <c r="EG820" s="9"/>
      <c r="EH820" s="9"/>
      <c r="EI820" s="9"/>
      <c r="EJ820" s="9"/>
      <c r="EK820" s="9"/>
      <c r="EL820" s="9"/>
      <c r="EM820" s="9"/>
      <c r="EN820" s="9"/>
      <c r="EO820" s="9"/>
      <c r="EP820" s="9"/>
      <c r="EQ820" s="9"/>
      <c r="ER820" s="9"/>
      <c r="ES820" s="9"/>
      <c r="ET820" s="9"/>
      <c r="EU820" s="9"/>
      <c r="EV820" s="9"/>
      <c r="EW820" s="9"/>
      <c r="EX820" s="9"/>
      <c r="EY820" s="9"/>
      <c r="EZ820" s="9"/>
      <c r="FA820" s="9"/>
      <c r="FB820" s="9"/>
      <c r="FC820" s="9"/>
      <c r="FD820" s="9"/>
      <c r="FE820" s="9"/>
      <c r="FF820" s="9"/>
      <c r="FG820" s="9"/>
      <c r="FH820" s="9"/>
      <c r="FI820" s="9"/>
      <c r="FJ820" s="9"/>
    </row>
    <row r="821" ht="15.75" customHeight="1">
      <c r="B821" s="153"/>
      <c r="C821" s="153"/>
      <c r="H821" s="153"/>
      <c r="I821" s="153"/>
      <c r="N821" s="153"/>
      <c r="O821" s="153"/>
      <c r="T821" s="153"/>
      <c r="U821" s="153"/>
      <c r="Z821" s="153"/>
      <c r="AA821" s="153"/>
      <c r="AF821" s="153"/>
      <c r="AG821" s="153"/>
      <c r="AL821" s="153"/>
      <c r="AM821" s="153"/>
      <c r="AR821" s="153"/>
      <c r="AS821" s="153"/>
      <c r="AX821" s="153"/>
      <c r="AY821" s="153"/>
      <c r="BD821" s="153"/>
      <c r="BE821" s="153"/>
      <c r="BF821" s="153"/>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9"/>
      <c r="DN821" s="9"/>
      <c r="DO821" s="9"/>
      <c r="DP821" s="9"/>
      <c r="DQ821" s="9"/>
      <c r="DR821" s="9"/>
      <c r="DS821" s="9"/>
      <c r="DT821" s="9"/>
      <c r="DU821" s="9"/>
      <c r="DV821" s="9"/>
      <c r="DW821" s="9"/>
      <c r="DX821" s="9"/>
      <c r="DY821" s="9"/>
      <c r="DZ821" s="9"/>
      <c r="EA821" s="9"/>
      <c r="EB821" s="9"/>
      <c r="EC821" s="9"/>
      <c r="ED821" s="9"/>
      <c r="EE821" s="9"/>
      <c r="EF821" s="9"/>
      <c r="EG821" s="9"/>
      <c r="EH821" s="9"/>
      <c r="EI821" s="9"/>
      <c r="EJ821" s="9"/>
      <c r="EK821" s="9"/>
      <c r="EL821" s="9"/>
      <c r="EM821" s="9"/>
      <c r="EN821" s="9"/>
      <c r="EO821" s="9"/>
      <c r="EP821" s="9"/>
      <c r="EQ821" s="9"/>
      <c r="ER821" s="9"/>
      <c r="ES821" s="9"/>
      <c r="ET821" s="9"/>
      <c r="EU821" s="9"/>
      <c r="EV821" s="9"/>
      <c r="EW821" s="9"/>
      <c r="EX821" s="9"/>
      <c r="EY821" s="9"/>
      <c r="EZ821" s="9"/>
      <c r="FA821" s="9"/>
      <c r="FB821" s="9"/>
      <c r="FC821" s="9"/>
      <c r="FD821" s="9"/>
      <c r="FE821" s="9"/>
      <c r="FF821" s="9"/>
      <c r="FG821" s="9"/>
      <c r="FH821" s="9"/>
      <c r="FI821" s="9"/>
      <c r="FJ821" s="9"/>
    </row>
    <row r="822" ht="15.75" customHeight="1">
      <c r="B822" s="153"/>
      <c r="C822" s="153"/>
      <c r="H822" s="153"/>
      <c r="I822" s="153"/>
      <c r="N822" s="153"/>
      <c r="O822" s="153"/>
      <c r="T822" s="153"/>
      <c r="U822" s="153"/>
      <c r="Z822" s="153"/>
      <c r="AA822" s="153"/>
      <c r="AF822" s="153"/>
      <c r="AG822" s="153"/>
      <c r="AL822" s="153"/>
      <c r="AM822" s="153"/>
      <c r="AR822" s="153"/>
      <c r="AS822" s="153"/>
      <c r="AX822" s="153"/>
      <c r="AY822" s="153"/>
      <c r="BD822" s="153"/>
      <c r="BE822" s="153"/>
      <c r="BF822" s="153"/>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9"/>
      <c r="DN822" s="9"/>
      <c r="DO822" s="9"/>
      <c r="DP822" s="9"/>
      <c r="DQ822" s="9"/>
      <c r="DR822" s="9"/>
      <c r="DS822" s="9"/>
      <c r="DT822" s="9"/>
      <c r="DU822" s="9"/>
      <c r="DV822" s="9"/>
      <c r="DW822" s="9"/>
      <c r="DX822" s="9"/>
      <c r="DY822" s="9"/>
      <c r="DZ822" s="9"/>
      <c r="EA822" s="9"/>
      <c r="EB822" s="9"/>
      <c r="EC822" s="9"/>
      <c r="ED822" s="9"/>
      <c r="EE822" s="9"/>
      <c r="EF822" s="9"/>
      <c r="EG822" s="9"/>
      <c r="EH822" s="9"/>
      <c r="EI822" s="9"/>
      <c r="EJ822" s="9"/>
      <c r="EK822" s="9"/>
      <c r="EL822" s="9"/>
      <c r="EM822" s="9"/>
      <c r="EN822" s="9"/>
      <c r="EO822" s="9"/>
      <c r="EP822" s="9"/>
      <c r="EQ822" s="9"/>
      <c r="ER822" s="9"/>
      <c r="ES822" s="9"/>
      <c r="ET822" s="9"/>
      <c r="EU822" s="9"/>
      <c r="EV822" s="9"/>
      <c r="EW822" s="9"/>
      <c r="EX822" s="9"/>
      <c r="EY822" s="9"/>
      <c r="EZ822" s="9"/>
      <c r="FA822" s="9"/>
      <c r="FB822" s="9"/>
      <c r="FC822" s="9"/>
      <c r="FD822" s="9"/>
      <c r="FE822" s="9"/>
      <c r="FF822" s="9"/>
      <c r="FG822" s="9"/>
      <c r="FH822" s="9"/>
      <c r="FI822" s="9"/>
      <c r="FJ822" s="9"/>
    </row>
    <row r="823" ht="15.75" customHeight="1">
      <c r="B823" s="153"/>
      <c r="C823" s="153"/>
      <c r="H823" s="153"/>
      <c r="I823" s="153"/>
      <c r="N823" s="153"/>
      <c r="O823" s="153"/>
      <c r="T823" s="153"/>
      <c r="U823" s="153"/>
      <c r="Z823" s="153"/>
      <c r="AA823" s="153"/>
      <c r="AF823" s="153"/>
      <c r="AG823" s="153"/>
      <c r="AL823" s="153"/>
      <c r="AM823" s="153"/>
      <c r="AR823" s="153"/>
      <c r="AS823" s="153"/>
      <c r="AX823" s="153"/>
      <c r="AY823" s="153"/>
      <c r="BD823" s="153"/>
      <c r="BE823" s="153"/>
      <c r="BF823" s="153"/>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9"/>
      <c r="DN823" s="9"/>
      <c r="DO823" s="9"/>
      <c r="DP823" s="9"/>
      <c r="DQ823" s="9"/>
      <c r="DR823" s="9"/>
      <c r="DS823" s="9"/>
      <c r="DT823" s="9"/>
      <c r="DU823" s="9"/>
      <c r="DV823" s="9"/>
      <c r="DW823" s="9"/>
      <c r="DX823" s="9"/>
      <c r="DY823" s="9"/>
      <c r="DZ823" s="9"/>
      <c r="EA823" s="9"/>
      <c r="EB823" s="9"/>
      <c r="EC823" s="9"/>
      <c r="ED823" s="9"/>
      <c r="EE823" s="9"/>
      <c r="EF823" s="9"/>
      <c r="EG823" s="9"/>
      <c r="EH823" s="9"/>
      <c r="EI823" s="9"/>
      <c r="EJ823" s="9"/>
      <c r="EK823" s="9"/>
      <c r="EL823" s="9"/>
      <c r="EM823" s="9"/>
      <c r="EN823" s="9"/>
      <c r="EO823" s="9"/>
      <c r="EP823" s="9"/>
      <c r="EQ823" s="9"/>
      <c r="ER823" s="9"/>
      <c r="ES823" s="9"/>
      <c r="ET823" s="9"/>
      <c r="EU823" s="9"/>
      <c r="EV823" s="9"/>
      <c r="EW823" s="9"/>
      <c r="EX823" s="9"/>
      <c r="EY823" s="9"/>
      <c r="EZ823" s="9"/>
      <c r="FA823" s="9"/>
      <c r="FB823" s="9"/>
      <c r="FC823" s="9"/>
      <c r="FD823" s="9"/>
      <c r="FE823" s="9"/>
      <c r="FF823" s="9"/>
      <c r="FG823" s="9"/>
      <c r="FH823" s="9"/>
      <c r="FI823" s="9"/>
      <c r="FJ823" s="9"/>
    </row>
    <row r="824" ht="15.75" customHeight="1">
      <c r="B824" s="153"/>
      <c r="C824" s="153"/>
      <c r="H824" s="153"/>
      <c r="I824" s="153"/>
      <c r="N824" s="153"/>
      <c r="O824" s="153"/>
      <c r="T824" s="153"/>
      <c r="U824" s="153"/>
      <c r="Z824" s="153"/>
      <c r="AA824" s="153"/>
      <c r="AF824" s="153"/>
      <c r="AG824" s="153"/>
      <c r="AL824" s="153"/>
      <c r="AM824" s="153"/>
      <c r="AR824" s="153"/>
      <c r="AS824" s="153"/>
      <c r="AX824" s="153"/>
      <c r="AY824" s="153"/>
      <c r="BD824" s="153"/>
      <c r="BE824" s="153"/>
      <c r="BF824" s="153"/>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c r="CX824" s="9"/>
      <c r="CY824" s="9"/>
      <c r="CZ824" s="9"/>
      <c r="DA824" s="9"/>
      <c r="DB824" s="9"/>
      <c r="DC824" s="9"/>
      <c r="DD824" s="9"/>
      <c r="DE824" s="9"/>
      <c r="DF824" s="9"/>
      <c r="DG824" s="9"/>
      <c r="DH824" s="9"/>
      <c r="DI824" s="9"/>
      <c r="DJ824" s="9"/>
      <c r="DK824" s="9"/>
      <c r="DL824" s="9"/>
      <c r="DM824" s="9"/>
      <c r="DN824" s="9"/>
      <c r="DO824" s="9"/>
      <c r="DP824" s="9"/>
      <c r="DQ824" s="9"/>
      <c r="DR824" s="9"/>
      <c r="DS824" s="9"/>
      <c r="DT824" s="9"/>
      <c r="DU824" s="9"/>
      <c r="DV824" s="9"/>
      <c r="DW824" s="9"/>
      <c r="DX824" s="9"/>
      <c r="DY824" s="9"/>
      <c r="DZ824" s="9"/>
      <c r="EA824" s="9"/>
      <c r="EB824" s="9"/>
      <c r="EC824" s="9"/>
      <c r="ED824" s="9"/>
      <c r="EE824" s="9"/>
      <c r="EF824" s="9"/>
      <c r="EG824" s="9"/>
      <c r="EH824" s="9"/>
      <c r="EI824" s="9"/>
      <c r="EJ824" s="9"/>
      <c r="EK824" s="9"/>
      <c r="EL824" s="9"/>
      <c r="EM824" s="9"/>
      <c r="EN824" s="9"/>
      <c r="EO824" s="9"/>
      <c r="EP824" s="9"/>
      <c r="EQ824" s="9"/>
      <c r="ER824" s="9"/>
      <c r="ES824" s="9"/>
      <c r="ET824" s="9"/>
      <c r="EU824" s="9"/>
      <c r="EV824" s="9"/>
      <c r="EW824" s="9"/>
      <c r="EX824" s="9"/>
      <c r="EY824" s="9"/>
      <c r="EZ824" s="9"/>
      <c r="FA824" s="9"/>
      <c r="FB824" s="9"/>
      <c r="FC824" s="9"/>
      <c r="FD824" s="9"/>
      <c r="FE824" s="9"/>
      <c r="FF824" s="9"/>
      <c r="FG824" s="9"/>
      <c r="FH824" s="9"/>
      <c r="FI824" s="9"/>
      <c r="FJ824" s="9"/>
    </row>
    <row r="825" ht="15.75" customHeight="1">
      <c r="B825" s="153"/>
      <c r="C825" s="153"/>
      <c r="H825" s="153"/>
      <c r="I825" s="153"/>
      <c r="N825" s="153"/>
      <c r="O825" s="153"/>
      <c r="T825" s="153"/>
      <c r="U825" s="153"/>
      <c r="Z825" s="153"/>
      <c r="AA825" s="153"/>
      <c r="AF825" s="153"/>
      <c r="AG825" s="153"/>
      <c r="AL825" s="153"/>
      <c r="AM825" s="153"/>
      <c r="AR825" s="153"/>
      <c r="AS825" s="153"/>
      <c r="AX825" s="153"/>
      <c r="AY825" s="153"/>
      <c r="BD825" s="153"/>
      <c r="BE825" s="153"/>
      <c r="BF825" s="153"/>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c r="CX825" s="9"/>
      <c r="CY825" s="9"/>
      <c r="CZ825" s="9"/>
      <c r="DA825" s="9"/>
      <c r="DB825" s="9"/>
      <c r="DC825" s="9"/>
      <c r="DD825" s="9"/>
      <c r="DE825" s="9"/>
      <c r="DF825" s="9"/>
      <c r="DG825" s="9"/>
      <c r="DH825" s="9"/>
      <c r="DI825" s="9"/>
      <c r="DJ825" s="9"/>
      <c r="DK825" s="9"/>
      <c r="DL825" s="9"/>
      <c r="DM825" s="9"/>
      <c r="DN825" s="9"/>
      <c r="DO825" s="9"/>
      <c r="DP825" s="9"/>
      <c r="DQ825" s="9"/>
      <c r="DR825" s="9"/>
      <c r="DS825" s="9"/>
      <c r="DT825" s="9"/>
      <c r="DU825" s="9"/>
      <c r="DV825" s="9"/>
      <c r="DW825" s="9"/>
      <c r="DX825" s="9"/>
      <c r="DY825" s="9"/>
      <c r="DZ825" s="9"/>
      <c r="EA825" s="9"/>
      <c r="EB825" s="9"/>
      <c r="EC825" s="9"/>
      <c r="ED825" s="9"/>
      <c r="EE825" s="9"/>
      <c r="EF825" s="9"/>
      <c r="EG825" s="9"/>
      <c r="EH825" s="9"/>
      <c r="EI825" s="9"/>
      <c r="EJ825" s="9"/>
      <c r="EK825" s="9"/>
      <c r="EL825" s="9"/>
      <c r="EM825" s="9"/>
      <c r="EN825" s="9"/>
      <c r="EO825" s="9"/>
      <c r="EP825" s="9"/>
      <c r="EQ825" s="9"/>
      <c r="ER825" s="9"/>
      <c r="ES825" s="9"/>
      <c r="ET825" s="9"/>
      <c r="EU825" s="9"/>
      <c r="EV825" s="9"/>
      <c r="EW825" s="9"/>
      <c r="EX825" s="9"/>
      <c r="EY825" s="9"/>
      <c r="EZ825" s="9"/>
      <c r="FA825" s="9"/>
      <c r="FB825" s="9"/>
      <c r="FC825" s="9"/>
      <c r="FD825" s="9"/>
      <c r="FE825" s="9"/>
      <c r="FF825" s="9"/>
      <c r="FG825" s="9"/>
      <c r="FH825" s="9"/>
      <c r="FI825" s="9"/>
      <c r="FJ825" s="9"/>
    </row>
    <row r="826" ht="15.75" customHeight="1">
      <c r="B826" s="153"/>
      <c r="C826" s="153"/>
      <c r="H826" s="153"/>
      <c r="I826" s="153"/>
      <c r="N826" s="153"/>
      <c r="O826" s="153"/>
      <c r="T826" s="153"/>
      <c r="U826" s="153"/>
      <c r="Z826" s="153"/>
      <c r="AA826" s="153"/>
      <c r="AF826" s="153"/>
      <c r="AG826" s="153"/>
      <c r="AL826" s="153"/>
      <c r="AM826" s="153"/>
      <c r="AR826" s="153"/>
      <c r="AS826" s="153"/>
      <c r="AX826" s="153"/>
      <c r="AY826" s="153"/>
      <c r="BD826" s="153"/>
      <c r="BE826" s="153"/>
      <c r="BF826" s="153"/>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c r="CX826" s="9"/>
      <c r="CY826" s="9"/>
      <c r="CZ826" s="9"/>
      <c r="DA826" s="9"/>
      <c r="DB826" s="9"/>
      <c r="DC826" s="9"/>
      <c r="DD826" s="9"/>
      <c r="DE826" s="9"/>
      <c r="DF826" s="9"/>
      <c r="DG826" s="9"/>
      <c r="DH826" s="9"/>
      <c r="DI826" s="9"/>
      <c r="DJ826" s="9"/>
      <c r="DK826" s="9"/>
      <c r="DL826" s="9"/>
      <c r="DM826" s="9"/>
      <c r="DN826" s="9"/>
      <c r="DO826" s="9"/>
      <c r="DP826" s="9"/>
      <c r="DQ826" s="9"/>
      <c r="DR826" s="9"/>
      <c r="DS826" s="9"/>
      <c r="DT826" s="9"/>
      <c r="DU826" s="9"/>
      <c r="DV826" s="9"/>
      <c r="DW826" s="9"/>
      <c r="DX826" s="9"/>
      <c r="DY826" s="9"/>
      <c r="DZ826" s="9"/>
      <c r="EA826" s="9"/>
      <c r="EB826" s="9"/>
      <c r="EC826" s="9"/>
      <c r="ED826" s="9"/>
      <c r="EE826" s="9"/>
      <c r="EF826" s="9"/>
      <c r="EG826" s="9"/>
      <c r="EH826" s="9"/>
      <c r="EI826" s="9"/>
      <c r="EJ826" s="9"/>
      <c r="EK826" s="9"/>
      <c r="EL826" s="9"/>
      <c r="EM826" s="9"/>
      <c r="EN826" s="9"/>
      <c r="EO826" s="9"/>
      <c r="EP826" s="9"/>
      <c r="EQ826" s="9"/>
      <c r="ER826" s="9"/>
      <c r="ES826" s="9"/>
      <c r="ET826" s="9"/>
      <c r="EU826" s="9"/>
      <c r="EV826" s="9"/>
      <c r="EW826" s="9"/>
      <c r="EX826" s="9"/>
      <c r="EY826" s="9"/>
      <c r="EZ826" s="9"/>
      <c r="FA826" s="9"/>
      <c r="FB826" s="9"/>
      <c r="FC826" s="9"/>
      <c r="FD826" s="9"/>
      <c r="FE826" s="9"/>
      <c r="FF826" s="9"/>
      <c r="FG826" s="9"/>
      <c r="FH826" s="9"/>
      <c r="FI826" s="9"/>
      <c r="FJ826" s="9"/>
    </row>
    <row r="827" ht="15.75" customHeight="1">
      <c r="B827" s="153"/>
      <c r="C827" s="153"/>
      <c r="H827" s="153"/>
      <c r="I827" s="153"/>
      <c r="N827" s="153"/>
      <c r="O827" s="153"/>
      <c r="T827" s="153"/>
      <c r="U827" s="153"/>
      <c r="Z827" s="153"/>
      <c r="AA827" s="153"/>
      <c r="AF827" s="153"/>
      <c r="AG827" s="153"/>
      <c r="AL827" s="153"/>
      <c r="AM827" s="153"/>
      <c r="AR827" s="153"/>
      <c r="AS827" s="153"/>
      <c r="AX827" s="153"/>
      <c r="AY827" s="153"/>
      <c r="BD827" s="153"/>
      <c r="BE827" s="153"/>
      <c r="BF827" s="153"/>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c r="CX827" s="9"/>
      <c r="CY827" s="9"/>
      <c r="CZ827" s="9"/>
      <c r="DA827" s="9"/>
      <c r="DB827" s="9"/>
      <c r="DC827" s="9"/>
      <c r="DD827" s="9"/>
      <c r="DE827" s="9"/>
      <c r="DF827" s="9"/>
      <c r="DG827" s="9"/>
      <c r="DH827" s="9"/>
      <c r="DI827" s="9"/>
      <c r="DJ827" s="9"/>
      <c r="DK827" s="9"/>
      <c r="DL827" s="9"/>
      <c r="DM827" s="9"/>
      <c r="DN827" s="9"/>
      <c r="DO827" s="9"/>
      <c r="DP827" s="9"/>
      <c r="DQ827" s="9"/>
      <c r="DR827" s="9"/>
      <c r="DS827" s="9"/>
      <c r="DT827" s="9"/>
      <c r="DU827" s="9"/>
      <c r="DV827" s="9"/>
      <c r="DW827" s="9"/>
      <c r="DX827" s="9"/>
      <c r="DY827" s="9"/>
      <c r="DZ827" s="9"/>
      <c r="EA827" s="9"/>
      <c r="EB827" s="9"/>
      <c r="EC827" s="9"/>
      <c r="ED827" s="9"/>
      <c r="EE827" s="9"/>
      <c r="EF827" s="9"/>
      <c r="EG827" s="9"/>
      <c r="EH827" s="9"/>
      <c r="EI827" s="9"/>
      <c r="EJ827" s="9"/>
      <c r="EK827" s="9"/>
      <c r="EL827" s="9"/>
      <c r="EM827" s="9"/>
      <c r="EN827" s="9"/>
      <c r="EO827" s="9"/>
      <c r="EP827" s="9"/>
      <c r="EQ827" s="9"/>
      <c r="ER827" s="9"/>
      <c r="ES827" s="9"/>
      <c r="ET827" s="9"/>
      <c r="EU827" s="9"/>
      <c r="EV827" s="9"/>
      <c r="EW827" s="9"/>
      <c r="EX827" s="9"/>
      <c r="EY827" s="9"/>
      <c r="EZ827" s="9"/>
      <c r="FA827" s="9"/>
      <c r="FB827" s="9"/>
      <c r="FC827" s="9"/>
      <c r="FD827" s="9"/>
      <c r="FE827" s="9"/>
      <c r="FF827" s="9"/>
      <c r="FG827" s="9"/>
      <c r="FH827" s="9"/>
      <c r="FI827" s="9"/>
      <c r="FJ827" s="9"/>
    </row>
    <row r="828" ht="15.75" customHeight="1">
      <c r="B828" s="153"/>
      <c r="C828" s="153"/>
      <c r="H828" s="153"/>
      <c r="I828" s="153"/>
      <c r="N828" s="153"/>
      <c r="O828" s="153"/>
      <c r="T828" s="153"/>
      <c r="U828" s="153"/>
      <c r="Z828" s="153"/>
      <c r="AA828" s="153"/>
      <c r="AF828" s="153"/>
      <c r="AG828" s="153"/>
      <c r="AL828" s="153"/>
      <c r="AM828" s="153"/>
      <c r="AR828" s="153"/>
      <c r="AS828" s="153"/>
      <c r="AX828" s="153"/>
      <c r="AY828" s="153"/>
      <c r="BD828" s="153"/>
      <c r="BE828" s="153"/>
      <c r="BF828" s="153"/>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c r="CX828" s="9"/>
      <c r="CY828" s="9"/>
      <c r="CZ828" s="9"/>
      <c r="DA828" s="9"/>
      <c r="DB828" s="9"/>
      <c r="DC828" s="9"/>
      <c r="DD828" s="9"/>
      <c r="DE828" s="9"/>
      <c r="DF828" s="9"/>
      <c r="DG828" s="9"/>
      <c r="DH828" s="9"/>
      <c r="DI828" s="9"/>
      <c r="DJ828" s="9"/>
      <c r="DK828" s="9"/>
      <c r="DL828" s="9"/>
      <c r="DM828" s="9"/>
      <c r="DN828" s="9"/>
      <c r="DO828" s="9"/>
      <c r="DP828" s="9"/>
      <c r="DQ828" s="9"/>
      <c r="DR828" s="9"/>
      <c r="DS828" s="9"/>
      <c r="DT828" s="9"/>
      <c r="DU828" s="9"/>
      <c r="DV828" s="9"/>
      <c r="DW828" s="9"/>
      <c r="DX828" s="9"/>
      <c r="DY828" s="9"/>
      <c r="DZ828" s="9"/>
      <c r="EA828" s="9"/>
      <c r="EB828" s="9"/>
      <c r="EC828" s="9"/>
      <c r="ED828" s="9"/>
      <c r="EE828" s="9"/>
      <c r="EF828" s="9"/>
      <c r="EG828" s="9"/>
      <c r="EH828" s="9"/>
      <c r="EI828" s="9"/>
      <c r="EJ828" s="9"/>
      <c r="EK828" s="9"/>
      <c r="EL828" s="9"/>
      <c r="EM828" s="9"/>
      <c r="EN828" s="9"/>
      <c r="EO828" s="9"/>
      <c r="EP828" s="9"/>
      <c r="EQ828" s="9"/>
      <c r="ER828" s="9"/>
      <c r="ES828" s="9"/>
      <c r="ET828" s="9"/>
      <c r="EU828" s="9"/>
      <c r="EV828" s="9"/>
      <c r="EW828" s="9"/>
      <c r="EX828" s="9"/>
      <c r="EY828" s="9"/>
      <c r="EZ828" s="9"/>
      <c r="FA828" s="9"/>
      <c r="FB828" s="9"/>
      <c r="FC828" s="9"/>
      <c r="FD828" s="9"/>
      <c r="FE828" s="9"/>
      <c r="FF828" s="9"/>
      <c r="FG828" s="9"/>
      <c r="FH828" s="9"/>
      <c r="FI828" s="9"/>
      <c r="FJ828" s="9"/>
    </row>
    <row r="829" ht="15.75" customHeight="1">
      <c r="B829" s="153"/>
      <c r="C829" s="153"/>
      <c r="H829" s="153"/>
      <c r="I829" s="153"/>
      <c r="N829" s="153"/>
      <c r="O829" s="153"/>
      <c r="T829" s="153"/>
      <c r="U829" s="153"/>
      <c r="Z829" s="153"/>
      <c r="AA829" s="153"/>
      <c r="AF829" s="153"/>
      <c r="AG829" s="153"/>
      <c r="AL829" s="153"/>
      <c r="AM829" s="153"/>
      <c r="AR829" s="153"/>
      <c r="AS829" s="153"/>
      <c r="AX829" s="153"/>
      <c r="AY829" s="153"/>
      <c r="BD829" s="153"/>
      <c r="BE829" s="153"/>
      <c r="BF829" s="153"/>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c r="DD829" s="9"/>
      <c r="DE829" s="9"/>
      <c r="DF829" s="9"/>
      <c r="DG829" s="9"/>
      <c r="DH829" s="9"/>
      <c r="DI829" s="9"/>
      <c r="DJ829" s="9"/>
      <c r="DK829" s="9"/>
      <c r="DL829" s="9"/>
      <c r="DM829" s="9"/>
      <c r="DN829" s="9"/>
      <c r="DO829" s="9"/>
      <c r="DP829" s="9"/>
      <c r="DQ829" s="9"/>
      <c r="DR829" s="9"/>
      <c r="DS829" s="9"/>
      <c r="DT829" s="9"/>
      <c r="DU829" s="9"/>
      <c r="DV829" s="9"/>
      <c r="DW829" s="9"/>
      <c r="DX829" s="9"/>
      <c r="DY829" s="9"/>
      <c r="DZ829" s="9"/>
      <c r="EA829" s="9"/>
      <c r="EB829" s="9"/>
      <c r="EC829" s="9"/>
      <c r="ED829" s="9"/>
      <c r="EE829" s="9"/>
      <c r="EF829" s="9"/>
      <c r="EG829" s="9"/>
      <c r="EH829" s="9"/>
      <c r="EI829" s="9"/>
      <c r="EJ829" s="9"/>
      <c r="EK829" s="9"/>
      <c r="EL829" s="9"/>
      <c r="EM829" s="9"/>
      <c r="EN829" s="9"/>
      <c r="EO829" s="9"/>
      <c r="EP829" s="9"/>
      <c r="EQ829" s="9"/>
      <c r="ER829" s="9"/>
      <c r="ES829" s="9"/>
      <c r="ET829" s="9"/>
      <c r="EU829" s="9"/>
      <c r="EV829" s="9"/>
      <c r="EW829" s="9"/>
      <c r="EX829" s="9"/>
      <c r="EY829" s="9"/>
      <c r="EZ829" s="9"/>
      <c r="FA829" s="9"/>
      <c r="FB829" s="9"/>
      <c r="FC829" s="9"/>
      <c r="FD829" s="9"/>
      <c r="FE829" s="9"/>
      <c r="FF829" s="9"/>
      <c r="FG829" s="9"/>
      <c r="FH829" s="9"/>
      <c r="FI829" s="9"/>
      <c r="FJ829" s="9"/>
    </row>
    <row r="830" ht="15.75" customHeight="1">
      <c r="B830" s="153"/>
      <c r="C830" s="153"/>
      <c r="H830" s="153"/>
      <c r="I830" s="153"/>
      <c r="N830" s="153"/>
      <c r="O830" s="153"/>
      <c r="T830" s="153"/>
      <c r="U830" s="153"/>
      <c r="Z830" s="153"/>
      <c r="AA830" s="153"/>
      <c r="AF830" s="153"/>
      <c r="AG830" s="153"/>
      <c r="AL830" s="153"/>
      <c r="AM830" s="153"/>
      <c r="AR830" s="153"/>
      <c r="AS830" s="153"/>
      <c r="AX830" s="153"/>
      <c r="AY830" s="153"/>
      <c r="BD830" s="153"/>
      <c r="BE830" s="153"/>
      <c r="BF830" s="153"/>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c r="DD830" s="9"/>
      <c r="DE830" s="9"/>
      <c r="DF830" s="9"/>
      <c r="DG830" s="9"/>
      <c r="DH830" s="9"/>
      <c r="DI830" s="9"/>
      <c r="DJ830" s="9"/>
      <c r="DK830" s="9"/>
      <c r="DL830" s="9"/>
      <c r="DM830" s="9"/>
      <c r="DN830" s="9"/>
      <c r="DO830" s="9"/>
      <c r="DP830" s="9"/>
      <c r="DQ830" s="9"/>
      <c r="DR830" s="9"/>
      <c r="DS830" s="9"/>
      <c r="DT830" s="9"/>
      <c r="DU830" s="9"/>
      <c r="DV830" s="9"/>
      <c r="DW830" s="9"/>
      <c r="DX830" s="9"/>
      <c r="DY830" s="9"/>
      <c r="DZ830" s="9"/>
      <c r="EA830" s="9"/>
      <c r="EB830" s="9"/>
      <c r="EC830" s="9"/>
      <c r="ED830" s="9"/>
      <c r="EE830" s="9"/>
      <c r="EF830" s="9"/>
      <c r="EG830" s="9"/>
      <c r="EH830" s="9"/>
      <c r="EI830" s="9"/>
      <c r="EJ830" s="9"/>
      <c r="EK830" s="9"/>
      <c r="EL830" s="9"/>
      <c r="EM830" s="9"/>
      <c r="EN830" s="9"/>
      <c r="EO830" s="9"/>
      <c r="EP830" s="9"/>
      <c r="EQ830" s="9"/>
      <c r="ER830" s="9"/>
      <c r="ES830" s="9"/>
      <c r="ET830" s="9"/>
      <c r="EU830" s="9"/>
      <c r="EV830" s="9"/>
      <c r="EW830" s="9"/>
      <c r="EX830" s="9"/>
      <c r="EY830" s="9"/>
      <c r="EZ830" s="9"/>
      <c r="FA830" s="9"/>
      <c r="FB830" s="9"/>
      <c r="FC830" s="9"/>
      <c r="FD830" s="9"/>
      <c r="FE830" s="9"/>
      <c r="FF830" s="9"/>
      <c r="FG830" s="9"/>
      <c r="FH830" s="9"/>
      <c r="FI830" s="9"/>
      <c r="FJ830" s="9"/>
    </row>
    <row r="831" ht="15.75" customHeight="1">
      <c r="B831" s="153"/>
      <c r="C831" s="153"/>
      <c r="H831" s="153"/>
      <c r="I831" s="153"/>
      <c r="N831" s="153"/>
      <c r="O831" s="153"/>
      <c r="T831" s="153"/>
      <c r="U831" s="153"/>
      <c r="Z831" s="153"/>
      <c r="AA831" s="153"/>
      <c r="AF831" s="153"/>
      <c r="AG831" s="153"/>
      <c r="AL831" s="153"/>
      <c r="AM831" s="153"/>
      <c r="AR831" s="153"/>
      <c r="AS831" s="153"/>
      <c r="AX831" s="153"/>
      <c r="AY831" s="153"/>
      <c r="BD831" s="153"/>
      <c r="BE831" s="153"/>
      <c r="BF831" s="153"/>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c r="CX831" s="9"/>
      <c r="CY831" s="9"/>
      <c r="CZ831" s="9"/>
      <c r="DA831" s="9"/>
      <c r="DB831" s="9"/>
      <c r="DC831" s="9"/>
      <c r="DD831" s="9"/>
      <c r="DE831" s="9"/>
      <c r="DF831" s="9"/>
      <c r="DG831" s="9"/>
      <c r="DH831" s="9"/>
      <c r="DI831" s="9"/>
      <c r="DJ831" s="9"/>
      <c r="DK831" s="9"/>
      <c r="DL831" s="9"/>
      <c r="DM831" s="9"/>
      <c r="DN831" s="9"/>
      <c r="DO831" s="9"/>
      <c r="DP831" s="9"/>
      <c r="DQ831" s="9"/>
      <c r="DR831" s="9"/>
      <c r="DS831" s="9"/>
      <c r="DT831" s="9"/>
      <c r="DU831" s="9"/>
      <c r="DV831" s="9"/>
      <c r="DW831" s="9"/>
      <c r="DX831" s="9"/>
      <c r="DY831" s="9"/>
      <c r="DZ831" s="9"/>
      <c r="EA831" s="9"/>
      <c r="EB831" s="9"/>
      <c r="EC831" s="9"/>
      <c r="ED831" s="9"/>
      <c r="EE831" s="9"/>
      <c r="EF831" s="9"/>
      <c r="EG831" s="9"/>
      <c r="EH831" s="9"/>
      <c r="EI831" s="9"/>
      <c r="EJ831" s="9"/>
      <c r="EK831" s="9"/>
      <c r="EL831" s="9"/>
      <c r="EM831" s="9"/>
      <c r="EN831" s="9"/>
      <c r="EO831" s="9"/>
      <c r="EP831" s="9"/>
      <c r="EQ831" s="9"/>
      <c r="ER831" s="9"/>
      <c r="ES831" s="9"/>
      <c r="ET831" s="9"/>
      <c r="EU831" s="9"/>
      <c r="EV831" s="9"/>
      <c r="EW831" s="9"/>
      <c r="EX831" s="9"/>
      <c r="EY831" s="9"/>
      <c r="EZ831" s="9"/>
      <c r="FA831" s="9"/>
      <c r="FB831" s="9"/>
      <c r="FC831" s="9"/>
      <c r="FD831" s="9"/>
      <c r="FE831" s="9"/>
      <c r="FF831" s="9"/>
      <c r="FG831" s="9"/>
      <c r="FH831" s="9"/>
      <c r="FI831" s="9"/>
      <c r="FJ831" s="9"/>
    </row>
    <row r="832" ht="15.75" customHeight="1">
      <c r="B832" s="153"/>
      <c r="C832" s="153"/>
      <c r="H832" s="153"/>
      <c r="I832" s="153"/>
      <c r="N832" s="153"/>
      <c r="O832" s="153"/>
      <c r="T832" s="153"/>
      <c r="U832" s="153"/>
      <c r="Z832" s="153"/>
      <c r="AA832" s="153"/>
      <c r="AF832" s="153"/>
      <c r="AG832" s="153"/>
      <c r="AL832" s="153"/>
      <c r="AM832" s="153"/>
      <c r="AR832" s="153"/>
      <c r="AS832" s="153"/>
      <c r="AX832" s="153"/>
      <c r="AY832" s="153"/>
      <c r="BD832" s="153"/>
      <c r="BE832" s="153"/>
      <c r="BF832" s="153"/>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c r="DD832" s="9"/>
      <c r="DE832" s="9"/>
      <c r="DF832" s="9"/>
      <c r="DG832" s="9"/>
      <c r="DH832" s="9"/>
      <c r="DI832" s="9"/>
      <c r="DJ832" s="9"/>
      <c r="DK832" s="9"/>
      <c r="DL832" s="9"/>
      <c r="DM832" s="9"/>
      <c r="DN832" s="9"/>
      <c r="DO832" s="9"/>
      <c r="DP832" s="9"/>
      <c r="DQ832" s="9"/>
      <c r="DR832" s="9"/>
      <c r="DS832" s="9"/>
      <c r="DT832" s="9"/>
      <c r="DU832" s="9"/>
      <c r="DV832" s="9"/>
      <c r="DW832" s="9"/>
      <c r="DX832" s="9"/>
      <c r="DY832" s="9"/>
      <c r="DZ832" s="9"/>
      <c r="EA832" s="9"/>
      <c r="EB832" s="9"/>
      <c r="EC832" s="9"/>
      <c r="ED832" s="9"/>
      <c r="EE832" s="9"/>
      <c r="EF832" s="9"/>
      <c r="EG832" s="9"/>
      <c r="EH832" s="9"/>
      <c r="EI832" s="9"/>
      <c r="EJ832" s="9"/>
      <c r="EK832" s="9"/>
      <c r="EL832" s="9"/>
      <c r="EM832" s="9"/>
      <c r="EN832" s="9"/>
      <c r="EO832" s="9"/>
      <c r="EP832" s="9"/>
      <c r="EQ832" s="9"/>
      <c r="ER832" s="9"/>
      <c r="ES832" s="9"/>
      <c r="ET832" s="9"/>
      <c r="EU832" s="9"/>
      <c r="EV832" s="9"/>
      <c r="EW832" s="9"/>
      <c r="EX832" s="9"/>
      <c r="EY832" s="9"/>
      <c r="EZ832" s="9"/>
      <c r="FA832" s="9"/>
      <c r="FB832" s="9"/>
      <c r="FC832" s="9"/>
      <c r="FD832" s="9"/>
      <c r="FE832" s="9"/>
      <c r="FF832" s="9"/>
      <c r="FG832" s="9"/>
      <c r="FH832" s="9"/>
      <c r="FI832" s="9"/>
      <c r="FJ832" s="9"/>
    </row>
    <row r="833" ht="15.75" customHeight="1">
      <c r="B833" s="153"/>
      <c r="C833" s="153"/>
      <c r="H833" s="153"/>
      <c r="I833" s="153"/>
      <c r="N833" s="153"/>
      <c r="O833" s="153"/>
      <c r="T833" s="153"/>
      <c r="U833" s="153"/>
      <c r="Z833" s="153"/>
      <c r="AA833" s="153"/>
      <c r="AF833" s="153"/>
      <c r="AG833" s="153"/>
      <c r="AL833" s="153"/>
      <c r="AM833" s="153"/>
      <c r="AR833" s="153"/>
      <c r="AS833" s="153"/>
      <c r="AX833" s="153"/>
      <c r="AY833" s="153"/>
      <c r="BD833" s="153"/>
      <c r="BE833" s="153"/>
      <c r="BF833" s="153"/>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c r="CX833" s="9"/>
      <c r="CY833" s="9"/>
      <c r="CZ833" s="9"/>
      <c r="DA833" s="9"/>
      <c r="DB833" s="9"/>
      <c r="DC833" s="9"/>
      <c r="DD833" s="9"/>
      <c r="DE833" s="9"/>
      <c r="DF833" s="9"/>
      <c r="DG833" s="9"/>
      <c r="DH833" s="9"/>
      <c r="DI833" s="9"/>
      <c r="DJ833" s="9"/>
      <c r="DK833" s="9"/>
      <c r="DL833" s="9"/>
      <c r="DM833" s="9"/>
      <c r="DN833" s="9"/>
      <c r="DO833" s="9"/>
      <c r="DP833" s="9"/>
      <c r="DQ833" s="9"/>
      <c r="DR833" s="9"/>
      <c r="DS833" s="9"/>
      <c r="DT833" s="9"/>
      <c r="DU833" s="9"/>
      <c r="DV833" s="9"/>
      <c r="DW833" s="9"/>
      <c r="DX833" s="9"/>
      <c r="DY833" s="9"/>
      <c r="DZ833" s="9"/>
      <c r="EA833" s="9"/>
      <c r="EB833" s="9"/>
      <c r="EC833" s="9"/>
      <c r="ED833" s="9"/>
      <c r="EE833" s="9"/>
      <c r="EF833" s="9"/>
      <c r="EG833" s="9"/>
      <c r="EH833" s="9"/>
      <c r="EI833" s="9"/>
      <c r="EJ833" s="9"/>
      <c r="EK833" s="9"/>
      <c r="EL833" s="9"/>
      <c r="EM833" s="9"/>
      <c r="EN833" s="9"/>
      <c r="EO833" s="9"/>
      <c r="EP833" s="9"/>
      <c r="EQ833" s="9"/>
      <c r="ER833" s="9"/>
      <c r="ES833" s="9"/>
      <c r="ET833" s="9"/>
      <c r="EU833" s="9"/>
      <c r="EV833" s="9"/>
      <c r="EW833" s="9"/>
      <c r="EX833" s="9"/>
      <c r="EY833" s="9"/>
      <c r="EZ833" s="9"/>
      <c r="FA833" s="9"/>
      <c r="FB833" s="9"/>
      <c r="FC833" s="9"/>
      <c r="FD833" s="9"/>
      <c r="FE833" s="9"/>
      <c r="FF833" s="9"/>
      <c r="FG833" s="9"/>
      <c r="FH833" s="9"/>
      <c r="FI833" s="9"/>
      <c r="FJ833" s="9"/>
    </row>
    <row r="834" ht="15.75" customHeight="1">
      <c r="B834" s="153"/>
      <c r="C834" s="153"/>
      <c r="H834" s="153"/>
      <c r="I834" s="153"/>
      <c r="N834" s="153"/>
      <c r="O834" s="153"/>
      <c r="T834" s="153"/>
      <c r="U834" s="153"/>
      <c r="Z834" s="153"/>
      <c r="AA834" s="153"/>
      <c r="AF834" s="153"/>
      <c r="AG834" s="153"/>
      <c r="AL834" s="153"/>
      <c r="AM834" s="153"/>
      <c r="AR834" s="153"/>
      <c r="AS834" s="153"/>
      <c r="AX834" s="153"/>
      <c r="AY834" s="153"/>
      <c r="BD834" s="153"/>
      <c r="BE834" s="153"/>
      <c r="BF834" s="153"/>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c r="CX834" s="9"/>
      <c r="CY834" s="9"/>
      <c r="CZ834" s="9"/>
      <c r="DA834" s="9"/>
      <c r="DB834" s="9"/>
      <c r="DC834" s="9"/>
      <c r="DD834" s="9"/>
      <c r="DE834" s="9"/>
      <c r="DF834" s="9"/>
      <c r="DG834" s="9"/>
      <c r="DH834" s="9"/>
      <c r="DI834" s="9"/>
      <c r="DJ834" s="9"/>
      <c r="DK834" s="9"/>
      <c r="DL834" s="9"/>
      <c r="DM834" s="9"/>
      <c r="DN834" s="9"/>
      <c r="DO834" s="9"/>
      <c r="DP834" s="9"/>
      <c r="DQ834" s="9"/>
      <c r="DR834" s="9"/>
      <c r="DS834" s="9"/>
      <c r="DT834" s="9"/>
      <c r="DU834" s="9"/>
      <c r="DV834" s="9"/>
      <c r="DW834" s="9"/>
      <c r="DX834" s="9"/>
      <c r="DY834" s="9"/>
      <c r="DZ834" s="9"/>
      <c r="EA834" s="9"/>
      <c r="EB834" s="9"/>
      <c r="EC834" s="9"/>
      <c r="ED834" s="9"/>
      <c r="EE834" s="9"/>
      <c r="EF834" s="9"/>
      <c r="EG834" s="9"/>
      <c r="EH834" s="9"/>
      <c r="EI834" s="9"/>
      <c r="EJ834" s="9"/>
      <c r="EK834" s="9"/>
      <c r="EL834" s="9"/>
      <c r="EM834" s="9"/>
      <c r="EN834" s="9"/>
      <c r="EO834" s="9"/>
      <c r="EP834" s="9"/>
      <c r="EQ834" s="9"/>
      <c r="ER834" s="9"/>
      <c r="ES834" s="9"/>
      <c r="ET834" s="9"/>
      <c r="EU834" s="9"/>
      <c r="EV834" s="9"/>
      <c r="EW834" s="9"/>
      <c r="EX834" s="9"/>
      <c r="EY834" s="9"/>
      <c r="EZ834" s="9"/>
      <c r="FA834" s="9"/>
      <c r="FB834" s="9"/>
      <c r="FC834" s="9"/>
      <c r="FD834" s="9"/>
      <c r="FE834" s="9"/>
      <c r="FF834" s="9"/>
      <c r="FG834" s="9"/>
      <c r="FH834" s="9"/>
      <c r="FI834" s="9"/>
      <c r="FJ834" s="9"/>
    </row>
    <row r="835" ht="15.75" customHeight="1">
      <c r="B835" s="153"/>
      <c r="C835" s="153"/>
      <c r="H835" s="153"/>
      <c r="I835" s="153"/>
      <c r="N835" s="153"/>
      <c r="O835" s="153"/>
      <c r="T835" s="153"/>
      <c r="U835" s="153"/>
      <c r="Z835" s="153"/>
      <c r="AA835" s="153"/>
      <c r="AF835" s="153"/>
      <c r="AG835" s="153"/>
      <c r="AL835" s="153"/>
      <c r="AM835" s="153"/>
      <c r="AR835" s="153"/>
      <c r="AS835" s="153"/>
      <c r="AX835" s="153"/>
      <c r="AY835" s="153"/>
      <c r="BD835" s="153"/>
      <c r="BE835" s="153"/>
      <c r="BF835" s="153"/>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c r="CX835" s="9"/>
      <c r="CY835" s="9"/>
      <c r="CZ835" s="9"/>
      <c r="DA835" s="9"/>
      <c r="DB835" s="9"/>
      <c r="DC835" s="9"/>
      <c r="DD835" s="9"/>
      <c r="DE835" s="9"/>
      <c r="DF835" s="9"/>
      <c r="DG835" s="9"/>
      <c r="DH835" s="9"/>
      <c r="DI835" s="9"/>
      <c r="DJ835" s="9"/>
      <c r="DK835" s="9"/>
      <c r="DL835" s="9"/>
      <c r="DM835" s="9"/>
      <c r="DN835" s="9"/>
      <c r="DO835" s="9"/>
      <c r="DP835" s="9"/>
      <c r="DQ835" s="9"/>
      <c r="DR835" s="9"/>
      <c r="DS835" s="9"/>
      <c r="DT835" s="9"/>
      <c r="DU835" s="9"/>
      <c r="DV835" s="9"/>
      <c r="DW835" s="9"/>
      <c r="DX835" s="9"/>
      <c r="DY835" s="9"/>
      <c r="DZ835" s="9"/>
      <c r="EA835" s="9"/>
      <c r="EB835" s="9"/>
      <c r="EC835" s="9"/>
      <c r="ED835" s="9"/>
      <c r="EE835" s="9"/>
      <c r="EF835" s="9"/>
      <c r="EG835" s="9"/>
      <c r="EH835" s="9"/>
      <c r="EI835" s="9"/>
      <c r="EJ835" s="9"/>
      <c r="EK835" s="9"/>
      <c r="EL835" s="9"/>
      <c r="EM835" s="9"/>
      <c r="EN835" s="9"/>
      <c r="EO835" s="9"/>
      <c r="EP835" s="9"/>
      <c r="EQ835" s="9"/>
      <c r="ER835" s="9"/>
      <c r="ES835" s="9"/>
      <c r="ET835" s="9"/>
      <c r="EU835" s="9"/>
      <c r="EV835" s="9"/>
      <c r="EW835" s="9"/>
      <c r="EX835" s="9"/>
      <c r="EY835" s="9"/>
      <c r="EZ835" s="9"/>
      <c r="FA835" s="9"/>
      <c r="FB835" s="9"/>
      <c r="FC835" s="9"/>
      <c r="FD835" s="9"/>
      <c r="FE835" s="9"/>
      <c r="FF835" s="9"/>
      <c r="FG835" s="9"/>
      <c r="FH835" s="9"/>
      <c r="FI835" s="9"/>
      <c r="FJ835" s="9"/>
    </row>
    <row r="836" ht="15.75" customHeight="1">
      <c r="B836" s="153"/>
      <c r="C836" s="153"/>
      <c r="H836" s="153"/>
      <c r="I836" s="153"/>
      <c r="N836" s="153"/>
      <c r="O836" s="153"/>
      <c r="T836" s="153"/>
      <c r="U836" s="153"/>
      <c r="Z836" s="153"/>
      <c r="AA836" s="153"/>
      <c r="AF836" s="153"/>
      <c r="AG836" s="153"/>
      <c r="AL836" s="153"/>
      <c r="AM836" s="153"/>
      <c r="AR836" s="153"/>
      <c r="AS836" s="153"/>
      <c r="AX836" s="153"/>
      <c r="AY836" s="153"/>
      <c r="BD836" s="153"/>
      <c r="BE836" s="153"/>
      <c r="BF836" s="153"/>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c r="CX836" s="9"/>
      <c r="CY836" s="9"/>
      <c r="CZ836" s="9"/>
      <c r="DA836" s="9"/>
      <c r="DB836" s="9"/>
      <c r="DC836" s="9"/>
      <c r="DD836" s="9"/>
      <c r="DE836" s="9"/>
      <c r="DF836" s="9"/>
      <c r="DG836" s="9"/>
      <c r="DH836" s="9"/>
      <c r="DI836" s="9"/>
      <c r="DJ836" s="9"/>
      <c r="DK836" s="9"/>
      <c r="DL836" s="9"/>
      <c r="DM836" s="9"/>
      <c r="DN836" s="9"/>
      <c r="DO836" s="9"/>
      <c r="DP836" s="9"/>
      <c r="DQ836" s="9"/>
      <c r="DR836" s="9"/>
      <c r="DS836" s="9"/>
      <c r="DT836" s="9"/>
      <c r="DU836" s="9"/>
      <c r="DV836" s="9"/>
      <c r="DW836" s="9"/>
      <c r="DX836" s="9"/>
      <c r="DY836" s="9"/>
      <c r="DZ836" s="9"/>
      <c r="EA836" s="9"/>
      <c r="EB836" s="9"/>
      <c r="EC836" s="9"/>
      <c r="ED836" s="9"/>
      <c r="EE836" s="9"/>
      <c r="EF836" s="9"/>
      <c r="EG836" s="9"/>
      <c r="EH836" s="9"/>
      <c r="EI836" s="9"/>
      <c r="EJ836" s="9"/>
      <c r="EK836" s="9"/>
      <c r="EL836" s="9"/>
      <c r="EM836" s="9"/>
      <c r="EN836" s="9"/>
      <c r="EO836" s="9"/>
      <c r="EP836" s="9"/>
      <c r="EQ836" s="9"/>
      <c r="ER836" s="9"/>
      <c r="ES836" s="9"/>
      <c r="ET836" s="9"/>
      <c r="EU836" s="9"/>
      <c r="EV836" s="9"/>
      <c r="EW836" s="9"/>
      <c r="EX836" s="9"/>
      <c r="EY836" s="9"/>
      <c r="EZ836" s="9"/>
      <c r="FA836" s="9"/>
      <c r="FB836" s="9"/>
      <c r="FC836" s="9"/>
      <c r="FD836" s="9"/>
      <c r="FE836" s="9"/>
      <c r="FF836" s="9"/>
      <c r="FG836" s="9"/>
      <c r="FH836" s="9"/>
      <c r="FI836" s="9"/>
      <c r="FJ836" s="9"/>
    </row>
    <row r="837" ht="15.75" customHeight="1">
      <c r="B837" s="153"/>
      <c r="C837" s="153"/>
      <c r="H837" s="153"/>
      <c r="I837" s="153"/>
      <c r="N837" s="153"/>
      <c r="O837" s="153"/>
      <c r="T837" s="153"/>
      <c r="U837" s="153"/>
      <c r="Z837" s="153"/>
      <c r="AA837" s="153"/>
      <c r="AF837" s="153"/>
      <c r="AG837" s="153"/>
      <c r="AL837" s="153"/>
      <c r="AM837" s="153"/>
      <c r="AR837" s="153"/>
      <c r="AS837" s="153"/>
      <c r="AX837" s="153"/>
      <c r="AY837" s="153"/>
      <c r="BD837" s="153"/>
      <c r="BE837" s="153"/>
      <c r="BF837" s="153"/>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c r="CX837" s="9"/>
      <c r="CY837" s="9"/>
      <c r="CZ837" s="9"/>
      <c r="DA837" s="9"/>
      <c r="DB837" s="9"/>
      <c r="DC837" s="9"/>
      <c r="DD837" s="9"/>
      <c r="DE837" s="9"/>
      <c r="DF837" s="9"/>
      <c r="DG837" s="9"/>
      <c r="DH837" s="9"/>
      <c r="DI837" s="9"/>
      <c r="DJ837" s="9"/>
      <c r="DK837" s="9"/>
      <c r="DL837" s="9"/>
      <c r="DM837" s="9"/>
      <c r="DN837" s="9"/>
      <c r="DO837" s="9"/>
      <c r="DP837" s="9"/>
      <c r="DQ837" s="9"/>
      <c r="DR837" s="9"/>
      <c r="DS837" s="9"/>
      <c r="DT837" s="9"/>
      <c r="DU837" s="9"/>
      <c r="DV837" s="9"/>
      <c r="DW837" s="9"/>
      <c r="DX837" s="9"/>
      <c r="DY837" s="9"/>
      <c r="DZ837" s="9"/>
      <c r="EA837" s="9"/>
      <c r="EB837" s="9"/>
      <c r="EC837" s="9"/>
      <c r="ED837" s="9"/>
      <c r="EE837" s="9"/>
      <c r="EF837" s="9"/>
      <c r="EG837" s="9"/>
      <c r="EH837" s="9"/>
      <c r="EI837" s="9"/>
      <c r="EJ837" s="9"/>
      <c r="EK837" s="9"/>
      <c r="EL837" s="9"/>
      <c r="EM837" s="9"/>
      <c r="EN837" s="9"/>
      <c r="EO837" s="9"/>
      <c r="EP837" s="9"/>
      <c r="EQ837" s="9"/>
      <c r="ER837" s="9"/>
      <c r="ES837" s="9"/>
      <c r="ET837" s="9"/>
      <c r="EU837" s="9"/>
      <c r="EV837" s="9"/>
      <c r="EW837" s="9"/>
      <c r="EX837" s="9"/>
      <c r="EY837" s="9"/>
      <c r="EZ837" s="9"/>
      <c r="FA837" s="9"/>
      <c r="FB837" s="9"/>
      <c r="FC837" s="9"/>
      <c r="FD837" s="9"/>
      <c r="FE837" s="9"/>
      <c r="FF837" s="9"/>
      <c r="FG837" s="9"/>
      <c r="FH837" s="9"/>
      <c r="FI837" s="9"/>
      <c r="FJ837" s="9"/>
    </row>
    <row r="838" ht="15.75" customHeight="1">
      <c r="B838" s="153"/>
      <c r="C838" s="153"/>
      <c r="H838" s="153"/>
      <c r="I838" s="153"/>
      <c r="N838" s="153"/>
      <c r="O838" s="153"/>
      <c r="T838" s="153"/>
      <c r="U838" s="153"/>
      <c r="Z838" s="153"/>
      <c r="AA838" s="153"/>
      <c r="AF838" s="153"/>
      <c r="AG838" s="153"/>
      <c r="AL838" s="153"/>
      <c r="AM838" s="153"/>
      <c r="AR838" s="153"/>
      <c r="AS838" s="153"/>
      <c r="AX838" s="153"/>
      <c r="AY838" s="153"/>
      <c r="BD838" s="153"/>
      <c r="BE838" s="153"/>
      <c r="BF838" s="153"/>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c r="CX838" s="9"/>
      <c r="CY838" s="9"/>
      <c r="CZ838" s="9"/>
      <c r="DA838" s="9"/>
      <c r="DB838" s="9"/>
      <c r="DC838" s="9"/>
      <c r="DD838" s="9"/>
      <c r="DE838" s="9"/>
      <c r="DF838" s="9"/>
      <c r="DG838" s="9"/>
      <c r="DH838" s="9"/>
      <c r="DI838" s="9"/>
      <c r="DJ838" s="9"/>
      <c r="DK838" s="9"/>
      <c r="DL838" s="9"/>
      <c r="DM838" s="9"/>
      <c r="DN838" s="9"/>
      <c r="DO838" s="9"/>
      <c r="DP838" s="9"/>
      <c r="DQ838" s="9"/>
      <c r="DR838" s="9"/>
      <c r="DS838" s="9"/>
      <c r="DT838" s="9"/>
      <c r="DU838" s="9"/>
      <c r="DV838" s="9"/>
      <c r="DW838" s="9"/>
      <c r="DX838" s="9"/>
      <c r="DY838" s="9"/>
      <c r="DZ838" s="9"/>
      <c r="EA838" s="9"/>
      <c r="EB838" s="9"/>
      <c r="EC838" s="9"/>
      <c r="ED838" s="9"/>
      <c r="EE838" s="9"/>
      <c r="EF838" s="9"/>
      <c r="EG838" s="9"/>
      <c r="EH838" s="9"/>
      <c r="EI838" s="9"/>
      <c r="EJ838" s="9"/>
      <c r="EK838" s="9"/>
      <c r="EL838" s="9"/>
      <c r="EM838" s="9"/>
      <c r="EN838" s="9"/>
      <c r="EO838" s="9"/>
      <c r="EP838" s="9"/>
      <c r="EQ838" s="9"/>
      <c r="ER838" s="9"/>
      <c r="ES838" s="9"/>
      <c r="ET838" s="9"/>
      <c r="EU838" s="9"/>
      <c r="EV838" s="9"/>
      <c r="EW838" s="9"/>
      <c r="EX838" s="9"/>
      <c r="EY838" s="9"/>
      <c r="EZ838" s="9"/>
      <c r="FA838" s="9"/>
      <c r="FB838" s="9"/>
      <c r="FC838" s="9"/>
      <c r="FD838" s="9"/>
      <c r="FE838" s="9"/>
      <c r="FF838" s="9"/>
      <c r="FG838" s="9"/>
      <c r="FH838" s="9"/>
      <c r="FI838" s="9"/>
      <c r="FJ838" s="9"/>
    </row>
    <row r="839" ht="15.75" customHeight="1">
      <c r="B839" s="153"/>
      <c r="C839" s="153"/>
      <c r="H839" s="153"/>
      <c r="I839" s="153"/>
      <c r="N839" s="153"/>
      <c r="O839" s="153"/>
      <c r="T839" s="153"/>
      <c r="U839" s="153"/>
      <c r="Z839" s="153"/>
      <c r="AA839" s="153"/>
      <c r="AF839" s="153"/>
      <c r="AG839" s="153"/>
      <c r="AL839" s="153"/>
      <c r="AM839" s="153"/>
      <c r="AR839" s="153"/>
      <c r="AS839" s="153"/>
      <c r="AX839" s="153"/>
      <c r="AY839" s="153"/>
      <c r="BD839" s="153"/>
      <c r="BE839" s="153"/>
      <c r="BF839" s="153"/>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c r="DD839" s="9"/>
      <c r="DE839" s="9"/>
      <c r="DF839" s="9"/>
      <c r="DG839" s="9"/>
      <c r="DH839" s="9"/>
      <c r="DI839" s="9"/>
      <c r="DJ839" s="9"/>
      <c r="DK839" s="9"/>
      <c r="DL839" s="9"/>
      <c r="DM839" s="9"/>
      <c r="DN839" s="9"/>
      <c r="DO839" s="9"/>
      <c r="DP839" s="9"/>
      <c r="DQ839" s="9"/>
      <c r="DR839" s="9"/>
      <c r="DS839" s="9"/>
      <c r="DT839" s="9"/>
      <c r="DU839" s="9"/>
      <c r="DV839" s="9"/>
      <c r="DW839" s="9"/>
      <c r="DX839" s="9"/>
      <c r="DY839" s="9"/>
      <c r="DZ839" s="9"/>
      <c r="EA839" s="9"/>
      <c r="EB839" s="9"/>
      <c r="EC839" s="9"/>
      <c r="ED839" s="9"/>
      <c r="EE839" s="9"/>
      <c r="EF839" s="9"/>
      <c r="EG839" s="9"/>
      <c r="EH839" s="9"/>
      <c r="EI839" s="9"/>
      <c r="EJ839" s="9"/>
      <c r="EK839" s="9"/>
      <c r="EL839" s="9"/>
      <c r="EM839" s="9"/>
      <c r="EN839" s="9"/>
      <c r="EO839" s="9"/>
      <c r="EP839" s="9"/>
      <c r="EQ839" s="9"/>
      <c r="ER839" s="9"/>
      <c r="ES839" s="9"/>
      <c r="ET839" s="9"/>
      <c r="EU839" s="9"/>
      <c r="EV839" s="9"/>
      <c r="EW839" s="9"/>
      <c r="EX839" s="9"/>
      <c r="EY839" s="9"/>
      <c r="EZ839" s="9"/>
      <c r="FA839" s="9"/>
      <c r="FB839" s="9"/>
      <c r="FC839" s="9"/>
      <c r="FD839" s="9"/>
      <c r="FE839" s="9"/>
      <c r="FF839" s="9"/>
      <c r="FG839" s="9"/>
      <c r="FH839" s="9"/>
      <c r="FI839" s="9"/>
      <c r="FJ839" s="9"/>
    </row>
    <row r="840" ht="15.75" customHeight="1">
      <c r="B840" s="153"/>
      <c r="C840" s="153"/>
      <c r="H840" s="153"/>
      <c r="I840" s="153"/>
      <c r="N840" s="153"/>
      <c r="O840" s="153"/>
      <c r="T840" s="153"/>
      <c r="U840" s="153"/>
      <c r="Z840" s="153"/>
      <c r="AA840" s="153"/>
      <c r="AF840" s="153"/>
      <c r="AG840" s="153"/>
      <c r="AL840" s="153"/>
      <c r="AM840" s="153"/>
      <c r="AR840" s="153"/>
      <c r="AS840" s="153"/>
      <c r="AX840" s="153"/>
      <c r="AY840" s="153"/>
      <c r="BD840" s="153"/>
      <c r="BE840" s="153"/>
      <c r="BF840" s="153"/>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c r="DD840" s="9"/>
      <c r="DE840" s="9"/>
      <c r="DF840" s="9"/>
      <c r="DG840" s="9"/>
      <c r="DH840" s="9"/>
      <c r="DI840" s="9"/>
      <c r="DJ840" s="9"/>
      <c r="DK840" s="9"/>
      <c r="DL840" s="9"/>
      <c r="DM840" s="9"/>
      <c r="DN840" s="9"/>
      <c r="DO840" s="9"/>
      <c r="DP840" s="9"/>
      <c r="DQ840" s="9"/>
      <c r="DR840" s="9"/>
      <c r="DS840" s="9"/>
      <c r="DT840" s="9"/>
      <c r="DU840" s="9"/>
      <c r="DV840" s="9"/>
      <c r="DW840" s="9"/>
      <c r="DX840" s="9"/>
      <c r="DY840" s="9"/>
      <c r="DZ840" s="9"/>
      <c r="EA840" s="9"/>
      <c r="EB840" s="9"/>
      <c r="EC840" s="9"/>
      <c r="ED840" s="9"/>
      <c r="EE840" s="9"/>
      <c r="EF840" s="9"/>
      <c r="EG840" s="9"/>
      <c r="EH840" s="9"/>
      <c r="EI840" s="9"/>
      <c r="EJ840" s="9"/>
      <c r="EK840" s="9"/>
      <c r="EL840" s="9"/>
      <c r="EM840" s="9"/>
      <c r="EN840" s="9"/>
      <c r="EO840" s="9"/>
      <c r="EP840" s="9"/>
      <c r="EQ840" s="9"/>
      <c r="ER840" s="9"/>
      <c r="ES840" s="9"/>
      <c r="ET840" s="9"/>
      <c r="EU840" s="9"/>
      <c r="EV840" s="9"/>
      <c r="EW840" s="9"/>
      <c r="EX840" s="9"/>
      <c r="EY840" s="9"/>
      <c r="EZ840" s="9"/>
      <c r="FA840" s="9"/>
      <c r="FB840" s="9"/>
      <c r="FC840" s="9"/>
      <c r="FD840" s="9"/>
      <c r="FE840" s="9"/>
      <c r="FF840" s="9"/>
      <c r="FG840" s="9"/>
      <c r="FH840" s="9"/>
      <c r="FI840" s="9"/>
      <c r="FJ840" s="9"/>
    </row>
    <row r="841" ht="15.75" customHeight="1">
      <c r="B841" s="153"/>
      <c r="C841" s="153"/>
      <c r="H841" s="153"/>
      <c r="I841" s="153"/>
      <c r="N841" s="153"/>
      <c r="O841" s="153"/>
      <c r="T841" s="153"/>
      <c r="U841" s="153"/>
      <c r="Z841" s="153"/>
      <c r="AA841" s="153"/>
      <c r="AF841" s="153"/>
      <c r="AG841" s="153"/>
      <c r="AL841" s="153"/>
      <c r="AM841" s="153"/>
      <c r="AR841" s="153"/>
      <c r="AS841" s="153"/>
      <c r="AX841" s="153"/>
      <c r="AY841" s="153"/>
      <c r="BD841" s="153"/>
      <c r="BE841" s="153"/>
      <c r="BF841" s="153"/>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c r="CX841" s="9"/>
      <c r="CY841" s="9"/>
      <c r="CZ841" s="9"/>
      <c r="DA841" s="9"/>
      <c r="DB841" s="9"/>
      <c r="DC841" s="9"/>
      <c r="DD841" s="9"/>
      <c r="DE841" s="9"/>
      <c r="DF841" s="9"/>
      <c r="DG841" s="9"/>
      <c r="DH841" s="9"/>
      <c r="DI841" s="9"/>
      <c r="DJ841" s="9"/>
      <c r="DK841" s="9"/>
      <c r="DL841" s="9"/>
      <c r="DM841" s="9"/>
      <c r="DN841" s="9"/>
      <c r="DO841" s="9"/>
      <c r="DP841" s="9"/>
      <c r="DQ841" s="9"/>
      <c r="DR841" s="9"/>
      <c r="DS841" s="9"/>
      <c r="DT841" s="9"/>
      <c r="DU841" s="9"/>
      <c r="DV841" s="9"/>
      <c r="DW841" s="9"/>
      <c r="DX841" s="9"/>
      <c r="DY841" s="9"/>
      <c r="DZ841" s="9"/>
      <c r="EA841" s="9"/>
      <c r="EB841" s="9"/>
      <c r="EC841" s="9"/>
      <c r="ED841" s="9"/>
      <c r="EE841" s="9"/>
      <c r="EF841" s="9"/>
      <c r="EG841" s="9"/>
      <c r="EH841" s="9"/>
      <c r="EI841" s="9"/>
      <c r="EJ841" s="9"/>
      <c r="EK841" s="9"/>
      <c r="EL841" s="9"/>
      <c r="EM841" s="9"/>
      <c r="EN841" s="9"/>
      <c r="EO841" s="9"/>
      <c r="EP841" s="9"/>
      <c r="EQ841" s="9"/>
      <c r="ER841" s="9"/>
      <c r="ES841" s="9"/>
      <c r="ET841" s="9"/>
      <c r="EU841" s="9"/>
      <c r="EV841" s="9"/>
      <c r="EW841" s="9"/>
      <c r="EX841" s="9"/>
      <c r="EY841" s="9"/>
      <c r="EZ841" s="9"/>
      <c r="FA841" s="9"/>
      <c r="FB841" s="9"/>
      <c r="FC841" s="9"/>
      <c r="FD841" s="9"/>
      <c r="FE841" s="9"/>
      <c r="FF841" s="9"/>
      <c r="FG841" s="9"/>
      <c r="FH841" s="9"/>
      <c r="FI841" s="9"/>
      <c r="FJ841" s="9"/>
    </row>
    <row r="842" ht="15.75" customHeight="1">
      <c r="B842" s="153"/>
      <c r="C842" s="153"/>
      <c r="H842" s="153"/>
      <c r="I842" s="153"/>
      <c r="N842" s="153"/>
      <c r="O842" s="153"/>
      <c r="T842" s="153"/>
      <c r="U842" s="153"/>
      <c r="Z842" s="153"/>
      <c r="AA842" s="153"/>
      <c r="AF842" s="153"/>
      <c r="AG842" s="153"/>
      <c r="AL842" s="153"/>
      <c r="AM842" s="153"/>
      <c r="AR842" s="153"/>
      <c r="AS842" s="153"/>
      <c r="AX842" s="153"/>
      <c r="AY842" s="153"/>
      <c r="BD842" s="153"/>
      <c r="BE842" s="153"/>
      <c r="BF842" s="153"/>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c r="CX842" s="9"/>
      <c r="CY842" s="9"/>
      <c r="CZ842" s="9"/>
      <c r="DA842" s="9"/>
      <c r="DB842" s="9"/>
      <c r="DC842" s="9"/>
      <c r="DD842" s="9"/>
      <c r="DE842" s="9"/>
      <c r="DF842" s="9"/>
      <c r="DG842" s="9"/>
      <c r="DH842" s="9"/>
      <c r="DI842" s="9"/>
      <c r="DJ842" s="9"/>
      <c r="DK842" s="9"/>
      <c r="DL842" s="9"/>
      <c r="DM842" s="9"/>
      <c r="DN842" s="9"/>
      <c r="DO842" s="9"/>
      <c r="DP842" s="9"/>
      <c r="DQ842" s="9"/>
      <c r="DR842" s="9"/>
      <c r="DS842" s="9"/>
      <c r="DT842" s="9"/>
      <c r="DU842" s="9"/>
      <c r="DV842" s="9"/>
      <c r="DW842" s="9"/>
      <c r="DX842" s="9"/>
      <c r="DY842" s="9"/>
      <c r="DZ842" s="9"/>
      <c r="EA842" s="9"/>
      <c r="EB842" s="9"/>
      <c r="EC842" s="9"/>
      <c r="ED842" s="9"/>
      <c r="EE842" s="9"/>
      <c r="EF842" s="9"/>
      <c r="EG842" s="9"/>
      <c r="EH842" s="9"/>
      <c r="EI842" s="9"/>
      <c r="EJ842" s="9"/>
      <c r="EK842" s="9"/>
      <c r="EL842" s="9"/>
      <c r="EM842" s="9"/>
      <c r="EN842" s="9"/>
      <c r="EO842" s="9"/>
      <c r="EP842" s="9"/>
      <c r="EQ842" s="9"/>
      <c r="ER842" s="9"/>
      <c r="ES842" s="9"/>
      <c r="ET842" s="9"/>
      <c r="EU842" s="9"/>
      <c r="EV842" s="9"/>
      <c r="EW842" s="9"/>
      <c r="EX842" s="9"/>
      <c r="EY842" s="9"/>
      <c r="EZ842" s="9"/>
      <c r="FA842" s="9"/>
      <c r="FB842" s="9"/>
      <c r="FC842" s="9"/>
      <c r="FD842" s="9"/>
      <c r="FE842" s="9"/>
      <c r="FF842" s="9"/>
      <c r="FG842" s="9"/>
      <c r="FH842" s="9"/>
      <c r="FI842" s="9"/>
      <c r="FJ842" s="9"/>
    </row>
    <row r="843" ht="15.75" customHeight="1">
      <c r="B843" s="153"/>
      <c r="C843" s="153"/>
      <c r="H843" s="153"/>
      <c r="I843" s="153"/>
      <c r="N843" s="153"/>
      <c r="O843" s="153"/>
      <c r="T843" s="153"/>
      <c r="U843" s="153"/>
      <c r="Z843" s="153"/>
      <c r="AA843" s="153"/>
      <c r="AF843" s="153"/>
      <c r="AG843" s="153"/>
      <c r="AL843" s="153"/>
      <c r="AM843" s="153"/>
      <c r="AR843" s="153"/>
      <c r="AS843" s="153"/>
      <c r="AX843" s="153"/>
      <c r="AY843" s="153"/>
      <c r="BD843" s="153"/>
      <c r="BE843" s="153"/>
      <c r="BF843" s="153"/>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c r="CX843" s="9"/>
      <c r="CY843" s="9"/>
      <c r="CZ843" s="9"/>
      <c r="DA843" s="9"/>
      <c r="DB843" s="9"/>
      <c r="DC843" s="9"/>
      <c r="DD843" s="9"/>
      <c r="DE843" s="9"/>
      <c r="DF843" s="9"/>
      <c r="DG843" s="9"/>
      <c r="DH843" s="9"/>
      <c r="DI843" s="9"/>
      <c r="DJ843" s="9"/>
      <c r="DK843" s="9"/>
      <c r="DL843" s="9"/>
      <c r="DM843" s="9"/>
      <c r="DN843" s="9"/>
      <c r="DO843" s="9"/>
      <c r="DP843" s="9"/>
      <c r="DQ843" s="9"/>
      <c r="DR843" s="9"/>
      <c r="DS843" s="9"/>
      <c r="DT843" s="9"/>
      <c r="DU843" s="9"/>
      <c r="DV843" s="9"/>
      <c r="DW843" s="9"/>
      <c r="DX843" s="9"/>
      <c r="DY843" s="9"/>
      <c r="DZ843" s="9"/>
      <c r="EA843" s="9"/>
      <c r="EB843" s="9"/>
      <c r="EC843" s="9"/>
      <c r="ED843" s="9"/>
      <c r="EE843" s="9"/>
      <c r="EF843" s="9"/>
      <c r="EG843" s="9"/>
      <c r="EH843" s="9"/>
      <c r="EI843" s="9"/>
      <c r="EJ843" s="9"/>
      <c r="EK843" s="9"/>
      <c r="EL843" s="9"/>
      <c r="EM843" s="9"/>
      <c r="EN843" s="9"/>
      <c r="EO843" s="9"/>
      <c r="EP843" s="9"/>
      <c r="EQ843" s="9"/>
      <c r="ER843" s="9"/>
      <c r="ES843" s="9"/>
      <c r="ET843" s="9"/>
      <c r="EU843" s="9"/>
      <c r="EV843" s="9"/>
      <c r="EW843" s="9"/>
      <c r="EX843" s="9"/>
      <c r="EY843" s="9"/>
      <c r="EZ843" s="9"/>
      <c r="FA843" s="9"/>
      <c r="FB843" s="9"/>
      <c r="FC843" s="9"/>
      <c r="FD843" s="9"/>
      <c r="FE843" s="9"/>
      <c r="FF843" s="9"/>
      <c r="FG843" s="9"/>
      <c r="FH843" s="9"/>
      <c r="FI843" s="9"/>
      <c r="FJ843" s="9"/>
    </row>
    <row r="844" ht="15.75" customHeight="1">
      <c r="B844" s="153"/>
      <c r="C844" s="153"/>
      <c r="H844" s="153"/>
      <c r="I844" s="153"/>
      <c r="N844" s="153"/>
      <c r="O844" s="153"/>
      <c r="T844" s="153"/>
      <c r="U844" s="153"/>
      <c r="Z844" s="153"/>
      <c r="AA844" s="153"/>
      <c r="AF844" s="153"/>
      <c r="AG844" s="153"/>
      <c r="AL844" s="153"/>
      <c r="AM844" s="153"/>
      <c r="AR844" s="153"/>
      <c r="AS844" s="153"/>
      <c r="AX844" s="153"/>
      <c r="AY844" s="153"/>
      <c r="BD844" s="153"/>
      <c r="BE844" s="153"/>
      <c r="BF844" s="153"/>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c r="CX844" s="9"/>
      <c r="CY844" s="9"/>
      <c r="CZ844" s="9"/>
      <c r="DA844" s="9"/>
      <c r="DB844" s="9"/>
      <c r="DC844" s="9"/>
      <c r="DD844" s="9"/>
      <c r="DE844" s="9"/>
      <c r="DF844" s="9"/>
      <c r="DG844" s="9"/>
      <c r="DH844" s="9"/>
      <c r="DI844" s="9"/>
      <c r="DJ844" s="9"/>
      <c r="DK844" s="9"/>
      <c r="DL844" s="9"/>
      <c r="DM844" s="9"/>
      <c r="DN844" s="9"/>
      <c r="DO844" s="9"/>
      <c r="DP844" s="9"/>
      <c r="DQ844" s="9"/>
      <c r="DR844" s="9"/>
      <c r="DS844" s="9"/>
      <c r="DT844" s="9"/>
      <c r="DU844" s="9"/>
      <c r="DV844" s="9"/>
      <c r="DW844" s="9"/>
      <c r="DX844" s="9"/>
      <c r="DY844" s="9"/>
      <c r="DZ844" s="9"/>
      <c r="EA844" s="9"/>
      <c r="EB844" s="9"/>
      <c r="EC844" s="9"/>
      <c r="ED844" s="9"/>
      <c r="EE844" s="9"/>
      <c r="EF844" s="9"/>
      <c r="EG844" s="9"/>
      <c r="EH844" s="9"/>
      <c r="EI844" s="9"/>
      <c r="EJ844" s="9"/>
      <c r="EK844" s="9"/>
      <c r="EL844" s="9"/>
      <c r="EM844" s="9"/>
      <c r="EN844" s="9"/>
      <c r="EO844" s="9"/>
      <c r="EP844" s="9"/>
      <c r="EQ844" s="9"/>
      <c r="ER844" s="9"/>
      <c r="ES844" s="9"/>
      <c r="ET844" s="9"/>
      <c r="EU844" s="9"/>
      <c r="EV844" s="9"/>
      <c r="EW844" s="9"/>
      <c r="EX844" s="9"/>
      <c r="EY844" s="9"/>
      <c r="EZ844" s="9"/>
      <c r="FA844" s="9"/>
      <c r="FB844" s="9"/>
      <c r="FC844" s="9"/>
      <c r="FD844" s="9"/>
      <c r="FE844" s="9"/>
      <c r="FF844" s="9"/>
      <c r="FG844" s="9"/>
      <c r="FH844" s="9"/>
      <c r="FI844" s="9"/>
      <c r="FJ844" s="9"/>
    </row>
    <row r="845" ht="15.75" customHeight="1">
      <c r="B845" s="153"/>
      <c r="C845" s="153"/>
      <c r="H845" s="153"/>
      <c r="I845" s="153"/>
      <c r="N845" s="153"/>
      <c r="O845" s="153"/>
      <c r="T845" s="153"/>
      <c r="U845" s="153"/>
      <c r="Z845" s="153"/>
      <c r="AA845" s="153"/>
      <c r="AF845" s="153"/>
      <c r="AG845" s="153"/>
      <c r="AL845" s="153"/>
      <c r="AM845" s="153"/>
      <c r="AR845" s="153"/>
      <c r="AS845" s="153"/>
      <c r="AX845" s="153"/>
      <c r="AY845" s="153"/>
      <c r="BD845" s="153"/>
      <c r="BE845" s="153"/>
      <c r="BF845" s="153"/>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c r="CX845" s="9"/>
      <c r="CY845" s="9"/>
      <c r="CZ845" s="9"/>
      <c r="DA845" s="9"/>
      <c r="DB845" s="9"/>
      <c r="DC845" s="9"/>
      <c r="DD845" s="9"/>
      <c r="DE845" s="9"/>
      <c r="DF845" s="9"/>
      <c r="DG845" s="9"/>
      <c r="DH845" s="9"/>
      <c r="DI845" s="9"/>
      <c r="DJ845" s="9"/>
      <c r="DK845" s="9"/>
      <c r="DL845" s="9"/>
      <c r="DM845" s="9"/>
      <c r="DN845" s="9"/>
      <c r="DO845" s="9"/>
      <c r="DP845" s="9"/>
      <c r="DQ845" s="9"/>
      <c r="DR845" s="9"/>
      <c r="DS845" s="9"/>
      <c r="DT845" s="9"/>
      <c r="DU845" s="9"/>
      <c r="DV845" s="9"/>
      <c r="DW845" s="9"/>
      <c r="DX845" s="9"/>
      <c r="DY845" s="9"/>
      <c r="DZ845" s="9"/>
      <c r="EA845" s="9"/>
      <c r="EB845" s="9"/>
      <c r="EC845" s="9"/>
      <c r="ED845" s="9"/>
      <c r="EE845" s="9"/>
      <c r="EF845" s="9"/>
      <c r="EG845" s="9"/>
      <c r="EH845" s="9"/>
      <c r="EI845" s="9"/>
      <c r="EJ845" s="9"/>
      <c r="EK845" s="9"/>
      <c r="EL845" s="9"/>
      <c r="EM845" s="9"/>
      <c r="EN845" s="9"/>
      <c r="EO845" s="9"/>
      <c r="EP845" s="9"/>
      <c r="EQ845" s="9"/>
      <c r="ER845" s="9"/>
      <c r="ES845" s="9"/>
      <c r="ET845" s="9"/>
      <c r="EU845" s="9"/>
      <c r="EV845" s="9"/>
      <c r="EW845" s="9"/>
      <c r="EX845" s="9"/>
      <c r="EY845" s="9"/>
      <c r="EZ845" s="9"/>
      <c r="FA845" s="9"/>
      <c r="FB845" s="9"/>
      <c r="FC845" s="9"/>
      <c r="FD845" s="9"/>
      <c r="FE845" s="9"/>
      <c r="FF845" s="9"/>
      <c r="FG845" s="9"/>
      <c r="FH845" s="9"/>
      <c r="FI845" s="9"/>
      <c r="FJ845" s="9"/>
    </row>
    <row r="846" ht="15.75" customHeight="1">
      <c r="B846" s="153"/>
      <c r="C846" s="153"/>
      <c r="H846" s="153"/>
      <c r="I846" s="153"/>
      <c r="N846" s="153"/>
      <c r="O846" s="153"/>
      <c r="T846" s="153"/>
      <c r="U846" s="153"/>
      <c r="Z846" s="153"/>
      <c r="AA846" s="153"/>
      <c r="AF846" s="153"/>
      <c r="AG846" s="153"/>
      <c r="AL846" s="153"/>
      <c r="AM846" s="153"/>
      <c r="AR846" s="153"/>
      <c r="AS846" s="153"/>
      <c r="AX846" s="153"/>
      <c r="AY846" s="153"/>
      <c r="BD846" s="153"/>
      <c r="BE846" s="153"/>
      <c r="BF846" s="153"/>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c r="CX846" s="9"/>
      <c r="CY846" s="9"/>
      <c r="CZ846" s="9"/>
      <c r="DA846" s="9"/>
      <c r="DB846" s="9"/>
      <c r="DC846" s="9"/>
      <c r="DD846" s="9"/>
      <c r="DE846" s="9"/>
      <c r="DF846" s="9"/>
      <c r="DG846" s="9"/>
      <c r="DH846" s="9"/>
      <c r="DI846" s="9"/>
      <c r="DJ846" s="9"/>
      <c r="DK846" s="9"/>
      <c r="DL846" s="9"/>
      <c r="DM846" s="9"/>
      <c r="DN846" s="9"/>
      <c r="DO846" s="9"/>
      <c r="DP846" s="9"/>
      <c r="DQ846" s="9"/>
      <c r="DR846" s="9"/>
      <c r="DS846" s="9"/>
      <c r="DT846" s="9"/>
      <c r="DU846" s="9"/>
      <c r="DV846" s="9"/>
      <c r="DW846" s="9"/>
      <c r="DX846" s="9"/>
      <c r="DY846" s="9"/>
      <c r="DZ846" s="9"/>
      <c r="EA846" s="9"/>
      <c r="EB846" s="9"/>
      <c r="EC846" s="9"/>
      <c r="ED846" s="9"/>
      <c r="EE846" s="9"/>
      <c r="EF846" s="9"/>
      <c r="EG846" s="9"/>
      <c r="EH846" s="9"/>
      <c r="EI846" s="9"/>
      <c r="EJ846" s="9"/>
      <c r="EK846" s="9"/>
      <c r="EL846" s="9"/>
      <c r="EM846" s="9"/>
      <c r="EN846" s="9"/>
      <c r="EO846" s="9"/>
      <c r="EP846" s="9"/>
      <c r="EQ846" s="9"/>
      <c r="ER846" s="9"/>
      <c r="ES846" s="9"/>
      <c r="ET846" s="9"/>
      <c r="EU846" s="9"/>
      <c r="EV846" s="9"/>
      <c r="EW846" s="9"/>
      <c r="EX846" s="9"/>
      <c r="EY846" s="9"/>
      <c r="EZ846" s="9"/>
      <c r="FA846" s="9"/>
      <c r="FB846" s="9"/>
      <c r="FC846" s="9"/>
      <c r="FD846" s="9"/>
      <c r="FE846" s="9"/>
      <c r="FF846" s="9"/>
      <c r="FG846" s="9"/>
      <c r="FH846" s="9"/>
      <c r="FI846" s="9"/>
      <c r="FJ846" s="9"/>
    </row>
    <row r="847" ht="15.75" customHeight="1">
      <c r="B847" s="153"/>
      <c r="C847" s="153"/>
      <c r="H847" s="153"/>
      <c r="I847" s="153"/>
      <c r="N847" s="153"/>
      <c r="O847" s="153"/>
      <c r="T847" s="153"/>
      <c r="U847" s="153"/>
      <c r="Z847" s="153"/>
      <c r="AA847" s="153"/>
      <c r="AF847" s="153"/>
      <c r="AG847" s="153"/>
      <c r="AL847" s="153"/>
      <c r="AM847" s="153"/>
      <c r="AR847" s="153"/>
      <c r="AS847" s="153"/>
      <c r="AX847" s="153"/>
      <c r="AY847" s="153"/>
      <c r="BD847" s="153"/>
      <c r="BE847" s="153"/>
      <c r="BF847" s="153"/>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c r="CX847" s="9"/>
      <c r="CY847" s="9"/>
      <c r="CZ847" s="9"/>
      <c r="DA847" s="9"/>
      <c r="DB847" s="9"/>
      <c r="DC847" s="9"/>
      <c r="DD847" s="9"/>
      <c r="DE847" s="9"/>
      <c r="DF847" s="9"/>
      <c r="DG847" s="9"/>
      <c r="DH847" s="9"/>
      <c r="DI847" s="9"/>
      <c r="DJ847" s="9"/>
      <c r="DK847" s="9"/>
      <c r="DL847" s="9"/>
      <c r="DM847" s="9"/>
      <c r="DN847" s="9"/>
      <c r="DO847" s="9"/>
      <c r="DP847" s="9"/>
      <c r="DQ847" s="9"/>
      <c r="DR847" s="9"/>
      <c r="DS847" s="9"/>
      <c r="DT847" s="9"/>
      <c r="DU847" s="9"/>
      <c r="DV847" s="9"/>
      <c r="DW847" s="9"/>
      <c r="DX847" s="9"/>
      <c r="DY847" s="9"/>
      <c r="DZ847" s="9"/>
      <c r="EA847" s="9"/>
      <c r="EB847" s="9"/>
      <c r="EC847" s="9"/>
      <c r="ED847" s="9"/>
      <c r="EE847" s="9"/>
      <c r="EF847" s="9"/>
      <c r="EG847" s="9"/>
      <c r="EH847" s="9"/>
      <c r="EI847" s="9"/>
      <c r="EJ847" s="9"/>
      <c r="EK847" s="9"/>
      <c r="EL847" s="9"/>
      <c r="EM847" s="9"/>
      <c r="EN847" s="9"/>
      <c r="EO847" s="9"/>
      <c r="EP847" s="9"/>
      <c r="EQ847" s="9"/>
      <c r="ER847" s="9"/>
      <c r="ES847" s="9"/>
      <c r="ET847" s="9"/>
      <c r="EU847" s="9"/>
      <c r="EV847" s="9"/>
      <c r="EW847" s="9"/>
      <c r="EX847" s="9"/>
      <c r="EY847" s="9"/>
      <c r="EZ847" s="9"/>
      <c r="FA847" s="9"/>
      <c r="FB847" s="9"/>
      <c r="FC847" s="9"/>
      <c r="FD847" s="9"/>
      <c r="FE847" s="9"/>
      <c r="FF847" s="9"/>
      <c r="FG847" s="9"/>
      <c r="FH847" s="9"/>
      <c r="FI847" s="9"/>
      <c r="FJ847" s="9"/>
    </row>
    <row r="848" ht="15.75" customHeight="1">
      <c r="B848" s="153"/>
      <c r="C848" s="153"/>
      <c r="H848" s="153"/>
      <c r="I848" s="153"/>
      <c r="N848" s="153"/>
      <c r="O848" s="153"/>
      <c r="T848" s="153"/>
      <c r="U848" s="153"/>
      <c r="Z848" s="153"/>
      <c r="AA848" s="153"/>
      <c r="AF848" s="153"/>
      <c r="AG848" s="153"/>
      <c r="AL848" s="153"/>
      <c r="AM848" s="153"/>
      <c r="AR848" s="153"/>
      <c r="AS848" s="153"/>
      <c r="AX848" s="153"/>
      <c r="AY848" s="153"/>
      <c r="BD848" s="153"/>
      <c r="BE848" s="153"/>
      <c r="BF848" s="153"/>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c r="CX848" s="9"/>
      <c r="CY848" s="9"/>
      <c r="CZ848" s="9"/>
      <c r="DA848" s="9"/>
      <c r="DB848" s="9"/>
      <c r="DC848" s="9"/>
      <c r="DD848" s="9"/>
      <c r="DE848" s="9"/>
      <c r="DF848" s="9"/>
      <c r="DG848" s="9"/>
      <c r="DH848" s="9"/>
      <c r="DI848" s="9"/>
      <c r="DJ848" s="9"/>
      <c r="DK848" s="9"/>
      <c r="DL848" s="9"/>
      <c r="DM848" s="9"/>
      <c r="DN848" s="9"/>
      <c r="DO848" s="9"/>
      <c r="DP848" s="9"/>
      <c r="DQ848" s="9"/>
      <c r="DR848" s="9"/>
      <c r="DS848" s="9"/>
      <c r="DT848" s="9"/>
      <c r="DU848" s="9"/>
      <c r="DV848" s="9"/>
      <c r="DW848" s="9"/>
      <c r="DX848" s="9"/>
      <c r="DY848" s="9"/>
      <c r="DZ848" s="9"/>
      <c r="EA848" s="9"/>
      <c r="EB848" s="9"/>
      <c r="EC848" s="9"/>
      <c r="ED848" s="9"/>
      <c r="EE848" s="9"/>
      <c r="EF848" s="9"/>
      <c r="EG848" s="9"/>
      <c r="EH848" s="9"/>
      <c r="EI848" s="9"/>
      <c r="EJ848" s="9"/>
      <c r="EK848" s="9"/>
      <c r="EL848" s="9"/>
      <c r="EM848" s="9"/>
      <c r="EN848" s="9"/>
      <c r="EO848" s="9"/>
      <c r="EP848" s="9"/>
      <c r="EQ848" s="9"/>
      <c r="ER848" s="9"/>
      <c r="ES848" s="9"/>
      <c r="ET848" s="9"/>
      <c r="EU848" s="9"/>
      <c r="EV848" s="9"/>
      <c r="EW848" s="9"/>
      <c r="EX848" s="9"/>
      <c r="EY848" s="9"/>
      <c r="EZ848" s="9"/>
      <c r="FA848" s="9"/>
      <c r="FB848" s="9"/>
      <c r="FC848" s="9"/>
      <c r="FD848" s="9"/>
      <c r="FE848" s="9"/>
      <c r="FF848" s="9"/>
      <c r="FG848" s="9"/>
      <c r="FH848" s="9"/>
      <c r="FI848" s="9"/>
      <c r="FJ848" s="9"/>
    </row>
    <row r="849" ht="15.75" customHeight="1">
      <c r="B849" s="153"/>
      <c r="C849" s="153"/>
      <c r="H849" s="153"/>
      <c r="I849" s="153"/>
      <c r="N849" s="153"/>
      <c r="O849" s="153"/>
      <c r="T849" s="153"/>
      <c r="U849" s="153"/>
      <c r="Z849" s="153"/>
      <c r="AA849" s="153"/>
      <c r="AF849" s="153"/>
      <c r="AG849" s="153"/>
      <c r="AL849" s="153"/>
      <c r="AM849" s="153"/>
      <c r="AR849" s="153"/>
      <c r="AS849" s="153"/>
      <c r="AX849" s="153"/>
      <c r="AY849" s="153"/>
      <c r="BD849" s="153"/>
      <c r="BE849" s="153"/>
      <c r="BF849" s="153"/>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c r="DD849" s="9"/>
      <c r="DE849" s="9"/>
      <c r="DF849" s="9"/>
      <c r="DG849" s="9"/>
      <c r="DH849" s="9"/>
      <c r="DI849" s="9"/>
      <c r="DJ849" s="9"/>
      <c r="DK849" s="9"/>
      <c r="DL849" s="9"/>
      <c r="DM849" s="9"/>
      <c r="DN849" s="9"/>
      <c r="DO849" s="9"/>
      <c r="DP849" s="9"/>
      <c r="DQ849" s="9"/>
      <c r="DR849" s="9"/>
      <c r="DS849" s="9"/>
      <c r="DT849" s="9"/>
      <c r="DU849" s="9"/>
      <c r="DV849" s="9"/>
      <c r="DW849" s="9"/>
      <c r="DX849" s="9"/>
      <c r="DY849" s="9"/>
      <c r="DZ849" s="9"/>
      <c r="EA849" s="9"/>
      <c r="EB849" s="9"/>
      <c r="EC849" s="9"/>
      <c r="ED849" s="9"/>
      <c r="EE849" s="9"/>
      <c r="EF849" s="9"/>
      <c r="EG849" s="9"/>
      <c r="EH849" s="9"/>
      <c r="EI849" s="9"/>
      <c r="EJ849" s="9"/>
      <c r="EK849" s="9"/>
      <c r="EL849" s="9"/>
      <c r="EM849" s="9"/>
      <c r="EN849" s="9"/>
      <c r="EO849" s="9"/>
      <c r="EP849" s="9"/>
      <c r="EQ849" s="9"/>
      <c r="ER849" s="9"/>
      <c r="ES849" s="9"/>
      <c r="ET849" s="9"/>
      <c r="EU849" s="9"/>
      <c r="EV849" s="9"/>
      <c r="EW849" s="9"/>
      <c r="EX849" s="9"/>
      <c r="EY849" s="9"/>
      <c r="EZ849" s="9"/>
      <c r="FA849" s="9"/>
      <c r="FB849" s="9"/>
      <c r="FC849" s="9"/>
      <c r="FD849" s="9"/>
      <c r="FE849" s="9"/>
      <c r="FF849" s="9"/>
      <c r="FG849" s="9"/>
      <c r="FH849" s="9"/>
      <c r="FI849" s="9"/>
      <c r="FJ849" s="9"/>
    </row>
    <row r="850" ht="15.75" customHeight="1">
      <c r="B850" s="153"/>
      <c r="C850" s="153"/>
      <c r="H850" s="153"/>
      <c r="I850" s="153"/>
      <c r="N850" s="153"/>
      <c r="O850" s="153"/>
      <c r="T850" s="153"/>
      <c r="U850" s="153"/>
      <c r="Z850" s="153"/>
      <c r="AA850" s="153"/>
      <c r="AF850" s="153"/>
      <c r="AG850" s="153"/>
      <c r="AL850" s="153"/>
      <c r="AM850" s="153"/>
      <c r="AR850" s="153"/>
      <c r="AS850" s="153"/>
      <c r="AX850" s="153"/>
      <c r="AY850" s="153"/>
      <c r="BD850" s="153"/>
      <c r="BE850" s="153"/>
      <c r="BF850" s="153"/>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c r="CX850" s="9"/>
      <c r="CY850" s="9"/>
      <c r="CZ850" s="9"/>
      <c r="DA850" s="9"/>
      <c r="DB850" s="9"/>
      <c r="DC850" s="9"/>
      <c r="DD850" s="9"/>
      <c r="DE850" s="9"/>
      <c r="DF850" s="9"/>
      <c r="DG850" s="9"/>
      <c r="DH850" s="9"/>
      <c r="DI850" s="9"/>
      <c r="DJ850" s="9"/>
      <c r="DK850" s="9"/>
      <c r="DL850" s="9"/>
      <c r="DM850" s="9"/>
      <c r="DN850" s="9"/>
      <c r="DO850" s="9"/>
      <c r="DP850" s="9"/>
      <c r="DQ850" s="9"/>
      <c r="DR850" s="9"/>
      <c r="DS850" s="9"/>
      <c r="DT850" s="9"/>
      <c r="DU850" s="9"/>
      <c r="DV850" s="9"/>
      <c r="DW850" s="9"/>
      <c r="DX850" s="9"/>
      <c r="DY850" s="9"/>
      <c r="DZ850" s="9"/>
      <c r="EA850" s="9"/>
      <c r="EB850" s="9"/>
      <c r="EC850" s="9"/>
      <c r="ED850" s="9"/>
      <c r="EE850" s="9"/>
      <c r="EF850" s="9"/>
      <c r="EG850" s="9"/>
      <c r="EH850" s="9"/>
      <c r="EI850" s="9"/>
      <c r="EJ850" s="9"/>
      <c r="EK850" s="9"/>
      <c r="EL850" s="9"/>
      <c r="EM850" s="9"/>
      <c r="EN850" s="9"/>
      <c r="EO850" s="9"/>
      <c r="EP850" s="9"/>
      <c r="EQ850" s="9"/>
      <c r="ER850" s="9"/>
      <c r="ES850" s="9"/>
      <c r="ET850" s="9"/>
      <c r="EU850" s="9"/>
      <c r="EV850" s="9"/>
      <c r="EW850" s="9"/>
      <c r="EX850" s="9"/>
      <c r="EY850" s="9"/>
      <c r="EZ850" s="9"/>
      <c r="FA850" s="9"/>
      <c r="FB850" s="9"/>
      <c r="FC850" s="9"/>
      <c r="FD850" s="9"/>
      <c r="FE850" s="9"/>
      <c r="FF850" s="9"/>
      <c r="FG850" s="9"/>
      <c r="FH850" s="9"/>
      <c r="FI850" s="9"/>
      <c r="FJ850" s="9"/>
    </row>
    <row r="851" ht="15.75" customHeight="1">
      <c r="B851" s="153"/>
      <c r="C851" s="153"/>
      <c r="H851" s="153"/>
      <c r="I851" s="153"/>
      <c r="N851" s="153"/>
      <c r="O851" s="153"/>
      <c r="T851" s="153"/>
      <c r="U851" s="153"/>
      <c r="Z851" s="153"/>
      <c r="AA851" s="153"/>
      <c r="AF851" s="153"/>
      <c r="AG851" s="153"/>
      <c r="AL851" s="153"/>
      <c r="AM851" s="153"/>
      <c r="AR851" s="153"/>
      <c r="AS851" s="153"/>
      <c r="AX851" s="153"/>
      <c r="AY851" s="153"/>
      <c r="BD851" s="153"/>
      <c r="BE851" s="153"/>
      <c r="BF851" s="153"/>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c r="CX851" s="9"/>
      <c r="CY851" s="9"/>
      <c r="CZ851" s="9"/>
      <c r="DA851" s="9"/>
      <c r="DB851" s="9"/>
      <c r="DC851" s="9"/>
      <c r="DD851" s="9"/>
      <c r="DE851" s="9"/>
      <c r="DF851" s="9"/>
      <c r="DG851" s="9"/>
      <c r="DH851" s="9"/>
      <c r="DI851" s="9"/>
      <c r="DJ851" s="9"/>
      <c r="DK851" s="9"/>
      <c r="DL851" s="9"/>
      <c r="DM851" s="9"/>
      <c r="DN851" s="9"/>
      <c r="DO851" s="9"/>
      <c r="DP851" s="9"/>
      <c r="DQ851" s="9"/>
      <c r="DR851" s="9"/>
      <c r="DS851" s="9"/>
      <c r="DT851" s="9"/>
      <c r="DU851" s="9"/>
      <c r="DV851" s="9"/>
      <c r="DW851" s="9"/>
      <c r="DX851" s="9"/>
      <c r="DY851" s="9"/>
      <c r="DZ851" s="9"/>
      <c r="EA851" s="9"/>
      <c r="EB851" s="9"/>
      <c r="EC851" s="9"/>
      <c r="ED851" s="9"/>
      <c r="EE851" s="9"/>
      <c r="EF851" s="9"/>
      <c r="EG851" s="9"/>
      <c r="EH851" s="9"/>
      <c r="EI851" s="9"/>
      <c r="EJ851" s="9"/>
      <c r="EK851" s="9"/>
      <c r="EL851" s="9"/>
      <c r="EM851" s="9"/>
      <c r="EN851" s="9"/>
      <c r="EO851" s="9"/>
      <c r="EP851" s="9"/>
      <c r="EQ851" s="9"/>
      <c r="ER851" s="9"/>
      <c r="ES851" s="9"/>
      <c r="ET851" s="9"/>
      <c r="EU851" s="9"/>
      <c r="EV851" s="9"/>
      <c r="EW851" s="9"/>
      <c r="EX851" s="9"/>
      <c r="EY851" s="9"/>
      <c r="EZ851" s="9"/>
      <c r="FA851" s="9"/>
      <c r="FB851" s="9"/>
      <c r="FC851" s="9"/>
      <c r="FD851" s="9"/>
      <c r="FE851" s="9"/>
      <c r="FF851" s="9"/>
      <c r="FG851" s="9"/>
      <c r="FH851" s="9"/>
      <c r="FI851" s="9"/>
      <c r="FJ851" s="9"/>
    </row>
    <row r="852" ht="15.75" customHeight="1">
      <c r="B852" s="153"/>
      <c r="C852" s="153"/>
      <c r="H852" s="153"/>
      <c r="I852" s="153"/>
      <c r="N852" s="153"/>
      <c r="O852" s="153"/>
      <c r="T852" s="153"/>
      <c r="U852" s="153"/>
      <c r="Z852" s="153"/>
      <c r="AA852" s="153"/>
      <c r="AF852" s="153"/>
      <c r="AG852" s="153"/>
      <c r="AL852" s="153"/>
      <c r="AM852" s="153"/>
      <c r="AR852" s="153"/>
      <c r="AS852" s="153"/>
      <c r="AX852" s="153"/>
      <c r="AY852" s="153"/>
      <c r="BD852" s="153"/>
      <c r="BE852" s="153"/>
      <c r="BF852" s="153"/>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c r="CX852" s="9"/>
      <c r="CY852" s="9"/>
      <c r="CZ852" s="9"/>
      <c r="DA852" s="9"/>
      <c r="DB852" s="9"/>
      <c r="DC852" s="9"/>
      <c r="DD852" s="9"/>
      <c r="DE852" s="9"/>
      <c r="DF852" s="9"/>
      <c r="DG852" s="9"/>
      <c r="DH852" s="9"/>
      <c r="DI852" s="9"/>
      <c r="DJ852" s="9"/>
      <c r="DK852" s="9"/>
      <c r="DL852" s="9"/>
      <c r="DM852" s="9"/>
      <c r="DN852" s="9"/>
      <c r="DO852" s="9"/>
      <c r="DP852" s="9"/>
      <c r="DQ852" s="9"/>
      <c r="DR852" s="9"/>
      <c r="DS852" s="9"/>
      <c r="DT852" s="9"/>
      <c r="DU852" s="9"/>
      <c r="DV852" s="9"/>
      <c r="DW852" s="9"/>
      <c r="DX852" s="9"/>
      <c r="DY852" s="9"/>
      <c r="DZ852" s="9"/>
      <c r="EA852" s="9"/>
      <c r="EB852" s="9"/>
      <c r="EC852" s="9"/>
      <c r="ED852" s="9"/>
      <c r="EE852" s="9"/>
      <c r="EF852" s="9"/>
      <c r="EG852" s="9"/>
      <c r="EH852" s="9"/>
      <c r="EI852" s="9"/>
      <c r="EJ852" s="9"/>
      <c r="EK852" s="9"/>
      <c r="EL852" s="9"/>
      <c r="EM852" s="9"/>
      <c r="EN852" s="9"/>
      <c r="EO852" s="9"/>
      <c r="EP852" s="9"/>
      <c r="EQ852" s="9"/>
      <c r="ER852" s="9"/>
      <c r="ES852" s="9"/>
      <c r="ET852" s="9"/>
      <c r="EU852" s="9"/>
      <c r="EV852" s="9"/>
      <c r="EW852" s="9"/>
      <c r="EX852" s="9"/>
      <c r="EY852" s="9"/>
      <c r="EZ852" s="9"/>
      <c r="FA852" s="9"/>
      <c r="FB852" s="9"/>
      <c r="FC852" s="9"/>
      <c r="FD852" s="9"/>
      <c r="FE852" s="9"/>
      <c r="FF852" s="9"/>
      <c r="FG852" s="9"/>
      <c r="FH852" s="9"/>
      <c r="FI852" s="9"/>
      <c r="FJ852" s="9"/>
    </row>
    <row r="853" ht="15.75" customHeight="1">
      <c r="B853" s="153"/>
      <c r="C853" s="153"/>
      <c r="H853" s="153"/>
      <c r="I853" s="153"/>
      <c r="N853" s="153"/>
      <c r="O853" s="153"/>
      <c r="T853" s="153"/>
      <c r="U853" s="153"/>
      <c r="Z853" s="153"/>
      <c r="AA853" s="153"/>
      <c r="AF853" s="153"/>
      <c r="AG853" s="153"/>
      <c r="AL853" s="153"/>
      <c r="AM853" s="153"/>
      <c r="AR853" s="153"/>
      <c r="AS853" s="153"/>
      <c r="AX853" s="153"/>
      <c r="AY853" s="153"/>
      <c r="BD853" s="153"/>
      <c r="BE853" s="153"/>
      <c r="BF853" s="153"/>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c r="CX853" s="9"/>
      <c r="CY853" s="9"/>
      <c r="CZ853" s="9"/>
      <c r="DA853" s="9"/>
      <c r="DB853" s="9"/>
      <c r="DC853" s="9"/>
      <c r="DD853" s="9"/>
      <c r="DE853" s="9"/>
      <c r="DF853" s="9"/>
      <c r="DG853" s="9"/>
      <c r="DH853" s="9"/>
      <c r="DI853" s="9"/>
      <c r="DJ853" s="9"/>
      <c r="DK853" s="9"/>
      <c r="DL853" s="9"/>
      <c r="DM853" s="9"/>
      <c r="DN853" s="9"/>
      <c r="DO853" s="9"/>
      <c r="DP853" s="9"/>
      <c r="DQ853" s="9"/>
      <c r="DR853" s="9"/>
      <c r="DS853" s="9"/>
      <c r="DT853" s="9"/>
      <c r="DU853" s="9"/>
      <c r="DV853" s="9"/>
      <c r="DW853" s="9"/>
      <c r="DX853" s="9"/>
      <c r="DY853" s="9"/>
      <c r="DZ853" s="9"/>
      <c r="EA853" s="9"/>
      <c r="EB853" s="9"/>
      <c r="EC853" s="9"/>
      <c r="ED853" s="9"/>
      <c r="EE853" s="9"/>
      <c r="EF853" s="9"/>
      <c r="EG853" s="9"/>
      <c r="EH853" s="9"/>
      <c r="EI853" s="9"/>
      <c r="EJ853" s="9"/>
      <c r="EK853" s="9"/>
      <c r="EL853" s="9"/>
      <c r="EM853" s="9"/>
      <c r="EN853" s="9"/>
      <c r="EO853" s="9"/>
      <c r="EP853" s="9"/>
      <c r="EQ853" s="9"/>
      <c r="ER853" s="9"/>
      <c r="ES853" s="9"/>
      <c r="ET853" s="9"/>
      <c r="EU853" s="9"/>
      <c r="EV853" s="9"/>
      <c r="EW853" s="9"/>
      <c r="EX853" s="9"/>
      <c r="EY853" s="9"/>
      <c r="EZ853" s="9"/>
      <c r="FA853" s="9"/>
      <c r="FB853" s="9"/>
      <c r="FC853" s="9"/>
      <c r="FD853" s="9"/>
      <c r="FE853" s="9"/>
      <c r="FF853" s="9"/>
      <c r="FG853" s="9"/>
      <c r="FH853" s="9"/>
      <c r="FI853" s="9"/>
      <c r="FJ853" s="9"/>
    </row>
    <row r="854" ht="15.75" customHeight="1">
      <c r="B854" s="153"/>
      <c r="C854" s="153"/>
      <c r="H854" s="153"/>
      <c r="I854" s="153"/>
      <c r="N854" s="153"/>
      <c r="O854" s="153"/>
      <c r="T854" s="153"/>
      <c r="U854" s="153"/>
      <c r="Z854" s="153"/>
      <c r="AA854" s="153"/>
      <c r="AF854" s="153"/>
      <c r="AG854" s="153"/>
      <c r="AL854" s="153"/>
      <c r="AM854" s="153"/>
      <c r="AR854" s="153"/>
      <c r="AS854" s="153"/>
      <c r="AX854" s="153"/>
      <c r="AY854" s="153"/>
      <c r="BD854" s="153"/>
      <c r="BE854" s="153"/>
      <c r="BF854" s="153"/>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c r="CX854" s="9"/>
      <c r="CY854" s="9"/>
      <c r="CZ854" s="9"/>
      <c r="DA854" s="9"/>
      <c r="DB854" s="9"/>
      <c r="DC854" s="9"/>
      <c r="DD854" s="9"/>
      <c r="DE854" s="9"/>
      <c r="DF854" s="9"/>
      <c r="DG854" s="9"/>
      <c r="DH854" s="9"/>
      <c r="DI854" s="9"/>
      <c r="DJ854" s="9"/>
      <c r="DK854" s="9"/>
      <c r="DL854" s="9"/>
      <c r="DM854" s="9"/>
      <c r="DN854" s="9"/>
      <c r="DO854" s="9"/>
      <c r="DP854" s="9"/>
      <c r="DQ854" s="9"/>
      <c r="DR854" s="9"/>
      <c r="DS854" s="9"/>
      <c r="DT854" s="9"/>
      <c r="DU854" s="9"/>
      <c r="DV854" s="9"/>
      <c r="DW854" s="9"/>
      <c r="DX854" s="9"/>
      <c r="DY854" s="9"/>
      <c r="DZ854" s="9"/>
      <c r="EA854" s="9"/>
      <c r="EB854" s="9"/>
      <c r="EC854" s="9"/>
      <c r="ED854" s="9"/>
      <c r="EE854" s="9"/>
      <c r="EF854" s="9"/>
      <c r="EG854" s="9"/>
      <c r="EH854" s="9"/>
      <c r="EI854" s="9"/>
      <c r="EJ854" s="9"/>
      <c r="EK854" s="9"/>
      <c r="EL854" s="9"/>
      <c r="EM854" s="9"/>
      <c r="EN854" s="9"/>
      <c r="EO854" s="9"/>
      <c r="EP854" s="9"/>
      <c r="EQ854" s="9"/>
      <c r="ER854" s="9"/>
      <c r="ES854" s="9"/>
      <c r="ET854" s="9"/>
      <c r="EU854" s="9"/>
      <c r="EV854" s="9"/>
      <c r="EW854" s="9"/>
      <c r="EX854" s="9"/>
      <c r="EY854" s="9"/>
      <c r="EZ854" s="9"/>
      <c r="FA854" s="9"/>
      <c r="FB854" s="9"/>
      <c r="FC854" s="9"/>
      <c r="FD854" s="9"/>
      <c r="FE854" s="9"/>
      <c r="FF854" s="9"/>
      <c r="FG854" s="9"/>
      <c r="FH854" s="9"/>
      <c r="FI854" s="9"/>
      <c r="FJ854" s="9"/>
    </row>
    <row r="855" ht="15.75" customHeight="1">
      <c r="B855" s="153"/>
      <c r="C855" s="153"/>
      <c r="H855" s="153"/>
      <c r="I855" s="153"/>
      <c r="N855" s="153"/>
      <c r="O855" s="153"/>
      <c r="T855" s="153"/>
      <c r="U855" s="153"/>
      <c r="Z855" s="153"/>
      <c r="AA855" s="153"/>
      <c r="AF855" s="153"/>
      <c r="AG855" s="153"/>
      <c r="AL855" s="153"/>
      <c r="AM855" s="153"/>
      <c r="AR855" s="153"/>
      <c r="AS855" s="153"/>
      <c r="AX855" s="153"/>
      <c r="AY855" s="153"/>
      <c r="BD855" s="153"/>
      <c r="BE855" s="153"/>
      <c r="BF855" s="153"/>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c r="DD855" s="9"/>
      <c r="DE855" s="9"/>
      <c r="DF855" s="9"/>
      <c r="DG855" s="9"/>
      <c r="DH855" s="9"/>
      <c r="DI855" s="9"/>
      <c r="DJ855" s="9"/>
      <c r="DK855" s="9"/>
      <c r="DL855" s="9"/>
      <c r="DM855" s="9"/>
      <c r="DN855" s="9"/>
      <c r="DO855" s="9"/>
      <c r="DP855" s="9"/>
      <c r="DQ855" s="9"/>
      <c r="DR855" s="9"/>
      <c r="DS855" s="9"/>
      <c r="DT855" s="9"/>
      <c r="DU855" s="9"/>
      <c r="DV855" s="9"/>
      <c r="DW855" s="9"/>
      <c r="DX855" s="9"/>
      <c r="DY855" s="9"/>
      <c r="DZ855" s="9"/>
      <c r="EA855" s="9"/>
      <c r="EB855" s="9"/>
      <c r="EC855" s="9"/>
      <c r="ED855" s="9"/>
      <c r="EE855" s="9"/>
      <c r="EF855" s="9"/>
      <c r="EG855" s="9"/>
      <c r="EH855" s="9"/>
      <c r="EI855" s="9"/>
      <c r="EJ855" s="9"/>
      <c r="EK855" s="9"/>
      <c r="EL855" s="9"/>
      <c r="EM855" s="9"/>
      <c r="EN855" s="9"/>
      <c r="EO855" s="9"/>
      <c r="EP855" s="9"/>
      <c r="EQ855" s="9"/>
      <c r="ER855" s="9"/>
      <c r="ES855" s="9"/>
      <c r="ET855" s="9"/>
      <c r="EU855" s="9"/>
      <c r="EV855" s="9"/>
      <c r="EW855" s="9"/>
      <c r="EX855" s="9"/>
      <c r="EY855" s="9"/>
      <c r="EZ855" s="9"/>
      <c r="FA855" s="9"/>
      <c r="FB855" s="9"/>
      <c r="FC855" s="9"/>
      <c r="FD855" s="9"/>
      <c r="FE855" s="9"/>
      <c r="FF855" s="9"/>
      <c r="FG855" s="9"/>
      <c r="FH855" s="9"/>
      <c r="FI855" s="9"/>
      <c r="FJ855" s="9"/>
    </row>
    <row r="856" ht="15.75" customHeight="1">
      <c r="B856" s="153"/>
      <c r="C856" s="153"/>
      <c r="H856" s="153"/>
      <c r="I856" s="153"/>
      <c r="N856" s="153"/>
      <c r="O856" s="153"/>
      <c r="T856" s="153"/>
      <c r="U856" s="153"/>
      <c r="Z856" s="153"/>
      <c r="AA856" s="153"/>
      <c r="AF856" s="153"/>
      <c r="AG856" s="153"/>
      <c r="AL856" s="153"/>
      <c r="AM856" s="153"/>
      <c r="AR856" s="153"/>
      <c r="AS856" s="153"/>
      <c r="AX856" s="153"/>
      <c r="AY856" s="153"/>
      <c r="BD856" s="153"/>
      <c r="BE856" s="153"/>
      <c r="BF856" s="153"/>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c r="DD856" s="9"/>
      <c r="DE856" s="9"/>
      <c r="DF856" s="9"/>
      <c r="DG856" s="9"/>
      <c r="DH856" s="9"/>
      <c r="DI856" s="9"/>
      <c r="DJ856" s="9"/>
      <c r="DK856" s="9"/>
      <c r="DL856" s="9"/>
      <c r="DM856" s="9"/>
      <c r="DN856" s="9"/>
      <c r="DO856" s="9"/>
      <c r="DP856" s="9"/>
      <c r="DQ856" s="9"/>
      <c r="DR856" s="9"/>
      <c r="DS856" s="9"/>
      <c r="DT856" s="9"/>
      <c r="DU856" s="9"/>
      <c r="DV856" s="9"/>
      <c r="DW856" s="9"/>
      <c r="DX856" s="9"/>
      <c r="DY856" s="9"/>
      <c r="DZ856" s="9"/>
      <c r="EA856" s="9"/>
      <c r="EB856" s="9"/>
      <c r="EC856" s="9"/>
      <c r="ED856" s="9"/>
      <c r="EE856" s="9"/>
      <c r="EF856" s="9"/>
      <c r="EG856" s="9"/>
      <c r="EH856" s="9"/>
      <c r="EI856" s="9"/>
      <c r="EJ856" s="9"/>
      <c r="EK856" s="9"/>
      <c r="EL856" s="9"/>
      <c r="EM856" s="9"/>
      <c r="EN856" s="9"/>
      <c r="EO856" s="9"/>
      <c r="EP856" s="9"/>
      <c r="EQ856" s="9"/>
      <c r="ER856" s="9"/>
      <c r="ES856" s="9"/>
      <c r="ET856" s="9"/>
      <c r="EU856" s="9"/>
      <c r="EV856" s="9"/>
      <c r="EW856" s="9"/>
      <c r="EX856" s="9"/>
      <c r="EY856" s="9"/>
      <c r="EZ856" s="9"/>
      <c r="FA856" s="9"/>
      <c r="FB856" s="9"/>
      <c r="FC856" s="9"/>
      <c r="FD856" s="9"/>
      <c r="FE856" s="9"/>
      <c r="FF856" s="9"/>
      <c r="FG856" s="9"/>
      <c r="FH856" s="9"/>
      <c r="FI856" s="9"/>
      <c r="FJ856" s="9"/>
    </row>
    <row r="857" ht="15.75" customHeight="1">
      <c r="B857" s="153"/>
      <c r="C857" s="153"/>
      <c r="H857" s="153"/>
      <c r="I857" s="153"/>
      <c r="N857" s="153"/>
      <c r="O857" s="153"/>
      <c r="T857" s="153"/>
      <c r="U857" s="153"/>
      <c r="Z857" s="153"/>
      <c r="AA857" s="153"/>
      <c r="AF857" s="153"/>
      <c r="AG857" s="153"/>
      <c r="AL857" s="153"/>
      <c r="AM857" s="153"/>
      <c r="AR857" s="153"/>
      <c r="AS857" s="153"/>
      <c r="AX857" s="153"/>
      <c r="AY857" s="153"/>
      <c r="BD857" s="153"/>
      <c r="BE857" s="153"/>
      <c r="BF857" s="153"/>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c r="DD857" s="9"/>
      <c r="DE857" s="9"/>
      <c r="DF857" s="9"/>
      <c r="DG857" s="9"/>
      <c r="DH857" s="9"/>
      <c r="DI857" s="9"/>
      <c r="DJ857" s="9"/>
      <c r="DK857" s="9"/>
      <c r="DL857" s="9"/>
      <c r="DM857" s="9"/>
      <c r="DN857" s="9"/>
      <c r="DO857" s="9"/>
      <c r="DP857" s="9"/>
      <c r="DQ857" s="9"/>
      <c r="DR857" s="9"/>
      <c r="DS857" s="9"/>
      <c r="DT857" s="9"/>
      <c r="DU857" s="9"/>
      <c r="DV857" s="9"/>
      <c r="DW857" s="9"/>
      <c r="DX857" s="9"/>
      <c r="DY857" s="9"/>
      <c r="DZ857" s="9"/>
      <c r="EA857" s="9"/>
      <c r="EB857" s="9"/>
      <c r="EC857" s="9"/>
      <c r="ED857" s="9"/>
      <c r="EE857" s="9"/>
      <c r="EF857" s="9"/>
      <c r="EG857" s="9"/>
      <c r="EH857" s="9"/>
      <c r="EI857" s="9"/>
      <c r="EJ857" s="9"/>
      <c r="EK857" s="9"/>
      <c r="EL857" s="9"/>
      <c r="EM857" s="9"/>
      <c r="EN857" s="9"/>
      <c r="EO857" s="9"/>
      <c r="EP857" s="9"/>
      <c r="EQ857" s="9"/>
      <c r="ER857" s="9"/>
      <c r="ES857" s="9"/>
      <c r="ET857" s="9"/>
      <c r="EU857" s="9"/>
      <c r="EV857" s="9"/>
      <c r="EW857" s="9"/>
      <c r="EX857" s="9"/>
      <c r="EY857" s="9"/>
      <c r="EZ857" s="9"/>
      <c r="FA857" s="9"/>
      <c r="FB857" s="9"/>
      <c r="FC857" s="9"/>
      <c r="FD857" s="9"/>
      <c r="FE857" s="9"/>
      <c r="FF857" s="9"/>
      <c r="FG857" s="9"/>
      <c r="FH857" s="9"/>
      <c r="FI857" s="9"/>
      <c r="FJ857" s="9"/>
    </row>
    <row r="858" ht="15.75" customHeight="1">
      <c r="B858" s="153"/>
      <c r="C858" s="153"/>
      <c r="H858" s="153"/>
      <c r="I858" s="153"/>
      <c r="N858" s="153"/>
      <c r="O858" s="153"/>
      <c r="T858" s="153"/>
      <c r="U858" s="153"/>
      <c r="Z858" s="153"/>
      <c r="AA858" s="153"/>
      <c r="AF858" s="153"/>
      <c r="AG858" s="153"/>
      <c r="AL858" s="153"/>
      <c r="AM858" s="153"/>
      <c r="AR858" s="153"/>
      <c r="AS858" s="153"/>
      <c r="AX858" s="153"/>
      <c r="AY858" s="153"/>
      <c r="BD858" s="153"/>
      <c r="BE858" s="153"/>
      <c r="BF858" s="153"/>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c r="DD858" s="9"/>
      <c r="DE858" s="9"/>
      <c r="DF858" s="9"/>
      <c r="DG858" s="9"/>
      <c r="DH858" s="9"/>
      <c r="DI858" s="9"/>
      <c r="DJ858" s="9"/>
      <c r="DK858" s="9"/>
      <c r="DL858" s="9"/>
      <c r="DM858" s="9"/>
      <c r="DN858" s="9"/>
      <c r="DO858" s="9"/>
      <c r="DP858" s="9"/>
      <c r="DQ858" s="9"/>
      <c r="DR858" s="9"/>
      <c r="DS858" s="9"/>
      <c r="DT858" s="9"/>
      <c r="DU858" s="9"/>
      <c r="DV858" s="9"/>
      <c r="DW858" s="9"/>
      <c r="DX858" s="9"/>
      <c r="DY858" s="9"/>
      <c r="DZ858" s="9"/>
      <c r="EA858" s="9"/>
      <c r="EB858" s="9"/>
      <c r="EC858" s="9"/>
      <c r="ED858" s="9"/>
      <c r="EE858" s="9"/>
      <c r="EF858" s="9"/>
      <c r="EG858" s="9"/>
      <c r="EH858" s="9"/>
      <c r="EI858" s="9"/>
      <c r="EJ858" s="9"/>
      <c r="EK858" s="9"/>
      <c r="EL858" s="9"/>
      <c r="EM858" s="9"/>
      <c r="EN858" s="9"/>
      <c r="EO858" s="9"/>
      <c r="EP858" s="9"/>
      <c r="EQ858" s="9"/>
      <c r="ER858" s="9"/>
      <c r="ES858" s="9"/>
      <c r="ET858" s="9"/>
      <c r="EU858" s="9"/>
      <c r="EV858" s="9"/>
      <c r="EW858" s="9"/>
      <c r="EX858" s="9"/>
      <c r="EY858" s="9"/>
      <c r="EZ858" s="9"/>
      <c r="FA858" s="9"/>
      <c r="FB858" s="9"/>
      <c r="FC858" s="9"/>
      <c r="FD858" s="9"/>
      <c r="FE858" s="9"/>
      <c r="FF858" s="9"/>
      <c r="FG858" s="9"/>
      <c r="FH858" s="9"/>
      <c r="FI858" s="9"/>
      <c r="FJ858" s="9"/>
    </row>
    <row r="859" ht="15.75" customHeight="1">
      <c r="B859" s="153"/>
      <c r="C859" s="153"/>
      <c r="H859" s="153"/>
      <c r="I859" s="153"/>
      <c r="N859" s="153"/>
      <c r="O859" s="153"/>
      <c r="T859" s="153"/>
      <c r="U859" s="153"/>
      <c r="Z859" s="153"/>
      <c r="AA859" s="153"/>
      <c r="AF859" s="153"/>
      <c r="AG859" s="153"/>
      <c r="AL859" s="153"/>
      <c r="AM859" s="153"/>
      <c r="AR859" s="153"/>
      <c r="AS859" s="153"/>
      <c r="AX859" s="153"/>
      <c r="AY859" s="153"/>
      <c r="BD859" s="153"/>
      <c r="BE859" s="153"/>
      <c r="BF859" s="153"/>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c r="DD859" s="9"/>
      <c r="DE859" s="9"/>
      <c r="DF859" s="9"/>
      <c r="DG859" s="9"/>
      <c r="DH859" s="9"/>
      <c r="DI859" s="9"/>
      <c r="DJ859" s="9"/>
      <c r="DK859" s="9"/>
      <c r="DL859" s="9"/>
      <c r="DM859" s="9"/>
      <c r="DN859" s="9"/>
      <c r="DO859" s="9"/>
      <c r="DP859" s="9"/>
      <c r="DQ859" s="9"/>
      <c r="DR859" s="9"/>
      <c r="DS859" s="9"/>
      <c r="DT859" s="9"/>
      <c r="DU859" s="9"/>
      <c r="DV859" s="9"/>
      <c r="DW859" s="9"/>
      <c r="DX859" s="9"/>
      <c r="DY859" s="9"/>
      <c r="DZ859" s="9"/>
      <c r="EA859" s="9"/>
      <c r="EB859" s="9"/>
      <c r="EC859" s="9"/>
      <c r="ED859" s="9"/>
      <c r="EE859" s="9"/>
      <c r="EF859" s="9"/>
      <c r="EG859" s="9"/>
      <c r="EH859" s="9"/>
      <c r="EI859" s="9"/>
      <c r="EJ859" s="9"/>
      <c r="EK859" s="9"/>
      <c r="EL859" s="9"/>
      <c r="EM859" s="9"/>
      <c r="EN859" s="9"/>
      <c r="EO859" s="9"/>
      <c r="EP859" s="9"/>
      <c r="EQ859" s="9"/>
      <c r="ER859" s="9"/>
      <c r="ES859" s="9"/>
      <c r="ET859" s="9"/>
      <c r="EU859" s="9"/>
      <c r="EV859" s="9"/>
      <c r="EW859" s="9"/>
      <c r="EX859" s="9"/>
      <c r="EY859" s="9"/>
      <c r="EZ859" s="9"/>
      <c r="FA859" s="9"/>
      <c r="FB859" s="9"/>
      <c r="FC859" s="9"/>
      <c r="FD859" s="9"/>
      <c r="FE859" s="9"/>
      <c r="FF859" s="9"/>
      <c r="FG859" s="9"/>
      <c r="FH859" s="9"/>
      <c r="FI859" s="9"/>
      <c r="FJ859" s="9"/>
    </row>
    <row r="860" ht="15.75" customHeight="1">
      <c r="B860" s="153"/>
      <c r="C860" s="153"/>
      <c r="H860" s="153"/>
      <c r="I860" s="153"/>
      <c r="N860" s="153"/>
      <c r="O860" s="153"/>
      <c r="T860" s="153"/>
      <c r="U860" s="153"/>
      <c r="Z860" s="153"/>
      <c r="AA860" s="153"/>
      <c r="AF860" s="153"/>
      <c r="AG860" s="153"/>
      <c r="AL860" s="153"/>
      <c r="AM860" s="153"/>
      <c r="AR860" s="153"/>
      <c r="AS860" s="153"/>
      <c r="AX860" s="153"/>
      <c r="AY860" s="153"/>
      <c r="BD860" s="153"/>
      <c r="BE860" s="153"/>
      <c r="BF860" s="153"/>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c r="DD860" s="9"/>
      <c r="DE860" s="9"/>
      <c r="DF860" s="9"/>
      <c r="DG860" s="9"/>
      <c r="DH860" s="9"/>
      <c r="DI860" s="9"/>
      <c r="DJ860" s="9"/>
      <c r="DK860" s="9"/>
      <c r="DL860" s="9"/>
      <c r="DM860" s="9"/>
      <c r="DN860" s="9"/>
      <c r="DO860" s="9"/>
      <c r="DP860" s="9"/>
      <c r="DQ860" s="9"/>
      <c r="DR860" s="9"/>
      <c r="DS860" s="9"/>
      <c r="DT860" s="9"/>
      <c r="DU860" s="9"/>
      <c r="DV860" s="9"/>
      <c r="DW860" s="9"/>
      <c r="DX860" s="9"/>
      <c r="DY860" s="9"/>
      <c r="DZ860" s="9"/>
      <c r="EA860" s="9"/>
      <c r="EB860" s="9"/>
      <c r="EC860" s="9"/>
      <c r="ED860" s="9"/>
      <c r="EE860" s="9"/>
      <c r="EF860" s="9"/>
      <c r="EG860" s="9"/>
      <c r="EH860" s="9"/>
      <c r="EI860" s="9"/>
      <c r="EJ860" s="9"/>
      <c r="EK860" s="9"/>
      <c r="EL860" s="9"/>
      <c r="EM860" s="9"/>
      <c r="EN860" s="9"/>
      <c r="EO860" s="9"/>
      <c r="EP860" s="9"/>
      <c r="EQ860" s="9"/>
      <c r="ER860" s="9"/>
      <c r="ES860" s="9"/>
      <c r="ET860" s="9"/>
      <c r="EU860" s="9"/>
      <c r="EV860" s="9"/>
      <c r="EW860" s="9"/>
      <c r="EX860" s="9"/>
      <c r="EY860" s="9"/>
      <c r="EZ860" s="9"/>
      <c r="FA860" s="9"/>
      <c r="FB860" s="9"/>
      <c r="FC860" s="9"/>
      <c r="FD860" s="9"/>
      <c r="FE860" s="9"/>
      <c r="FF860" s="9"/>
      <c r="FG860" s="9"/>
      <c r="FH860" s="9"/>
      <c r="FI860" s="9"/>
      <c r="FJ860" s="9"/>
    </row>
    <row r="861" ht="15.75" customHeight="1">
      <c r="B861" s="153"/>
      <c r="C861" s="153"/>
      <c r="H861" s="153"/>
      <c r="I861" s="153"/>
      <c r="N861" s="153"/>
      <c r="O861" s="153"/>
      <c r="T861" s="153"/>
      <c r="U861" s="153"/>
      <c r="Z861" s="153"/>
      <c r="AA861" s="153"/>
      <c r="AF861" s="153"/>
      <c r="AG861" s="153"/>
      <c r="AL861" s="153"/>
      <c r="AM861" s="153"/>
      <c r="AR861" s="153"/>
      <c r="AS861" s="153"/>
      <c r="AX861" s="153"/>
      <c r="AY861" s="153"/>
      <c r="BD861" s="153"/>
      <c r="BE861" s="153"/>
      <c r="BF861" s="153"/>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9"/>
      <c r="DN861" s="9"/>
      <c r="DO861" s="9"/>
      <c r="DP861" s="9"/>
      <c r="DQ861" s="9"/>
      <c r="DR861" s="9"/>
      <c r="DS861" s="9"/>
      <c r="DT861" s="9"/>
      <c r="DU861" s="9"/>
      <c r="DV861" s="9"/>
      <c r="DW861" s="9"/>
      <c r="DX861" s="9"/>
      <c r="DY861" s="9"/>
      <c r="DZ861" s="9"/>
      <c r="EA861" s="9"/>
      <c r="EB861" s="9"/>
      <c r="EC861" s="9"/>
      <c r="ED861" s="9"/>
      <c r="EE861" s="9"/>
      <c r="EF861" s="9"/>
      <c r="EG861" s="9"/>
      <c r="EH861" s="9"/>
      <c r="EI861" s="9"/>
      <c r="EJ861" s="9"/>
      <c r="EK861" s="9"/>
      <c r="EL861" s="9"/>
      <c r="EM861" s="9"/>
      <c r="EN861" s="9"/>
      <c r="EO861" s="9"/>
      <c r="EP861" s="9"/>
      <c r="EQ861" s="9"/>
      <c r="ER861" s="9"/>
      <c r="ES861" s="9"/>
      <c r="ET861" s="9"/>
      <c r="EU861" s="9"/>
      <c r="EV861" s="9"/>
      <c r="EW861" s="9"/>
      <c r="EX861" s="9"/>
      <c r="EY861" s="9"/>
      <c r="EZ861" s="9"/>
      <c r="FA861" s="9"/>
      <c r="FB861" s="9"/>
      <c r="FC861" s="9"/>
      <c r="FD861" s="9"/>
      <c r="FE861" s="9"/>
      <c r="FF861" s="9"/>
      <c r="FG861" s="9"/>
      <c r="FH861" s="9"/>
      <c r="FI861" s="9"/>
      <c r="FJ861" s="9"/>
    </row>
    <row r="862" ht="15.75" customHeight="1">
      <c r="B862" s="153"/>
      <c r="C862" s="153"/>
      <c r="H862" s="153"/>
      <c r="I862" s="153"/>
      <c r="N862" s="153"/>
      <c r="O862" s="153"/>
      <c r="T862" s="153"/>
      <c r="U862" s="153"/>
      <c r="Z862" s="153"/>
      <c r="AA862" s="153"/>
      <c r="AF862" s="153"/>
      <c r="AG862" s="153"/>
      <c r="AL862" s="153"/>
      <c r="AM862" s="153"/>
      <c r="AR862" s="153"/>
      <c r="AS862" s="153"/>
      <c r="AX862" s="153"/>
      <c r="AY862" s="153"/>
      <c r="BD862" s="153"/>
      <c r="BE862" s="153"/>
      <c r="BF862" s="153"/>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c r="DD862" s="9"/>
      <c r="DE862" s="9"/>
      <c r="DF862" s="9"/>
      <c r="DG862" s="9"/>
      <c r="DH862" s="9"/>
      <c r="DI862" s="9"/>
      <c r="DJ862" s="9"/>
      <c r="DK862" s="9"/>
      <c r="DL862" s="9"/>
      <c r="DM862" s="9"/>
      <c r="DN862" s="9"/>
      <c r="DO862" s="9"/>
      <c r="DP862" s="9"/>
      <c r="DQ862" s="9"/>
      <c r="DR862" s="9"/>
      <c r="DS862" s="9"/>
      <c r="DT862" s="9"/>
      <c r="DU862" s="9"/>
      <c r="DV862" s="9"/>
      <c r="DW862" s="9"/>
      <c r="DX862" s="9"/>
      <c r="DY862" s="9"/>
      <c r="DZ862" s="9"/>
      <c r="EA862" s="9"/>
      <c r="EB862" s="9"/>
      <c r="EC862" s="9"/>
      <c r="ED862" s="9"/>
      <c r="EE862" s="9"/>
      <c r="EF862" s="9"/>
      <c r="EG862" s="9"/>
      <c r="EH862" s="9"/>
      <c r="EI862" s="9"/>
      <c r="EJ862" s="9"/>
      <c r="EK862" s="9"/>
      <c r="EL862" s="9"/>
      <c r="EM862" s="9"/>
      <c r="EN862" s="9"/>
      <c r="EO862" s="9"/>
      <c r="EP862" s="9"/>
      <c r="EQ862" s="9"/>
      <c r="ER862" s="9"/>
      <c r="ES862" s="9"/>
      <c r="ET862" s="9"/>
      <c r="EU862" s="9"/>
      <c r="EV862" s="9"/>
      <c r="EW862" s="9"/>
      <c r="EX862" s="9"/>
      <c r="EY862" s="9"/>
      <c r="EZ862" s="9"/>
      <c r="FA862" s="9"/>
      <c r="FB862" s="9"/>
      <c r="FC862" s="9"/>
      <c r="FD862" s="9"/>
      <c r="FE862" s="9"/>
      <c r="FF862" s="9"/>
      <c r="FG862" s="9"/>
      <c r="FH862" s="9"/>
      <c r="FI862" s="9"/>
      <c r="FJ862" s="9"/>
    </row>
    <row r="863" ht="15.75" customHeight="1">
      <c r="B863" s="153"/>
      <c r="C863" s="153"/>
      <c r="H863" s="153"/>
      <c r="I863" s="153"/>
      <c r="N863" s="153"/>
      <c r="O863" s="153"/>
      <c r="T863" s="153"/>
      <c r="U863" s="153"/>
      <c r="Z863" s="153"/>
      <c r="AA863" s="153"/>
      <c r="AF863" s="153"/>
      <c r="AG863" s="153"/>
      <c r="AL863" s="153"/>
      <c r="AM863" s="153"/>
      <c r="AR863" s="153"/>
      <c r="AS863" s="153"/>
      <c r="AX863" s="153"/>
      <c r="AY863" s="153"/>
      <c r="BD863" s="153"/>
      <c r="BE863" s="153"/>
      <c r="BF863" s="153"/>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c r="DD863" s="9"/>
      <c r="DE863" s="9"/>
      <c r="DF863" s="9"/>
      <c r="DG863" s="9"/>
      <c r="DH863" s="9"/>
      <c r="DI863" s="9"/>
      <c r="DJ863" s="9"/>
      <c r="DK863" s="9"/>
      <c r="DL863" s="9"/>
      <c r="DM863" s="9"/>
      <c r="DN863" s="9"/>
      <c r="DO863" s="9"/>
      <c r="DP863" s="9"/>
      <c r="DQ863" s="9"/>
      <c r="DR863" s="9"/>
      <c r="DS863" s="9"/>
      <c r="DT863" s="9"/>
      <c r="DU863" s="9"/>
      <c r="DV863" s="9"/>
      <c r="DW863" s="9"/>
      <c r="DX863" s="9"/>
      <c r="DY863" s="9"/>
      <c r="DZ863" s="9"/>
      <c r="EA863" s="9"/>
      <c r="EB863" s="9"/>
      <c r="EC863" s="9"/>
      <c r="ED863" s="9"/>
      <c r="EE863" s="9"/>
      <c r="EF863" s="9"/>
      <c r="EG863" s="9"/>
      <c r="EH863" s="9"/>
      <c r="EI863" s="9"/>
      <c r="EJ863" s="9"/>
      <c r="EK863" s="9"/>
      <c r="EL863" s="9"/>
      <c r="EM863" s="9"/>
      <c r="EN863" s="9"/>
      <c r="EO863" s="9"/>
      <c r="EP863" s="9"/>
      <c r="EQ863" s="9"/>
      <c r="ER863" s="9"/>
      <c r="ES863" s="9"/>
      <c r="ET863" s="9"/>
      <c r="EU863" s="9"/>
      <c r="EV863" s="9"/>
      <c r="EW863" s="9"/>
      <c r="EX863" s="9"/>
      <c r="EY863" s="9"/>
      <c r="EZ863" s="9"/>
      <c r="FA863" s="9"/>
      <c r="FB863" s="9"/>
      <c r="FC863" s="9"/>
      <c r="FD863" s="9"/>
      <c r="FE863" s="9"/>
      <c r="FF863" s="9"/>
      <c r="FG863" s="9"/>
      <c r="FH863" s="9"/>
      <c r="FI863" s="9"/>
      <c r="FJ863" s="9"/>
    </row>
    <row r="864" ht="15.75" customHeight="1">
      <c r="B864" s="153"/>
      <c r="C864" s="153"/>
      <c r="H864" s="153"/>
      <c r="I864" s="153"/>
      <c r="N864" s="153"/>
      <c r="O864" s="153"/>
      <c r="T864" s="153"/>
      <c r="U864" s="153"/>
      <c r="Z864" s="153"/>
      <c r="AA864" s="153"/>
      <c r="AF864" s="153"/>
      <c r="AG864" s="153"/>
      <c r="AL864" s="153"/>
      <c r="AM864" s="153"/>
      <c r="AR864" s="153"/>
      <c r="AS864" s="153"/>
      <c r="AX864" s="153"/>
      <c r="AY864" s="153"/>
      <c r="BD864" s="153"/>
      <c r="BE864" s="153"/>
      <c r="BF864" s="153"/>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c r="DD864" s="9"/>
      <c r="DE864" s="9"/>
      <c r="DF864" s="9"/>
      <c r="DG864" s="9"/>
      <c r="DH864" s="9"/>
      <c r="DI864" s="9"/>
      <c r="DJ864" s="9"/>
      <c r="DK864" s="9"/>
      <c r="DL864" s="9"/>
      <c r="DM864" s="9"/>
      <c r="DN864" s="9"/>
      <c r="DO864" s="9"/>
      <c r="DP864" s="9"/>
      <c r="DQ864" s="9"/>
      <c r="DR864" s="9"/>
      <c r="DS864" s="9"/>
      <c r="DT864" s="9"/>
      <c r="DU864" s="9"/>
      <c r="DV864" s="9"/>
      <c r="DW864" s="9"/>
      <c r="DX864" s="9"/>
      <c r="DY864" s="9"/>
      <c r="DZ864" s="9"/>
      <c r="EA864" s="9"/>
      <c r="EB864" s="9"/>
      <c r="EC864" s="9"/>
      <c r="ED864" s="9"/>
      <c r="EE864" s="9"/>
      <c r="EF864" s="9"/>
      <c r="EG864" s="9"/>
      <c r="EH864" s="9"/>
      <c r="EI864" s="9"/>
      <c r="EJ864" s="9"/>
      <c r="EK864" s="9"/>
      <c r="EL864" s="9"/>
      <c r="EM864" s="9"/>
      <c r="EN864" s="9"/>
      <c r="EO864" s="9"/>
      <c r="EP864" s="9"/>
      <c r="EQ864" s="9"/>
      <c r="ER864" s="9"/>
      <c r="ES864" s="9"/>
      <c r="ET864" s="9"/>
      <c r="EU864" s="9"/>
      <c r="EV864" s="9"/>
      <c r="EW864" s="9"/>
      <c r="EX864" s="9"/>
      <c r="EY864" s="9"/>
      <c r="EZ864" s="9"/>
      <c r="FA864" s="9"/>
      <c r="FB864" s="9"/>
      <c r="FC864" s="9"/>
      <c r="FD864" s="9"/>
      <c r="FE864" s="9"/>
      <c r="FF864" s="9"/>
      <c r="FG864" s="9"/>
      <c r="FH864" s="9"/>
      <c r="FI864" s="9"/>
      <c r="FJ864" s="9"/>
    </row>
    <row r="865" ht="15.75" customHeight="1">
      <c r="B865" s="153"/>
      <c r="C865" s="153"/>
      <c r="H865" s="153"/>
      <c r="I865" s="153"/>
      <c r="N865" s="153"/>
      <c r="O865" s="153"/>
      <c r="T865" s="153"/>
      <c r="U865" s="153"/>
      <c r="Z865" s="153"/>
      <c r="AA865" s="153"/>
      <c r="AF865" s="153"/>
      <c r="AG865" s="153"/>
      <c r="AL865" s="153"/>
      <c r="AM865" s="153"/>
      <c r="AR865" s="153"/>
      <c r="AS865" s="153"/>
      <c r="AX865" s="153"/>
      <c r="AY865" s="153"/>
      <c r="BD865" s="153"/>
      <c r="BE865" s="153"/>
      <c r="BF865" s="153"/>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c r="DD865" s="9"/>
      <c r="DE865" s="9"/>
      <c r="DF865" s="9"/>
      <c r="DG865" s="9"/>
      <c r="DH865" s="9"/>
      <c r="DI865" s="9"/>
      <c r="DJ865" s="9"/>
      <c r="DK865" s="9"/>
      <c r="DL865" s="9"/>
      <c r="DM865" s="9"/>
      <c r="DN865" s="9"/>
      <c r="DO865" s="9"/>
      <c r="DP865" s="9"/>
      <c r="DQ865" s="9"/>
      <c r="DR865" s="9"/>
      <c r="DS865" s="9"/>
      <c r="DT865" s="9"/>
      <c r="DU865" s="9"/>
      <c r="DV865" s="9"/>
      <c r="DW865" s="9"/>
      <c r="DX865" s="9"/>
      <c r="DY865" s="9"/>
      <c r="DZ865" s="9"/>
      <c r="EA865" s="9"/>
      <c r="EB865" s="9"/>
      <c r="EC865" s="9"/>
      <c r="ED865" s="9"/>
      <c r="EE865" s="9"/>
      <c r="EF865" s="9"/>
      <c r="EG865" s="9"/>
      <c r="EH865" s="9"/>
      <c r="EI865" s="9"/>
      <c r="EJ865" s="9"/>
      <c r="EK865" s="9"/>
      <c r="EL865" s="9"/>
      <c r="EM865" s="9"/>
      <c r="EN865" s="9"/>
      <c r="EO865" s="9"/>
      <c r="EP865" s="9"/>
      <c r="EQ865" s="9"/>
      <c r="ER865" s="9"/>
      <c r="ES865" s="9"/>
      <c r="ET865" s="9"/>
      <c r="EU865" s="9"/>
      <c r="EV865" s="9"/>
      <c r="EW865" s="9"/>
      <c r="EX865" s="9"/>
      <c r="EY865" s="9"/>
      <c r="EZ865" s="9"/>
      <c r="FA865" s="9"/>
      <c r="FB865" s="9"/>
      <c r="FC865" s="9"/>
      <c r="FD865" s="9"/>
      <c r="FE865" s="9"/>
      <c r="FF865" s="9"/>
      <c r="FG865" s="9"/>
      <c r="FH865" s="9"/>
      <c r="FI865" s="9"/>
      <c r="FJ865" s="9"/>
    </row>
    <row r="866" ht="15.75" customHeight="1">
      <c r="B866" s="153"/>
      <c r="C866" s="153"/>
      <c r="H866" s="153"/>
      <c r="I866" s="153"/>
      <c r="N866" s="153"/>
      <c r="O866" s="153"/>
      <c r="T866" s="153"/>
      <c r="U866" s="153"/>
      <c r="Z866" s="153"/>
      <c r="AA866" s="153"/>
      <c r="AF866" s="153"/>
      <c r="AG866" s="153"/>
      <c r="AL866" s="153"/>
      <c r="AM866" s="153"/>
      <c r="AR866" s="153"/>
      <c r="AS866" s="153"/>
      <c r="AX866" s="153"/>
      <c r="AY866" s="153"/>
      <c r="BD866" s="153"/>
      <c r="BE866" s="153"/>
      <c r="BF866" s="153"/>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c r="DD866" s="9"/>
      <c r="DE866" s="9"/>
      <c r="DF866" s="9"/>
      <c r="DG866" s="9"/>
      <c r="DH866" s="9"/>
      <c r="DI866" s="9"/>
      <c r="DJ866" s="9"/>
      <c r="DK866" s="9"/>
      <c r="DL866" s="9"/>
      <c r="DM866" s="9"/>
      <c r="DN866" s="9"/>
      <c r="DO866" s="9"/>
      <c r="DP866" s="9"/>
      <c r="DQ866" s="9"/>
      <c r="DR866" s="9"/>
      <c r="DS866" s="9"/>
      <c r="DT866" s="9"/>
      <c r="DU866" s="9"/>
      <c r="DV866" s="9"/>
      <c r="DW866" s="9"/>
      <c r="DX866" s="9"/>
      <c r="DY866" s="9"/>
      <c r="DZ866" s="9"/>
      <c r="EA866" s="9"/>
      <c r="EB866" s="9"/>
      <c r="EC866" s="9"/>
      <c r="ED866" s="9"/>
      <c r="EE866" s="9"/>
      <c r="EF866" s="9"/>
      <c r="EG866" s="9"/>
      <c r="EH866" s="9"/>
      <c r="EI866" s="9"/>
      <c r="EJ866" s="9"/>
      <c r="EK866" s="9"/>
      <c r="EL866" s="9"/>
      <c r="EM866" s="9"/>
      <c r="EN866" s="9"/>
      <c r="EO866" s="9"/>
      <c r="EP866" s="9"/>
      <c r="EQ866" s="9"/>
      <c r="ER866" s="9"/>
      <c r="ES866" s="9"/>
      <c r="ET866" s="9"/>
      <c r="EU866" s="9"/>
      <c r="EV866" s="9"/>
      <c r="EW866" s="9"/>
      <c r="EX866" s="9"/>
      <c r="EY866" s="9"/>
      <c r="EZ866" s="9"/>
      <c r="FA866" s="9"/>
      <c r="FB866" s="9"/>
      <c r="FC866" s="9"/>
      <c r="FD866" s="9"/>
      <c r="FE866" s="9"/>
      <c r="FF866" s="9"/>
      <c r="FG866" s="9"/>
      <c r="FH866" s="9"/>
      <c r="FI866" s="9"/>
      <c r="FJ866" s="9"/>
    </row>
    <row r="867" ht="15.75" customHeight="1">
      <c r="B867" s="153"/>
      <c r="C867" s="153"/>
      <c r="H867" s="153"/>
      <c r="I867" s="153"/>
      <c r="N867" s="153"/>
      <c r="O867" s="153"/>
      <c r="T867" s="153"/>
      <c r="U867" s="153"/>
      <c r="Z867" s="153"/>
      <c r="AA867" s="153"/>
      <c r="AF867" s="153"/>
      <c r="AG867" s="153"/>
      <c r="AL867" s="153"/>
      <c r="AM867" s="153"/>
      <c r="AR867" s="153"/>
      <c r="AS867" s="153"/>
      <c r="AX867" s="153"/>
      <c r="AY867" s="153"/>
      <c r="BD867" s="153"/>
      <c r="BE867" s="153"/>
      <c r="BF867" s="153"/>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c r="DD867" s="9"/>
      <c r="DE867" s="9"/>
      <c r="DF867" s="9"/>
      <c r="DG867" s="9"/>
      <c r="DH867" s="9"/>
      <c r="DI867" s="9"/>
      <c r="DJ867" s="9"/>
      <c r="DK867" s="9"/>
      <c r="DL867" s="9"/>
      <c r="DM867" s="9"/>
      <c r="DN867" s="9"/>
      <c r="DO867" s="9"/>
      <c r="DP867" s="9"/>
      <c r="DQ867" s="9"/>
      <c r="DR867" s="9"/>
      <c r="DS867" s="9"/>
      <c r="DT867" s="9"/>
      <c r="DU867" s="9"/>
      <c r="DV867" s="9"/>
      <c r="DW867" s="9"/>
      <c r="DX867" s="9"/>
      <c r="DY867" s="9"/>
      <c r="DZ867" s="9"/>
      <c r="EA867" s="9"/>
      <c r="EB867" s="9"/>
      <c r="EC867" s="9"/>
      <c r="ED867" s="9"/>
      <c r="EE867" s="9"/>
      <c r="EF867" s="9"/>
      <c r="EG867" s="9"/>
      <c r="EH867" s="9"/>
      <c r="EI867" s="9"/>
      <c r="EJ867" s="9"/>
      <c r="EK867" s="9"/>
      <c r="EL867" s="9"/>
      <c r="EM867" s="9"/>
      <c r="EN867" s="9"/>
      <c r="EO867" s="9"/>
      <c r="EP867" s="9"/>
      <c r="EQ867" s="9"/>
      <c r="ER867" s="9"/>
      <c r="ES867" s="9"/>
      <c r="ET867" s="9"/>
      <c r="EU867" s="9"/>
      <c r="EV867" s="9"/>
      <c r="EW867" s="9"/>
      <c r="EX867" s="9"/>
      <c r="EY867" s="9"/>
      <c r="EZ867" s="9"/>
      <c r="FA867" s="9"/>
      <c r="FB867" s="9"/>
      <c r="FC867" s="9"/>
      <c r="FD867" s="9"/>
      <c r="FE867" s="9"/>
      <c r="FF867" s="9"/>
      <c r="FG867" s="9"/>
      <c r="FH867" s="9"/>
      <c r="FI867" s="9"/>
      <c r="FJ867" s="9"/>
    </row>
    <row r="868" ht="15.75" customHeight="1">
      <c r="B868" s="153"/>
      <c r="C868" s="153"/>
      <c r="H868" s="153"/>
      <c r="I868" s="153"/>
      <c r="N868" s="153"/>
      <c r="O868" s="153"/>
      <c r="T868" s="153"/>
      <c r="U868" s="153"/>
      <c r="Z868" s="153"/>
      <c r="AA868" s="153"/>
      <c r="AF868" s="153"/>
      <c r="AG868" s="153"/>
      <c r="AL868" s="153"/>
      <c r="AM868" s="153"/>
      <c r="AR868" s="153"/>
      <c r="AS868" s="153"/>
      <c r="AX868" s="153"/>
      <c r="AY868" s="153"/>
      <c r="BD868" s="153"/>
      <c r="BE868" s="153"/>
      <c r="BF868" s="153"/>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c r="CX868" s="9"/>
      <c r="CY868" s="9"/>
      <c r="CZ868" s="9"/>
      <c r="DA868" s="9"/>
      <c r="DB868" s="9"/>
      <c r="DC868" s="9"/>
      <c r="DD868" s="9"/>
      <c r="DE868" s="9"/>
      <c r="DF868" s="9"/>
      <c r="DG868" s="9"/>
      <c r="DH868" s="9"/>
      <c r="DI868" s="9"/>
      <c r="DJ868" s="9"/>
      <c r="DK868" s="9"/>
      <c r="DL868" s="9"/>
      <c r="DM868" s="9"/>
      <c r="DN868" s="9"/>
      <c r="DO868" s="9"/>
      <c r="DP868" s="9"/>
      <c r="DQ868" s="9"/>
      <c r="DR868" s="9"/>
      <c r="DS868" s="9"/>
      <c r="DT868" s="9"/>
      <c r="DU868" s="9"/>
      <c r="DV868" s="9"/>
      <c r="DW868" s="9"/>
      <c r="DX868" s="9"/>
      <c r="DY868" s="9"/>
      <c r="DZ868" s="9"/>
      <c r="EA868" s="9"/>
      <c r="EB868" s="9"/>
      <c r="EC868" s="9"/>
      <c r="ED868" s="9"/>
      <c r="EE868" s="9"/>
      <c r="EF868" s="9"/>
      <c r="EG868" s="9"/>
      <c r="EH868" s="9"/>
      <c r="EI868" s="9"/>
      <c r="EJ868" s="9"/>
      <c r="EK868" s="9"/>
      <c r="EL868" s="9"/>
      <c r="EM868" s="9"/>
      <c r="EN868" s="9"/>
      <c r="EO868" s="9"/>
      <c r="EP868" s="9"/>
      <c r="EQ868" s="9"/>
      <c r="ER868" s="9"/>
      <c r="ES868" s="9"/>
      <c r="ET868" s="9"/>
      <c r="EU868" s="9"/>
      <c r="EV868" s="9"/>
      <c r="EW868" s="9"/>
      <c r="EX868" s="9"/>
      <c r="EY868" s="9"/>
      <c r="EZ868" s="9"/>
      <c r="FA868" s="9"/>
      <c r="FB868" s="9"/>
      <c r="FC868" s="9"/>
      <c r="FD868" s="9"/>
      <c r="FE868" s="9"/>
      <c r="FF868" s="9"/>
      <c r="FG868" s="9"/>
      <c r="FH868" s="9"/>
      <c r="FI868" s="9"/>
      <c r="FJ868" s="9"/>
    </row>
    <row r="869" ht="15.75" customHeight="1">
      <c r="B869" s="153"/>
      <c r="C869" s="153"/>
      <c r="H869" s="153"/>
      <c r="I869" s="153"/>
      <c r="N869" s="153"/>
      <c r="O869" s="153"/>
      <c r="T869" s="153"/>
      <c r="U869" s="153"/>
      <c r="Z869" s="153"/>
      <c r="AA869" s="153"/>
      <c r="AF869" s="153"/>
      <c r="AG869" s="153"/>
      <c r="AL869" s="153"/>
      <c r="AM869" s="153"/>
      <c r="AR869" s="153"/>
      <c r="AS869" s="153"/>
      <c r="AX869" s="153"/>
      <c r="AY869" s="153"/>
      <c r="BD869" s="153"/>
      <c r="BE869" s="153"/>
      <c r="BF869" s="153"/>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c r="DD869" s="9"/>
      <c r="DE869" s="9"/>
      <c r="DF869" s="9"/>
      <c r="DG869" s="9"/>
      <c r="DH869" s="9"/>
      <c r="DI869" s="9"/>
      <c r="DJ869" s="9"/>
      <c r="DK869" s="9"/>
      <c r="DL869" s="9"/>
      <c r="DM869" s="9"/>
      <c r="DN869" s="9"/>
      <c r="DO869" s="9"/>
      <c r="DP869" s="9"/>
      <c r="DQ869" s="9"/>
      <c r="DR869" s="9"/>
      <c r="DS869" s="9"/>
      <c r="DT869" s="9"/>
      <c r="DU869" s="9"/>
      <c r="DV869" s="9"/>
      <c r="DW869" s="9"/>
      <c r="DX869" s="9"/>
      <c r="DY869" s="9"/>
      <c r="DZ869" s="9"/>
      <c r="EA869" s="9"/>
      <c r="EB869" s="9"/>
      <c r="EC869" s="9"/>
      <c r="ED869" s="9"/>
      <c r="EE869" s="9"/>
      <c r="EF869" s="9"/>
      <c r="EG869" s="9"/>
      <c r="EH869" s="9"/>
      <c r="EI869" s="9"/>
      <c r="EJ869" s="9"/>
      <c r="EK869" s="9"/>
      <c r="EL869" s="9"/>
      <c r="EM869" s="9"/>
      <c r="EN869" s="9"/>
      <c r="EO869" s="9"/>
      <c r="EP869" s="9"/>
      <c r="EQ869" s="9"/>
      <c r="ER869" s="9"/>
      <c r="ES869" s="9"/>
      <c r="ET869" s="9"/>
      <c r="EU869" s="9"/>
      <c r="EV869" s="9"/>
      <c r="EW869" s="9"/>
      <c r="EX869" s="9"/>
      <c r="EY869" s="9"/>
      <c r="EZ869" s="9"/>
      <c r="FA869" s="9"/>
      <c r="FB869" s="9"/>
      <c r="FC869" s="9"/>
      <c r="FD869" s="9"/>
      <c r="FE869" s="9"/>
      <c r="FF869" s="9"/>
      <c r="FG869" s="9"/>
      <c r="FH869" s="9"/>
      <c r="FI869" s="9"/>
      <c r="FJ869" s="9"/>
    </row>
    <row r="870" ht="15.75" customHeight="1">
      <c r="B870" s="153"/>
      <c r="C870" s="153"/>
      <c r="H870" s="153"/>
      <c r="I870" s="153"/>
      <c r="N870" s="153"/>
      <c r="O870" s="153"/>
      <c r="T870" s="153"/>
      <c r="U870" s="153"/>
      <c r="Z870" s="153"/>
      <c r="AA870" s="153"/>
      <c r="AF870" s="153"/>
      <c r="AG870" s="153"/>
      <c r="AL870" s="153"/>
      <c r="AM870" s="153"/>
      <c r="AR870" s="153"/>
      <c r="AS870" s="153"/>
      <c r="AX870" s="153"/>
      <c r="AY870" s="153"/>
      <c r="BD870" s="153"/>
      <c r="BE870" s="153"/>
      <c r="BF870" s="153"/>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c r="CX870" s="9"/>
      <c r="CY870" s="9"/>
      <c r="CZ870" s="9"/>
      <c r="DA870" s="9"/>
      <c r="DB870" s="9"/>
      <c r="DC870" s="9"/>
      <c r="DD870" s="9"/>
      <c r="DE870" s="9"/>
      <c r="DF870" s="9"/>
      <c r="DG870" s="9"/>
      <c r="DH870" s="9"/>
      <c r="DI870" s="9"/>
      <c r="DJ870" s="9"/>
      <c r="DK870" s="9"/>
      <c r="DL870" s="9"/>
      <c r="DM870" s="9"/>
      <c r="DN870" s="9"/>
      <c r="DO870" s="9"/>
      <c r="DP870" s="9"/>
      <c r="DQ870" s="9"/>
      <c r="DR870" s="9"/>
      <c r="DS870" s="9"/>
      <c r="DT870" s="9"/>
      <c r="DU870" s="9"/>
      <c r="DV870" s="9"/>
      <c r="DW870" s="9"/>
      <c r="DX870" s="9"/>
      <c r="DY870" s="9"/>
      <c r="DZ870" s="9"/>
      <c r="EA870" s="9"/>
      <c r="EB870" s="9"/>
      <c r="EC870" s="9"/>
      <c r="ED870" s="9"/>
      <c r="EE870" s="9"/>
      <c r="EF870" s="9"/>
      <c r="EG870" s="9"/>
      <c r="EH870" s="9"/>
      <c r="EI870" s="9"/>
      <c r="EJ870" s="9"/>
      <c r="EK870" s="9"/>
      <c r="EL870" s="9"/>
      <c r="EM870" s="9"/>
      <c r="EN870" s="9"/>
      <c r="EO870" s="9"/>
      <c r="EP870" s="9"/>
      <c r="EQ870" s="9"/>
      <c r="ER870" s="9"/>
      <c r="ES870" s="9"/>
      <c r="ET870" s="9"/>
      <c r="EU870" s="9"/>
      <c r="EV870" s="9"/>
      <c r="EW870" s="9"/>
      <c r="EX870" s="9"/>
      <c r="EY870" s="9"/>
      <c r="EZ870" s="9"/>
      <c r="FA870" s="9"/>
      <c r="FB870" s="9"/>
      <c r="FC870" s="9"/>
      <c r="FD870" s="9"/>
      <c r="FE870" s="9"/>
      <c r="FF870" s="9"/>
      <c r="FG870" s="9"/>
      <c r="FH870" s="9"/>
      <c r="FI870" s="9"/>
      <c r="FJ870" s="9"/>
    </row>
    <row r="871" ht="15.75" customHeight="1">
      <c r="B871" s="153"/>
      <c r="C871" s="153"/>
      <c r="H871" s="153"/>
      <c r="I871" s="153"/>
      <c r="N871" s="153"/>
      <c r="O871" s="153"/>
      <c r="T871" s="153"/>
      <c r="U871" s="153"/>
      <c r="Z871" s="153"/>
      <c r="AA871" s="153"/>
      <c r="AF871" s="153"/>
      <c r="AG871" s="153"/>
      <c r="AL871" s="153"/>
      <c r="AM871" s="153"/>
      <c r="AR871" s="153"/>
      <c r="AS871" s="153"/>
      <c r="AX871" s="153"/>
      <c r="AY871" s="153"/>
      <c r="BD871" s="153"/>
      <c r="BE871" s="153"/>
      <c r="BF871" s="153"/>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c r="CX871" s="9"/>
      <c r="CY871" s="9"/>
      <c r="CZ871" s="9"/>
      <c r="DA871" s="9"/>
      <c r="DB871" s="9"/>
      <c r="DC871" s="9"/>
      <c r="DD871" s="9"/>
      <c r="DE871" s="9"/>
      <c r="DF871" s="9"/>
      <c r="DG871" s="9"/>
      <c r="DH871" s="9"/>
      <c r="DI871" s="9"/>
      <c r="DJ871" s="9"/>
      <c r="DK871" s="9"/>
      <c r="DL871" s="9"/>
      <c r="DM871" s="9"/>
      <c r="DN871" s="9"/>
      <c r="DO871" s="9"/>
      <c r="DP871" s="9"/>
      <c r="DQ871" s="9"/>
      <c r="DR871" s="9"/>
      <c r="DS871" s="9"/>
      <c r="DT871" s="9"/>
      <c r="DU871" s="9"/>
      <c r="DV871" s="9"/>
      <c r="DW871" s="9"/>
      <c r="DX871" s="9"/>
      <c r="DY871" s="9"/>
      <c r="DZ871" s="9"/>
      <c r="EA871" s="9"/>
      <c r="EB871" s="9"/>
      <c r="EC871" s="9"/>
      <c r="ED871" s="9"/>
      <c r="EE871" s="9"/>
      <c r="EF871" s="9"/>
      <c r="EG871" s="9"/>
      <c r="EH871" s="9"/>
      <c r="EI871" s="9"/>
      <c r="EJ871" s="9"/>
      <c r="EK871" s="9"/>
      <c r="EL871" s="9"/>
      <c r="EM871" s="9"/>
      <c r="EN871" s="9"/>
      <c r="EO871" s="9"/>
      <c r="EP871" s="9"/>
      <c r="EQ871" s="9"/>
      <c r="ER871" s="9"/>
      <c r="ES871" s="9"/>
      <c r="ET871" s="9"/>
      <c r="EU871" s="9"/>
      <c r="EV871" s="9"/>
      <c r="EW871" s="9"/>
      <c r="EX871" s="9"/>
      <c r="EY871" s="9"/>
      <c r="EZ871" s="9"/>
      <c r="FA871" s="9"/>
      <c r="FB871" s="9"/>
      <c r="FC871" s="9"/>
      <c r="FD871" s="9"/>
      <c r="FE871" s="9"/>
      <c r="FF871" s="9"/>
      <c r="FG871" s="9"/>
      <c r="FH871" s="9"/>
      <c r="FI871" s="9"/>
      <c r="FJ871" s="9"/>
    </row>
    <row r="872" ht="15.75" customHeight="1">
      <c r="B872" s="153"/>
      <c r="C872" s="153"/>
      <c r="H872" s="153"/>
      <c r="I872" s="153"/>
      <c r="N872" s="153"/>
      <c r="O872" s="153"/>
      <c r="T872" s="153"/>
      <c r="U872" s="153"/>
      <c r="Z872" s="153"/>
      <c r="AA872" s="153"/>
      <c r="AF872" s="153"/>
      <c r="AG872" s="153"/>
      <c r="AL872" s="153"/>
      <c r="AM872" s="153"/>
      <c r="AR872" s="153"/>
      <c r="AS872" s="153"/>
      <c r="AX872" s="153"/>
      <c r="AY872" s="153"/>
      <c r="BD872" s="153"/>
      <c r="BE872" s="153"/>
      <c r="BF872" s="153"/>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c r="CX872" s="9"/>
      <c r="CY872" s="9"/>
      <c r="CZ872" s="9"/>
      <c r="DA872" s="9"/>
      <c r="DB872" s="9"/>
      <c r="DC872" s="9"/>
      <c r="DD872" s="9"/>
      <c r="DE872" s="9"/>
      <c r="DF872" s="9"/>
      <c r="DG872" s="9"/>
      <c r="DH872" s="9"/>
      <c r="DI872" s="9"/>
      <c r="DJ872" s="9"/>
      <c r="DK872" s="9"/>
      <c r="DL872" s="9"/>
      <c r="DM872" s="9"/>
      <c r="DN872" s="9"/>
      <c r="DO872" s="9"/>
      <c r="DP872" s="9"/>
      <c r="DQ872" s="9"/>
      <c r="DR872" s="9"/>
      <c r="DS872" s="9"/>
      <c r="DT872" s="9"/>
      <c r="DU872" s="9"/>
      <c r="DV872" s="9"/>
      <c r="DW872" s="9"/>
      <c r="DX872" s="9"/>
      <c r="DY872" s="9"/>
      <c r="DZ872" s="9"/>
      <c r="EA872" s="9"/>
      <c r="EB872" s="9"/>
      <c r="EC872" s="9"/>
      <c r="ED872" s="9"/>
      <c r="EE872" s="9"/>
      <c r="EF872" s="9"/>
      <c r="EG872" s="9"/>
      <c r="EH872" s="9"/>
      <c r="EI872" s="9"/>
      <c r="EJ872" s="9"/>
      <c r="EK872" s="9"/>
      <c r="EL872" s="9"/>
      <c r="EM872" s="9"/>
      <c r="EN872" s="9"/>
      <c r="EO872" s="9"/>
      <c r="EP872" s="9"/>
      <c r="EQ872" s="9"/>
      <c r="ER872" s="9"/>
      <c r="ES872" s="9"/>
      <c r="ET872" s="9"/>
      <c r="EU872" s="9"/>
      <c r="EV872" s="9"/>
      <c r="EW872" s="9"/>
      <c r="EX872" s="9"/>
      <c r="EY872" s="9"/>
      <c r="EZ872" s="9"/>
      <c r="FA872" s="9"/>
      <c r="FB872" s="9"/>
      <c r="FC872" s="9"/>
      <c r="FD872" s="9"/>
      <c r="FE872" s="9"/>
      <c r="FF872" s="9"/>
      <c r="FG872" s="9"/>
      <c r="FH872" s="9"/>
      <c r="FI872" s="9"/>
      <c r="FJ872" s="9"/>
    </row>
    <row r="873" ht="15.75" customHeight="1">
      <c r="B873" s="153"/>
      <c r="C873" s="153"/>
      <c r="H873" s="153"/>
      <c r="I873" s="153"/>
      <c r="N873" s="153"/>
      <c r="O873" s="153"/>
      <c r="T873" s="153"/>
      <c r="U873" s="153"/>
      <c r="Z873" s="153"/>
      <c r="AA873" s="153"/>
      <c r="AF873" s="153"/>
      <c r="AG873" s="153"/>
      <c r="AL873" s="153"/>
      <c r="AM873" s="153"/>
      <c r="AR873" s="153"/>
      <c r="AS873" s="153"/>
      <c r="AX873" s="153"/>
      <c r="AY873" s="153"/>
      <c r="BD873" s="153"/>
      <c r="BE873" s="153"/>
      <c r="BF873" s="153"/>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c r="CX873" s="9"/>
      <c r="CY873" s="9"/>
      <c r="CZ873" s="9"/>
      <c r="DA873" s="9"/>
      <c r="DB873" s="9"/>
      <c r="DC873" s="9"/>
      <c r="DD873" s="9"/>
      <c r="DE873" s="9"/>
      <c r="DF873" s="9"/>
      <c r="DG873" s="9"/>
      <c r="DH873" s="9"/>
      <c r="DI873" s="9"/>
      <c r="DJ873" s="9"/>
      <c r="DK873" s="9"/>
      <c r="DL873" s="9"/>
      <c r="DM873" s="9"/>
      <c r="DN873" s="9"/>
      <c r="DO873" s="9"/>
      <c r="DP873" s="9"/>
      <c r="DQ873" s="9"/>
      <c r="DR873" s="9"/>
      <c r="DS873" s="9"/>
      <c r="DT873" s="9"/>
      <c r="DU873" s="9"/>
      <c r="DV873" s="9"/>
      <c r="DW873" s="9"/>
      <c r="DX873" s="9"/>
      <c r="DY873" s="9"/>
      <c r="DZ873" s="9"/>
      <c r="EA873" s="9"/>
      <c r="EB873" s="9"/>
      <c r="EC873" s="9"/>
      <c r="ED873" s="9"/>
      <c r="EE873" s="9"/>
      <c r="EF873" s="9"/>
      <c r="EG873" s="9"/>
      <c r="EH873" s="9"/>
      <c r="EI873" s="9"/>
      <c r="EJ873" s="9"/>
      <c r="EK873" s="9"/>
      <c r="EL873" s="9"/>
      <c r="EM873" s="9"/>
      <c r="EN873" s="9"/>
      <c r="EO873" s="9"/>
      <c r="EP873" s="9"/>
      <c r="EQ873" s="9"/>
      <c r="ER873" s="9"/>
      <c r="ES873" s="9"/>
      <c r="ET873" s="9"/>
      <c r="EU873" s="9"/>
      <c r="EV873" s="9"/>
      <c r="EW873" s="9"/>
      <c r="EX873" s="9"/>
      <c r="EY873" s="9"/>
      <c r="EZ873" s="9"/>
      <c r="FA873" s="9"/>
      <c r="FB873" s="9"/>
      <c r="FC873" s="9"/>
      <c r="FD873" s="9"/>
      <c r="FE873" s="9"/>
      <c r="FF873" s="9"/>
      <c r="FG873" s="9"/>
      <c r="FH873" s="9"/>
      <c r="FI873" s="9"/>
      <c r="FJ873" s="9"/>
    </row>
    <row r="874" ht="15.75" customHeight="1">
      <c r="B874" s="153"/>
      <c r="C874" s="153"/>
      <c r="H874" s="153"/>
      <c r="I874" s="153"/>
      <c r="N874" s="153"/>
      <c r="O874" s="153"/>
      <c r="T874" s="153"/>
      <c r="U874" s="153"/>
      <c r="Z874" s="153"/>
      <c r="AA874" s="153"/>
      <c r="AF874" s="153"/>
      <c r="AG874" s="153"/>
      <c r="AL874" s="153"/>
      <c r="AM874" s="153"/>
      <c r="AR874" s="153"/>
      <c r="AS874" s="153"/>
      <c r="AX874" s="153"/>
      <c r="AY874" s="153"/>
      <c r="BD874" s="153"/>
      <c r="BE874" s="153"/>
      <c r="BF874" s="153"/>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c r="CX874" s="9"/>
      <c r="CY874" s="9"/>
      <c r="CZ874" s="9"/>
      <c r="DA874" s="9"/>
      <c r="DB874" s="9"/>
      <c r="DC874" s="9"/>
      <c r="DD874" s="9"/>
      <c r="DE874" s="9"/>
      <c r="DF874" s="9"/>
      <c r="DG874" s="9"/>
      <c r="DH874" s="9"/>
      <c r="DI874" s="9"/>
      <c r="DJ874" s="9"/>
      <c r="DK874" s="9"/>
      <c r="DL874" s="9"/>
      <c r="DM874" s="9"/>
      <c r="DN874" s="9"/>
      <c r="DO874" s="9"/>
      <c r="DP874" s="9"/>
      <c r="DQ874" s="9"/>
      <c r="DR874" s="9"/>
      <c r="DS874" s="9"/>
      <c r="DT874" s="9"/>
      <c r="DU874" s="9"/>
      <c r="DV874" s="9"/>
      <c r="DW874" s="9"/>
      <c r="DX874" s="9"/>
      <c r="DY874" s="9"/>
      <c r="DZ874" s="9"/>
      <c r="EA874" s="9"/>
      <c r="EB874" s="9"/>
      <c r="EC874" s="9"/>
      <c r="ED874" s="9"/>
      <c r="EE874" s="9"/>
      <c r="EF874" s="9"/>
      <c r="EG874" s="9"/>
      <c r="EH874" s="9"/>
      <c r="EI874" s="9"/>
      <c r="EJ874" s="9"/>
      <c r="EK874" s="9"/>
      <c r="EL874" s="9"/>
      <c r="EM874" s="9"/>
      <c r="EN874" s="9"/>
      <c r="EO874" s="9"/>
      <c r="EP874" s="9"/>
      <c r="EQ874" s="9"/>
      <c r="ER874" s="9"/>
      <c r="ES874" s="9"/>
      <c r="ET874" s="9"/>
      <c r="EU874" s="9"/>
      <c r="EV874" s="9"/>
      <c r="EW874" s="9"/>
      <c r="EX874" s="9"/>
      <c r="EY874" s="9"/>
      <c r="EZ874" s="9"/>
      <c r="FA874" s="9"/>
      <c r="FB874" s="9"/>
      <c r="FC874" s="9"/>
      <c r="FD874" s="9"/>
      <c r="FE874" s="9"/>
      <c r="FF874" s="9"/>
      <c r="FG874" s="9"/>
      <c r="FH874" s="9"/>
      <c r="FI874" s="9"/>
      <c r="FJ874" s="9"/>
    </row>
    <row r="875" ht="15.75" customHeight="1">
      <c r="B875" s="153"/>
      <c r="C875" s="153"/>
      <c r="H875" s="153"/>
      <c r="I875" s="153"/>
      <c r="N875" s="153"/>
      <c r="O875" s="153"/>
      <c r="T875" s="153"/>
      <c r="U875" s="153"/>
      <c r="Z875" s="153"/>
      <c r="AA875" s="153"/>
      <c r="AF875" s="153"/>
      <c r="AG875" s="153"/>
      <c r="AL875" s="153"/>
      <c r="AM875" s="153"/>
      <c r="AR875" s="153"/>
      <c r="AS875" s="153"/>
      <c r="AX875" s="153"/>
      <c r="AY875" s="153"/>
      <c r="BD875" s="153"/>
      <c r="BE875" s="153"/>
      <c r="BF875" s="153"/>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c r="CX875" s="9"/>
      <c r="CY875" s="9"/>
      <c r="CZ875" s="9"/>
      <c r="DA875" s="9"/>
      <c r="DB875" s="9"/>
      <c r="DC875" s="9"/>
      <c r="DD875" s="9"/>
      <c r="DE875" s="9"/>
      <c r="DF875" s="9"/>
      <c r="DG875" s="9"/>
      <c r="DH875" s="9"/>
      <c r="DI875" s="9"/>
      <c r="DJ875" s="9"/>
      <c r="DK875" s="9"/>
      <c r="DL875" s="9"/>
      <c r="DM875" s="9"/>
      <c r="DN875" s="9"/>
      <c r="DO875" s="9"/>
      <c r="DP875" s="9"/>
      <c r="DQ875" s="9"/>
      <c r="DR875" s="9"/>
      <c r="DS875" s="9"/>
      <c r="DT875" s="9"/>
      <c r="DU875" s="9"/>
      <c r="DV875" s="9"/>
      <c r="DW875" s="9"/>
      <c r="DX875" s="9"/>
      <c r="DY875" s="9"/>
      <c r="DZ875" s="9"/>
      <c r="EA875" s="9"/>
      <c r="EB875" s="9"/>
      <c r="EC875" s="9"/>
      <c r="ED875" s="9"/>
      <c r="EE875" s="9"/>
      <c r="EF875" s="9"/>
      <c r="EG875" s="9"/>
      <c r="EH875" s="9"/>
      <c r="EI875" s="9"/>
      <c r="EJ875" s="9"/>
      <c r="EK875" s="9"/>
      <c r="EL875" s="9"/>
      <c r="EM875" s="9"/>
      <c r="EN875" s="9"/>
      <c r="EO875" s="9"/>
      <c r="EP875" s="9"/>
      <c r="EQ875" s="9"/>
      <c r="ER875" s="9"/>
      <c r="ES875" s="9"/>
      <c r="ET875" s="9"/>
      <c r="EU875" s="9"/>
      <c r="EV875" s="9"/>
      <c r="EW875" s="9"/>
      <c r="EX875" s="9"/>
      <c r="EY875" s="9"/>
      <c r="EZ875" s="9"/>
      <c r="FA875" s="9"/>
      <c r="FB875" s="9"/>
      <c r="FC875" s="9"/>
      <c r="FD875" s="9"/>
      <c r="FE875" s="9"/>
      <c r="FF875" s="9"/>
      <c r="FG875" s="9"/>
      <c r="FH875" s="9"/>
      <c r="FI875" s="9"/>
      <c r="FJ875" s="9"/>
    </row>
    <row r="876" ht="15.75" customHeight="1">
      <c r="B876" s="153"/>
      <c r="C876" s="153"/>
      <c r="H876" s="153"/>
      <c r="I876" s="153"/>
      <c r="N876" s="153"/>
      <c r="O876" s="153"/>
      <c r="T876" s="153"/>
      <c r="U876" s="153"/>
      <c r="Z876" s="153"/>
      <c r="AA876" s="153"/>
      <c r="AF876" s="153"/>
      <c r="AG876" s="153"/>
      <c r="AL876" s="153"/>
      <c r="AM876" s="153"/>
      <c r="AR876" s="153"/>
      <c r="AS876" s="153"/>
      <c r="AX876" s="153"/>
      <c r="AY876" s="153"/>
      <c r="BD876" s="153"/>
      <c r="BE876" s="153"/>
      <c r="BF876" s="153"/>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c r="DD876" s="9"/>
      <c r="DE876" s="9"/>
      <c r="DF876" s="9"/>
      <c r="DG876" s="9"/>
      <c r="DH876" s="9"/>
      <c r="DI876" s="9"/>
      <c r="DJ876" s="9"/>
      <c r="DK876" s="9"/>
      <c r="DL876" s="9"/>
      <c r="DM876" s="9"/>
      <c r="DN876" s="9"/>
      <c r="DO876" s="9"/>
      <c r="DP876" s="9"/>
      <c r="DQ876" s="9"/>
      <c r="DR876" s="9"/>
      <c r="DS876" s="9"/>
      <c r="DT876" s="9"/>
      <c r="DU876" s="9"/>
      <c r="DV876" s="9"/>
      <c r="DW876" s="9"/>
      <c r="DX876" s="9"/>
      <c r="DY876" s="9"/>
      <c r="DZ876" s="9"/>
      <c r="EA876" s="9"/>
      <c r="EB876" s="9"/>
      <c r="EC876" s="9"/>
      <c r="ED876" s="9"/>
      <c r="EE876" s="9"/>
      <c r="EF876" s="9"/>
      <c r="EG876" s="9"/>
      <c r="EH876" s="9"/>
      <c r="EI876" s="9"/>
      <c r="EJ876" s="9"/>
      <c r="EK876" s="9"/>
      <c r="EL876" s="9"/>
      <c r="EM876" s="9"/>
      <c r="EN876" s="9"/>
      <c r="EO876" s="9"/>
      <c r="EP876" s="9"/>
      <c r="EQ876" s="9"/>
      <c r="ER876" s="9"/>
      <c r="ES876" s="9"/>
      <c r="ET876" s="9"/>
      <c r="EU876" s="9"/>
      <c r="EV876" s="9"/>
      <c r="EW876" s="9"/>
      <c r="EX876" s="9"/>
      <c r="EY876" s="9"/>
      <c r="EZ876" s="9"/>
      <c r="FA876" s="9"/>
      <c r="FB876" s="9"/>
      <c r="FC876" s="9"/>
      <c r="FD876" s="9"/>
      <c r="FE876" s="9"/>
      <c r="FF876" s="9"/>
      <c r="FG876" s="9"/>
      <c r="FH876" s="9"/>
      <c r="FI876" s="9"/>
      <c r="FJ876" s="9"/>
    </row>
    <row r="877" ht="15.75" customHeight="1">
      <c r="B877" s="153"/>
      <c r="C877" s="153"/>
      <c r="H877" s="153"/>
      <c r="I877" s="153"/>
      <c r="N877" s="153"/>
      <c r="O877" s="153"/>
      <c r="T877" s="153"/>
      <c r="U877" s="153"/>
      <c r="Z877" s="153"/>
      <c r="AA877" s="153"/>
      <c r="AF877" s="153"/>
      <c r="AG877" s="153"/>
      <c r="AL877" s="153"/>
      <c r="AM877" s="153"/>
      <c r="AR877" s="153"/>
      <c r="AS877" s="153"/>
      <c r="AX877" s="153"/>
      <c r="AY877" s="153"/>
      <c r="BD877" s="153"/>
      <c r="BE877" s="153"/>
      <c r="BF877" s="153"/>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c r="CX877" s="9"/>
      <c r="CY877" s="9"/>
      <c r="CZ877" s="9"/>
      <c r="DA877" s="9"/>
      <c r="DB877" s="9"/>
      <c r="DC877" s="9"/>
      <c r="DD877" s="9"/>
      <c r="DE877" s="9"/>
      <c r="DF877" s="9"/>
      <c r="DG877" s="9"/>
      <c r="DH877" s="9"/>
      <c r="DI877" s="9"/>
      <c r="DJ877" s="9"/>
      <c r="DK877" s="9"/>
      <c r="DL877" s="9"/>
      <c r="DM877" s="9"/>
      <c r="DN877" s="9"/>
      <c r="DO877" s="9"/>
      <c r="DP877" s="9"/>
      <c r="DQ877" s="9"/>
      <c r="DR877" s="9"/>
      <c r="DS877" s="9"/>
      <c r="DT877" s="9"/>
      <c r="DU877" s="9"/>
      <c r="DV877" s="9"/>
      <c r="DW877" s="9"/>
      <c r="DX877" s="9"/>
      <c r="DY877" s="9"/>
      <c r="DZ877" s="9"/>
      <c r="EA877" s="9"/>
      <c r="EB877" s="9"/>
      <c r="EC877" s="9"/>
      <c r="ED877" s="9"/>
      <c r="EE877" s="9"/>
      <c r="EF877" s="9"/>
      <c r="EG877" s="9"/>
      <c r="EH877" s="9"/>
      <c r="EI877" s="9"/>
      <c r="EJ877" s="9"/>
      <c r="EK877" s="9"/>
      <c r="EL877" s="9"/>
      <c r="EM877" s="9"/>
      <c r="EN877" s="9"/>
      <c r="EO877" s="9"/>
      <c r="EP877" s="9"/>
      <c r="EQ877" s="9"/>
      <c r="ER877" s="9"/>
      <c r="ES877" s="9"/>
      <c r="ET877" s="9"/>
      <c r="EU877" s="9"/>
      <c r="EV877" s="9"/>
      <c r="EW877" s="9"/>
      <c r="EX877" s="9"/>
      <c r="EY877" s="9"/>
      <c r="EZ877" s="9"/>
      <c r="FA877" s="9"/>
      <c r="FB877" s="9"/>
      <c r="FC877" s="9"/>
      <c r="FD877" s="9"/>
      <c r="FE877" s="9"/>
      <c r="FF877" s="9"/>
      <c r="FG877" s="9"/>
      <c r="FH877" s="9"/>
      <c r="FI877" s="9"/>
      <c r="FJ877" s="9"/>
    </row>
    <row r="878" ht="15.75" customHeight="1">
      <c r="B878" s="153"/>
      <c r="C878" s="153"/>
      <c r="H878" s="153"/>
      <c r="I878" s="153"/>
      <c r="N878" s="153"/>
      <c r="O878" s="153"/>
      <c r="T878" s="153"/>
      <c r="U878" s="153"/>
      <c r="Z878" s="153"/>
      <c r="AA878" s="153"/>
      <c r="AF878" s="153"/>
      <c r="AG878" s="153"/>
      <c r="AL878" s="153"/>
      <c r="AM878" s="153"/>
      <c r="AR878" s="153"/>
      <c r="AS878" s="153"/>
      <c r="AX878" s="153"/>
      <c r="AY878" s="153"/>
      <c r="BD878" s="153"/>
      <c r="BE878" s="153"/>
      <c r="BF878" s="153"/>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c r="CX878" s="9"/>
      <c r="CY878" s="9"/>
      <c r="CZ878" s="9"/>
      <c r="DA878" s="9"/>
      <c r="DB878" s="9"/>
      <c r="DC878" s="9"/>
      <c r="DD878" s="9"/>
      <c r="DE878" s="9"/>
      <c r="DF878" s="9"/>
      <c r="DG878" s="9"/>
      <c r="DH878" s="9"/>
      <c r="DI878" s="9"/>
      <c r="DJ878" s="9"/>
      <c r="DK878" s="9"/>
      <c r="DL878" s="9"/>
      <c r="DM878" s="9"/>
      <c r="DN878" s="9"/>
      <c r="DO878" s="9"/>
      <c r="DP878" s="9"/>
      <c r="DQ878" s="9"/>
      <c r="DR878" s="9"/>
      <c r="DS878" s="9"/>
      <c r="DT878" s="9"/>
      <c r="DU878" s="9"/>
      <c r="DV878" s="9"/>
      <c r="DW878" s="9"/>
      <c r="DX878" s="9"/>
      <c r="DY878" s="9"/>
      <c r="DZ878" s="9"/>
      <c r="EA878" s="9"/>
      <c r="EB878" s="9"/>
      <c r="EC878" s="9"/>
      <c r="ED878" s="9"/>
      <c r="EE878" s="9"/>
      <c r="EF878" s="9"/>
      <c r="EG878" s="9"/>
      <c r="EH878" s="9"/>
      <c r="EI878" s="9"/>
      <c r="EJ878" s="9"/>
      <c r="EK878" s="9"/>
      <c r="EL878" s="9"/>
      <c r="EM878" s="9"/>
      <c r="EN878" s="9"/>
      <c r="EO878" s="9"/>
      <c r="EP878" s="9"/>
      <c r="EQ878" s="9"/>
      <c r="ER878" s="9"/>
      <c r="ES878" s="9"/>
      <c r="ET878" s="9"/>
      <c r="EU878" s="9"/>
      <c r="EV878" s="9"/>
      <c r="EW878" s="9"/>
      <c r="EX878" s="9"/>
      <c r="EY878" s="9"/>
      <c r="EZ878" s="9"/>
      <c r="FA878" s="9"/>
      <c r="FB878" s="9"/>
      <c r="FC878" s="9"/>
      <c r="FD878" s="9"/>
      <c r="FE878" s="9"/>
      <c r="FF878" s="9"/>
      <c r="FG878" s="9"/>
      <c r="FH878" s="9"/>
      <c r="FI878" s="9"/>
      <c r="FJ878" s="9"/>
    </row>
    <row r="879" ht="15.75" customHeight="1">
      <c r="B879" s="153"/>
      <c r="C879" s="153"/>
      <c r="H879" s="153"/>
      <c r="I879" s="153"/>
      <c r="N879" s="153"/>
      <c r="O879" s="153"/>
      <c r="T879" s="153"/>
      <c r="U879" s="153"/>
      <c r="Z879" s="153"/>
      <c r="AA879" s="153"/>
      <c r="AF879" s="153"/>
      <c r="AG879" s="153"/>
      <c r="AL879" s="153"/>
      <c r="AM879" s="153"/>
      <c r="AR879" s="153"/>
      <c r="AS879" s="153"/>
      <c r="AX879" s="153"/>
      <c r="AY879" s="153"/>
      <c r="BD879" s="153"/>
      <c r="BE879" s="153"/>
      <c r="BF879" s="153"/>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c r="DD879" s="9"/>
      <c r="DE879" s="9"/>
      <c r="DF879" s="9"/>
      <c r="DG879" s="9"/>
      <c r="DH879" s="9"/>
      <c r="DI879" s="9"/>
      <c r="DJ879" s="9"/>
      <c r="DK879" s="9"/>
      <c r="DL879" s="9"/>
      <c r="DM879" s="9"/>
      <c r="DN879" s="9"/>
      <c r="DO879" s="9"/>
      <c r="DP879" s="9"/>
      <c r="DQ879" s="9"/>
      <c r="DR879" s="9"/>
      <c r="DS879" s="9"/>
      <c r="DT879" s="9"/>
      <c r="DU879" s="9"/>
      <c r="DV879" s="9"/>
      <c r="DW879" s="9"/>
      <c r="DX879" s="9"/>
      <c r="DY879" s="9"/>
      <c r="DZ879" s="9"/>
      <c r="EA879" s="9"/>
      <c r="EB879" s="9"/>
      <c r="EC879" s="9"/>
      <c r="ED879" s="9"/>
      <c r="EE879" s="9"/>
      <c r="EF879" s="9"/>
      <c r="EG879" s="9"/>
      <c r="EH879" s="9"/>
      <c r="EI879" s="9"/>
      <c r="EJ879" s="9"/>
      <c r="EK879" s="9"/>
      <c r="EL879" s="9"/>
      <c r="EM879" s="9"/>
      <c r="EN879" s="9"/>
      <c r="EO879" s="9"/>
      <c r="EP879" s="9"/>
      <c r="EQ879" s="9"/>
      <c r="ER879" s="9"/>
      <c r="ES879" s="9"/>
      <c r="ET879" s="9"/>
      <c r="EU879" s="9"/>
      <c r="EV879" s="9"/>
      <c r="EW879" s="9"/>
      <c r="EX879" s="9"/>
      <c r="EY879" s="9"/>
      <c r="EZ879" s="9"/>
      <c r="FA879" s="9"/>
      <c r="FB879" s="9"/>
      <c r="FC879" s="9"/>
      <c r="FD879" s="9"/>
      <c r="FE879" s="9"/>
      <c r="FF879" s="9"/>
      <c r="FG879" s="9"/>
      <c r="FH879" s="9"/>
      <c r="FI879" s="9"/>
      <c r="FJ879" s="9"/>
    </row>
    <row r="880" ht="15.75" customHeight="1">
      <c r="B880" s="153"/>
      <c r="C880" s="153"/>
      <c r="H880" s="153"/>
      <c r="I880" s="153"/>
      <c r="N880" s="153"/>
      <c r="O880" s="153"/>
      <c r="T880" s="153"/>
      <c r="U880" s="153"/>
      <c r="Z880" s="153"/>
      <c r="AA880" s="153"/>
      <c r="AF880" s="153"/>
      <c r="AG880" s="153"/>
      <c r="AL880" s="153"/>
      <c r="AM880" s="153"/>
      <c r="AR880" s="153"/>
      <c r="AS880" s="153"/>
      <c r="AX880" s="153"/>
      <c r="AY880" s="153"/>
      <c r="BD880" s="153"/>
      <c r="BE880" s="153"/>
      <c r="BF880" s="153"/>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9"/>
      <c r="DN880" s="9"/>
      <c r="DO880" s="9"/>
      <c r="DP880" s="9"/>
      <c r="DQ880" s="9"/>
      <c r="DR880" s="9"/>
      <c r="DS880" s="9"/>
      <c r="DT880" s="9"/>
      <c r="DU880" s="9"/>
      <c r="DV880" s="9"/>
      <c r="DW880" s="9"/>
      <c r="DX880" s="9"/>
      <c r="DY880" s="9"/>
      <c r="DZ880" s="9"/>
      <c r="EA880" s="9"/>
      <c r="EB880" s="9"/>
      <c r="EC880" s="9"/>
      <c r="ED880" s="9"/>
      <c r="EE880" s="9"/>
      <c r="EF880" s="9"/>
      <c r="EG880" s="9"/>
      <c r="EH880" s="9"/>
      <c r="EI880" s="9"/>
      <c r="EJ880" s="9"/>
      <c r="EK880" s="9"/>
      <c r="EL880" s="9"/>
      <c r="EM880" s="9"/>
      <c r="EN880" s="9"/>
      <c r="EO880" s="9"/>
      <c r="EP880" s="9"/>
      <c r="EQ880" s="9"/>
      <c r="ER880" s="9"/>
      <c r="ES880" s="9"/>
      <c r="ET880" s="9"/>
      <c r="EU880" s="9"/>
      <c r="EV880" s="9"/>
      <c r="EW880" s="9"/>
      <c r="EX880" s="9"/>
      <c r="EY880" s="9"/>
      <c r="EZ880" s="9"/>
      <c r="FA880" s="9"/>
      <c r="FB880" s="9"/>
      <c r="FC880" s="9"/>
      <c r="FD880" s="9"/>
      <c r="FE880" s="9"/>
      <c r="FF880" s="9"/>
      <c r="FG880" s="9"/>
      <c r="FH880" s="9"/>
      <c r="FI880" s="9"/>
      <c r="FJ880" s="9"/>
    </row>
    <row r="881" ht="15.75" customHeight="1">
      <c r="B881" s="153"/>
      <c r="C881" s="153"/>
      <c r="H881" s="153"/>
      <c r="I881" s="153"/>
      <c r="N881" s="153"/>
      <c r="O881" s="153"/>
      <c r="T881" s="153"/>
      <c r="U881" s="153"/>
      <c r="Z881" s="153"/>
      <c r="AA881" s="153"/>
      <c r="AF881" s="153"/>
      <c r="AG881" s="153"/>
      <c r="AL881" s="153"/>
      <c r="AM881" s="153"/>
      <c r="AR881" s="153"/>
      <c r="AS881" s="153"/>
      <c r="AX881" s="153"/>
      <c r="AY881" s="153"/>
      <c r="BD881" s="153"/>
      <c r="BE881" s="153"/>
      <c r="BF881" s="153"/>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c r="CX881" s="9"/>
      <c r="CY881" s="9"/>
      <c r="CZ881" s="9"/>
      <c r="DA881" s="9"/>
      <c r="DB881" s="9"/>
      <c r="DC881" s="9"/>
      <c r="DD881" s="9"/>
      <c r="DE881" s="9"/>
      <c r="DF881" s="9"/>
      <c r="DG881" s="9"/>
      <c r="DH881" s="9"/>
      <c r="DI881" s="9"/>
      <c r="DJ881" s="9"/>
      <c r="DK881" s="9"/>
      <c r="DL881" s="9"/>
      <c r="DM881" s="9"/>
      <c r="DN881" s="9"/>
      <c r="DO881" s="9"/>
      <c r="DP881" s="9"/>
      <c r="DQ881" s="9"/>
      <c r="DR881" s="9"/>
      <c r="DS881" s="9"/>
      <c r="DT881" s="9"/>
      <c r="DU881" s="9"/>
      <c r="DV881" s="9"/>
      <c r="DW881" s="9"/>
      <c r="DX881" s="9"/>
      <c r="DY881" s="9"/>
      <c r="DZ881" s="9"/>
      <c r="EA881" s="9"/>
      <c r="EB881" s="9"/>
      <c r="EC881" s="9"/>
      <c r="ED881" s="9"/>
      <c r="EE881" s="9"/>
      <c r="EF881" s="9"/>
      <c r="EG881" s="9"/>
      <c r="EH881" s="9"/>
      <c r="EI881" s="9"/>
      <c r="EJ881" s="9"/>
      <c r="EK881" s="9"/>
      <c r="EL881" s="9"/>
      <c r="EM881" s="9"/>
      <c r="EN881" s="9"/>
      <c r="EO881" s="9"/>
      <c r="EP881" s="9"/>
      <c r="EQ881" s="9"/>
      <c r="ER881" s="9"/>
      <c r="ES881" s="9"/>
      <c r="ET881" s="9"/>
      <c r="EU881" s="9"/>
      <c r="EV881" s="9"/>
      <c r="EW881" s="9"/>
      <c r="EX881" s="9"/>
      <c r="EY881" s="9"/>
      <c r="EZ881" s="9"/>
      <c r="FA881" s="9"/>
      <c r="FB881" s="9"/>
      <c r="FC881" s="9"/>
      <c r="FD881" s="9"/>
      <c r="FE881" s="9"/>
      <c r="FF881" s="9"/>
      <c r="FG881" s="9"/>
      <c r="FH881" s="9"/>
      <c r="FI881" s="9"/>
      <c r="FJ881" s="9"/>
    </row>
    <row r="882" ht="15.75" customHeight="1">
      <c r="B882" s="153"/>
      <c r="C882" s="153"/>
      <c r="H882" s="153"/>
      <c r="I882" s="153"/>
      <c r="N882" s="153"/>
      <c r="O882" s="153"/>
      <c r="T882" s="153"/>
      <c r="U882" s="153"/>
      <c r="Z882" s="153"/>
      <c r="AA882" s="153"/>
      <c r="AF882" s="153"/>
      <c r="AG882" s="153"/>
      <c r="AL882" s="153"/>
      <c r="AM882" s="153"/>
      <c r="AR882" s="153"/>
      <c r="AS882" s="153"/>
      <c r="AX882" s="153"/>
      <c r="AY882" s="153"/>
      <c r="BD882" s="153"/>
      <c r="BE882" s="153"/>
      <c r="BF882" s="153"/>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c r="DD882" s="9"/>
      <c r="DE882" s="9"/>
      <c r="DF882" s="9"/>
      <c r="DG882" s="9"/>
      <c r="DH882" s="9"/>
      <c r="DI882" s="9"/>
      <c r="DJ882" s="9"/>
      <c r="DK882" s="9"/>
      <c r="DL882" s="9"/>
      <c r="DM882" s="9"/>
      <c r="DN882" s="9"/>
      <c r="DO882" s="9"/>
      <c r="DP882" s="9"/>
      <c r="DQ882" s="9"/>
      <c r="DR882" s="9"/>
      <c r="DS882" s="9"/>
      <c r="DT882" s="9"/>
      <c r="DU882" s="9"/>
      <c r="DV882" s="9"/>
      <c r="DW882" s="9"/>
      <c r="DX882" s="9"/>
      <c r="DY882" s="9"/>
      <c r="DZ882" s="9"/>
      <c r="EA882" s="9"/>
      <c r="EB882" s="9"/>
      <c r="EC882" s="9"/>
      <c r="ED882" s="9"/>
      <c r="EE882" s="9"/>
      <c r="EF882" s="9"/>
      <c r="EG882" s="9"/>
      <c r="EH882" s="9"/>
      <c r="EI882" s="9"/>
      <c r="EJ882" s="9"/>
      <c r="EK882" s="9"/>
      <c r="EL882" s="9"/>
      <c r="EM882" s="9"/>
      <c r="EN882" s="9"/>
      <c r="EO882" s="9"/>
      <c r="EP882" s="9"/>
      <c r="EQ882" s="9"/>
      <c r="ER882" s="9"/>
      <c r="ES882" s="9"/>
      <c r="ET882" s="9"/>
      <c r="EU882" s="9"/>
      <c r="EV882" s="9"/>
      <c r="EW882" s="9"/>
      <c r="EX882" s="9"/>
      <c r="EY882" s="9"/>
      <c r="EZ882" s="9"/>
      <c r="FA882" s="9"/>
      <c r="FB882" s="9"/>
      <c r="FC882" s="9"/>
      <c r="FD882" s="9"/>
      <c r="FE882" s="9"/>
      <c r="FF882" s="9"/>
      <c r="FG882" s="9"/>
      <c r="FH882" s="9"/>
      <c r="FI882" s="9"/>
      <c r="FJ882" s="9"/>
    </row>
    <row r="883" ht="15.75" customHeight="1">
      <c r="B883" s="153"/>
      <c r="C883" s="153"/>
      <c r="H883" s="153"/>
      <c r="I883" s="153"/>
      <c r="N883" s="153"/>
      <c r="O883" s="153"/>
      <c r="T883" s="153"/>
      <c r="U883" s="153"/>
      <c r="Z883" s="153"/>
      <c r="AA883" s="153"/>
      <c r="AF883" s="153"/>
      <c r="AG883" s="153"/>
      <c r="AL883" s="153"/>
      <c r="AM883" s="153"/>
      <c r="AR883" s="153"/>
      <c r="AS883" s="153"/>
      <c r="AX883" s="153"/>
      <c r="AY883" s="153"/>
      <c r="BD883" s="153"/>
      <c r="BE883" s="153"/>
      <c r="BF883" s="153"/>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row>
    <row r="884" ht="15.75" customHeight="1">
      <c r="B884" s="153"/>
      <c r="C884" s="153"/>
      <c r="H884" s="153"/>
      <c r="I884" s="153"/>
      <c r="N884" s="153"/>
      <c r="O884" s="153"/>
      <c r="T884" s="153"/>
      <c r="U884" s="153"/>
      <c r="Z884" s="153"/>
      <c r="AA884" s="153"/>
      <c r="AF884" s="153"/>
      <c r="AG884" s="153"/>
      <c r="AL884" s="153"/>
      <c r="AM884" s="153"/>
      <c r="AR884" s="153"/>
      <c r="AS884" s="153"/>
      <c r="AX884" s="153"/>
      <c r="AY884" s="153"/>
      <c r="BD884" s="153"/>
      <c r="BE884" s="153"/>
      <c r="BF884" s="153"/>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9"/>
      <c r="DN884" s="9"/>
      <c r="DO884" s="9"/>
      <c r="DP884" s="9"/>
      <c r="DQ884" s="9"/>
      <c r="DR884" s="9"/>
      <c r="DS884" s="9"/>
      <c r="DT884" s="9"/>
      <c r="DU884" s="9"/>
      <c r="DV884" s="9"/>
      <c r="DW884" s="9"/>
      <c r="DX884" s="9"/>
      <c r="DY884" s="9"/>
      <c r="DZ884" s="9"/>
      <c r="EA884" s="9"/>
      <c r="EB884" s="9"/>
      <c r="EC884" s="9"/>
      <c r="ED884" s="9"/>
      <c r="EE884" s="9"/>
      <c r="EF884" s="9"/>
      <c r="EG884" s="9"/>
      <c r="EH884" s="9"/>
      <c r="EI884" s="9"/>
      <c r="EJ884" s="9"/>
      <c r="EK884" s="9"/>
      <c r="EL884" s="9"/>
      <c r="EM884" s="9"/>
      <c r="EN884" s="9"/>
      <c r="EO884" s="9"/>
      <c r="EP884" s="9"/>
      <c r="EQ884" s="9"/>
      <c r="ER884" s="9"/>
      <c r="ES884" s="9"/>
      <c r="ET884" s="9"/>
      <c r="EU884" s="9"/>
      <c r="EV884" s="9"/>
      <c r="EW884" s="9"/>
      <c r="EX884" s="9"/>
      <c r="EY884" s="9"/>
      <c r="EZ884" s="9"/>
      <c r="FA884" s="9"/>
      <c r="FB884" s="9"/>
      <c r="FC884" s="9"/>
      <c r="FD884" s="9"/>
      <c r="FE884" s="9"/>
      <c r="FF884" s="9"/>
      <c r="FG884" s="9"/>
      <c r="FH884" s="9"/>
      <c r="FI884" s="9"/>
      <c r="FJ884" s="9"/>
    </row>
    <row r="885" ht="15.75" customHeight="1">
      <c r="B885" s="153"/>
      <c r="C885" s="153"/>
      <c r="H885" s="153"/>
      <c r="I885" s="153"/>
      <c r="N885" s="153"/>
      <c r="O885" s="153"/>
      <c r="T885" s="153"/>
      <c r="U885" s="153"/>
      <c r="Z885" s="153"/>
      <c r="AA885" s="153"/>
      <c r="AF885" s="153"/>
      <c r="AG885" s="153"/>
      <c r="AL885" s="153"/>
      <c r="AM885" s="153"/>
      <c r="AR885" s="153"/>
      <c r="AS885" s="153"/>
      <c r="AX885" s="153"/>
      <c r="AY885" s="153"/>
      <c r="BD885" s="153"/>
      <c r="BE885" s="153"/>
      <c r="BF885" s="153"/>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9"/>
      <c r="DN885" s="9"/>
      <c r="DO885" s="9"/>
      <c r="DP885" s="9"/>
      <c r="DQ885" s="9"/>
      <c r="DR885" s="9"/>
      <c r="DS885" s="9"/>
      <c r="DT885" s="9"/>
      <c r="DU885" s="9"/>
      <c r="DV885" s="9"/>
      <c r="DW885" s="9"/>
      <c r="DX885" s="9"/>
      <c r="DY885" s="9"/>
      <c r="DZ885" s="9"/>
      <c r="EA885" s="9"/>
      <c r="EB885" s="9"/>
      <c r="EC885" s="9"/>
      <c r="ED885" s="9"/>
      <c r="EE885" s="9"/>
      <c r="EF885" s="9"/>
      <c r="EG885" s="9"/>
      <c r="EH885" s="9"/>
      <c r="EI885" s="9"/>
      <c r="EJ885" s="9"/>
      <c r="EK885" s="9"/>
      <c r="EL885" s="9"/>
      <c r="EM885" s="9"/>
      <c r="EN885" s="9"/>
      <c r="EO885" s="9"/>
      <c r="EP885" s="9"/>
      <c r="EQ885" s="9"/>
      <c r="ER885" s="9"/>
      <c r="ES885" s="9"/>
      <c r="ET885" s="9"/>
      <c r="EU885" s="9"/>
      <c r="EV885" s="9"/>
      <c r="EW885" s="9"/>
      <c r="EX885" s="9"/>
      <c r="EY885" s="9"/>
      <c r="EZ885" s="9"/>
      <c r="FA885" s="9"/>
      <c r="FB885" s="9"/>
      <c r="FC885" s="9"/>
      <c r="FD885" s="9"/>
      <c r="FE885" s="9"/>
      <c r="FF885" s="9"/>
      <c r="FG885" s="9"/>
      <c r="FH885" s="9"/>
      <c r="FI885" s="9"/>
      <c r="FJ885" s="9"/>
    </row>
    <row r="886" ht="15.75" customHeight="1">
      <c r="B886" s="153"/>
      <c r="C886" s="153"/>
      <c r="H886" s="153"/>
      <c r="I886" s="153"/>
      <c r="N886" s="153"/>
      <c r="O886" s="153"/>
      <c r="T886" s="153"/>
      <c r="U886" s="153"/>
      <c r="Z886" s="153"/>
      <c r="AA886" s="153"/>
      <c r="AF886" s="153"/>
      <c r="AG886" s="153"/>
      <c r="AL886" s="153"/>
      <c r="AM886" s="153"/>
      <c r="AR886" s="153"/>
      <c r="AS886" s="153"/>
      <c r="AX886" s="153"/>
      <c r="AY886" s="153"/>
      <c r="BD886" s="153"/>
      <c r="BE886" s="153"/>
      <c r="BF886" s="153"/>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9"/>
      <c r="DN886" s="9"/>
      <c r="DO886" s="9"/>
      <c r="DP886" s="9"/>
      <c r="DQ886" s="9"/>
      <c r="DR886" s="9"/>
      <c r="DS886" s="9"/>
      <c r="DT886" s="9"/>
      <c r="DU886" s="9"/>
      <c r="DV886" s="9"/>
      <c r="DW886" s="9"/>
      <c r="DX886" s="9"/>
      <c r="DY886" s="9"/>
      <c r="DZ886" s="9"/>
      <c r="EA886" s="9"/>
      <c r="EB886" s="9"/>
      <c r="EC886" s="9"/>
      <c r="ED886" s="9"/>
      <c r="EE886" s="9"/>
      <c r="EF886" s="9"/>
      <c r="EG886" s="9"/>
      <c r="EH886" s="9"/>
      <c r="EI886" s="9"/>
      <c r="EJ886" s="9"/>
      <c r="EK886" s="9"/>
      <c r="EL886" s="9"/>
      <c r="EM886" s="9"/>
      <c r="EN886" s="9"/>
      <c r="EO886" s="9"/>
      <c r="EP886" s="9"/>
      <c r="EQ886" s="9"/>
      <c r="ER886" s="9"/>
      <c r="ES886" s="9"/>
      <c r="ET886" s="9"/>
      <c r="EU886" s="9"/>
      <c r="EV886" s="9"/>
      <c r="EW886" s="9"/>
      <c r="EX886" s="9"/>
      <c r="EY886" s="9"/>
      <c r="EZ886" s="9"/>
      <c r="FA886" s="9"/>
      <c r="FB886" s="9"/>
      <c r="FC886" s="9"/>
      <c r="FD886" s="9"/>
      <c r="FE886" s="9"/>
      <c r="FF886" s="9"/>
      <c r="FG886" s="9"/>
      <c r="FH886" s="9"/>
      <c r="FI886" s="9"/>
      <c r="FJ886" s="9"/>
    </row>
    <row r="887" ht="15.75" customHeight="1">
      <c r="B887" s="153"/>
      <c r="C887" s="153"/>
      <c r="H887" s="153"/>
      <c r="I887" s="153"/>
      <c r="N887" s="153"/>
      <c r="O887" s="153"/>
      <c r="T887" s="153"/>
      <c r="U887" s="153"/>
      <c r="Z887" s="153"/>
      <c r="AA887" s="153"/>
      <c r="AF887" s="153"/>
      <c r="AG887" s="153"/>
      <c r="AL887" s="153"/>
      <c r="AM887" s="153"/>
      <c r="AR887" s="153"/>
      <c r="AS887" s="153"/>
      <c r="AX887" s="153"/>
      <c r="AY887" s="153"/>
      <c r="BD887" s="153"/>
      <c r="BE887" s="153"/>
      <c r="BF887" s="153"/>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row>
    <row r="888" ht="15.75" customHeight="1">
      <c r="B888" s="153"/>
      <c r="C888" s="153"/>
      <c r="H888" s="153"/>
      <c r="I888" s="153"/>
      <c r="N888" s="153"/>
      <c r="O888" s="153"/>
      <c r="T888" s="153"/>
      <c r="U888" s="153"/>
      <c r="Z888" s="153"/>
      <c r="AA888" s="153"/>
      <c r="AF888" s="153"/>
      <c r="AG888" s="153"/>
      <c r="AL888" s="153"/>
      <c r="AM888" s="153"/>
      <c r="AR888" s="153"/>
      <c r="AS888" s="153"/>
      <c r="AX888" s="153"/>
      <c r="AY888" s="153"/>
      <c r="BD888" s="153"/>
      <c r="BE888" s="153"/>
      <c r="BF888" s="153"/>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row>
    <row r="889" ht="15.75" customHeight="1">
      <c r="B889" s="153"/>
      <c r="C889" s="153"/>
      <c r="H889" s="153"/>
      <c r="I889" s="153"/>
      <c r="N889" s="153"/>
      <c r="O889" s="153"/>
      <c r="T889" s="153"/>
      <c r="U889" s="153"/>
      <c r="Z889" s="153"/>
      <c r="AA889" s="153"/>
      <c r="AF889" s="153"/>
      <c r="AG889" s="153"/>
      <c r="AL889" s="153"/>
      <c r="AM889" s="153"/>
      <c r="AR889" s="153"/>
      <c r="AS889" s="153"/>
      <c r="AX889" s="153"/>
      <c r="AY889" s="153"/>
      <c r="BD889" s="153"/>
      <c r="BE889" s="153"/>
      <c r="BF889" s="153"/>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9"/>
      <c r="DN889" s="9"/>
      <c r="DO889" s="9"/>
      <c r="DP889" s="9"/>
      <c r="DQ889" s="9"/>
      <c r="DR889" s="9"/>
      <c r="DS889" s="9"/>
      <c r="DT889" s="9"/>
      <c r="DU889" s="9"/>
      <c r="DV889" s="9"/>
      <c r="DW889" s="9"/>
      <c r="DX889" s="9"/>
      <c r="DY889" s="9"/>
      <c r="DZ889" s="9"/>
      <c r="EA889" s="9"/>
      <c r="EB889" s="9"/>
      <c r="EC889" s="9"/>
      <c r="ED889" s="9"/>
      <c r="EE889" s="9"/>
      <c r="EF889" s="9"/>
      <c r="EG889" s="9"/>
      <c r="EH889" s="9"/>
      <c r="EI889" s="9"/>
      <c r="EJ889" s="9"/>
      <c r="EK889" s="9"/>
      <c r="EL889" s="9"/>
      <c r="EM889" s="9"/>
      <c r="EN889" s="9"/>
      <c r="EO889" s="9"/>
      <c r="EP889" s="9"/>
      <c r="EQ889" s="9"/>
      <c r="ER889" s="9"/>
      <c r="ES889" s="9"/>
      <c r="ET889" s="9"/>
      <c r="EU889" s="9"/>
      <c r="EV889" s="9"/>
      <c r="EW889" s="9"/>
      <c r="EX889" s="9"/>
      <c r="EY889" s="9"/>
      <c r="EZ889" s="9"/>
      <c r="FA889" s="9"/>
      <c r="FB889" s="9"/>
      <c r="FC889" s="9"/>
      <c r="FD889" s="9"/>
      <c r="FE889" s="9"/>
      <c r="FF889" s="9"/>
      <c r="FG889" s="9"/>
      <c r="FH889" s="9"/>
      <c r="FI889" s="9"/>
      <c r="FJ889" s="9"/>
    </row>
    <row r="890" ht="15.75" customHeight="1">
      <c r="B890" s="153"/>
      <c r="C890" s="153"/>
      <c r="H890" s="153"/>
      <c r="I890" s="153"/>
      <c r="N890" s="153"/>
      <c r="O890" s="153"/>
      <c r="T890" s="153"/>
      <c r="U890" s="153"/>
      <c r="Z890" s="153"/>
      <c r="AA890" s="153"/>
      <c r="AF890" s="153"/>
      <c r="AG890" s="153"/>
      <c r="AL890" s="153"/>
      <c r="AM890" s="153"/>
      <c r="AR890" s="153"/>
      <c r="AS890" s="153"/>
      <c r="AX890" s="153"/>
      <c r="AY890" s="153"/>
      <c r="BD890" s="153"/>
      <c r="BE890" s="153"/>
      <c r="BF890" s="153"/>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9"/>
      <c r="DN890" s="9"/>
      <c r="DO890" s="9"/>
      <c r="DP890" s="9"/>
      <c r="DQ890" s="9"/>
      <c r="DR890" s="9"/>
      <c r="DS890" s="9"/>
      <c r="DT890" s="9"/>
      <c r="DU890" s="9"/>
      <c r="DV890" s="9"/>
      <c r="DW890" s="9"/>
      <c r="DX890" s="9"/>
      <c r="DY890" s="9"/>
      <c r="DZ890" s="9"/>
      <c r="EA890" s="9"/>
      <c r="EB890" s="9"/>
      <c r="EC890" s="9"/>
      <c r="ED890" s="9"/>
      <c r="EE890" s="9"/>
      <c r="EF890" s="9"/>
      <c r="EG890" s="9"/>
      <c r="EH890" s="9"/>
      <c r="EI890" s="9"/>
      <c r="EJ890" s="9"/>
      <c r="EK890" s="9"/>
      <c r="EL890" s="9"/>
      <c r="EM890" s="9"/>
      <c r="EN890" s="9"/>
      <c r="EO890" s="9"/>
      <c r="EP890" s="9"/>
      <c r="EQ890" s="9"/>
      <c r="ER890" s="9"/>
      <c r="ES890" s="9"/>
      <c r="ET890" s="9"/>
      <c r="EU890" s="9"/>
      <c r="EV890" s="9"/>
      <c r="EW890" s="9"/>
      <c r="EX890" s="9"/>
      <c r="EY890" s="9"/>
      <c r="EZ890" s="9"/>
      <c r="FA890" s="9"/>
      <c r="FB890" s="9"/>
      <c r="FC890" s="9"/>
      <c r="FD890" s="9"/>
      <c r="FE890" s="9"/>
      <c r="FF890" s="9"/>
      <c r="FG890" s="9"/>
      <c r="FH890" s="9"/>
      <c r="FI890" s="9"/>
      <c r="FJ890" s="9"/>
    </row>
    <row r="891" ht="15.75" customHeight="1">
      <c r="B891" s="153"/>
      <c r="C891" s="153"/>
      <c r="H891" s="153"/>
      <c r="I891" s="153"/>
      <c r="N891" s="153"/>
      <c r="O891" s="153"/>
      <c r="T891" s="153"/>
      <c r="U891" s="153"/>
      <c r="Z891" s="153"/>
      <c r="AA891" s="153"/>
      <c r="AF891" s="153"/>
      <c r="AG891" s="153"/>
      <c r="AL891" s="153"/>
      <c r="AM891" s="153"/>
      <c r="AR891" s="153"/>
      <c r="AS891" s="153"/>
      <c r="AX891" s="153"/>
      <c r="AY891" s="153"/>
      <c r="BD891" s="153"/>
      <c r="BE891" s="153"/>
      <c r="BF891" s="153"/>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c r="DM891" s="9"/>
      <c r="DN891" s="9"/>
      <c r="DO891" s="9"/>
      <c r="DP891" s="9"/>
      <c r="DQ891" s="9"/>
      <c r="DR891" s="9"/>
      <c r="DS891" s="9"/>
      <c r="DT891" s="9"/>
      <c r="DU891" s="9"/>
      <c r="DV891" s="9"/>
      <c r="DW891" s="9"/>
      <c r="DX891" s="9"/>
      <c r="DY891" s="9"/>
      <c r="DZ891" s="9"/>
      <c r="EA891" s="9"/>
      <c r="EB891" s="9"/>
      <c r="EC891" s="9"/>
      <c r="ED891" s="9"/>
      <c r="EE891" s="9"/>
      <c r="EF891" s="9"/>
      <c r="EG891" s="9"/>
      <c r="EH891" s="9"/>
      <c r="EI891" s="9"/>
      <c r="EJ891" s="9"/>
      <c r="EK891" s="9"/>
      <c r="EL891" s="9"/>
      <c r="EM891" s="9"/>
      <c r="EN891" s="9"/>
      <c r="EO891" s="9"/>
      <c r="EP891" s="9"/>
      <c r="EQ891" s="9"/>
      <c r="ER891" s="9"/>
      <c r="ES891" s="9"/>
      <c r="ET891" s="9"/>
      <c r="EU891" s="9"/>
      <c r="EV891" s="9"/>
      <c r="EW891" s="9"/>
      <c r="EX891" s="9"/>
      <c r="EY891" s="9"/>
      <c r="EZ891" s="9"/>
      <c r="FA891" s="9"/>
      <c r="FB891" s="9"/>
      <c r="FC891" s="9"/>
      <c r="FD891" s="9"/>
      <c r="FE891" s="9"/>
      <c r="FF891" s="9"/>
      <c r="FG891" s="9"/>
      <c r="FH891" s="9"/>
      <c r="FI891" s="9"/>
      <c r="FJ891" s="9"/>
    </row>
    <row r="892" ht="15.75" customHeight="1">
      <c r="B892" s="153"/>
      <c r="C892" s="153"/>
      <c r="H892" s="153"/>
      <c r="I892" s="153"/>
      <c r="N892" s="153"/>
      <c r="O892" s="153"/>
      <c r="T892" s="153"/>
      <c r="U892" s="153"/>
      <c r="Z892" s="153"/>
      <c r="AA892" s="153"/>
      <c r="AF892" s="153"/>
      <c r="AG892" s="153"/>
      <c r="AL892" s="153"/>
      <c r="AM892" s="153"/>
      <c r="AR892" s="153"/>
      <c r="AS892" s="153"/>
      <c r="AX892" s="153"/>
      <c r="AY892" s="153"/>
      <c r="BD892" s="153"/>
      <c r="BE892" s="153"/>
      <c r="BF892" s="153"/>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row>
    <row r="893" ht="15.75" customHeight="1">
      <c r="B893" s="153"/>
      <c r="C893" s="153"/>
      <c r="H893" s="153"/>
      <c r="I893" s="153"/>
      <c r="N893" s="153"/>
      <c r="O893" s="153"/>
      <c r="T893" s="153"/>
      <c r="U893" s="153"/>
      <c r="Z893" s="153"/>
      <c r="AA893" s="153"/>
      <c r="AF893" s="153"/>
      <c r="AG893" s="153"/>
      <c r="AL893" s="153"/>
      <c r="AM893" s="153"/>
      <c r="AR893" s="153"/>
      <c r="AS893" s="153"/>
      <c r="AX893" s="153"/>
      <c r="AY893" s="153"/>
      <c r="BD893" s="153"/>
      <c r="BE893" s="153"/>
      <c r="BF893" s="153"/>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row>
    <row r="894" ht="15.75" customHeight="1">
      <c r="B894" s="153"/>
      <c r="C894" s="153"/>
      <c r="H894" s="153"/>
      <c r="I894" s="153"/>
      <c r="N894" s="153"/>
      <c r="O894" s="153"/>
      <c r="T894" s="153"/>
      <c r="U894" s="153"/>
      <c r="Z894" s="153"/>
      <c r="AA894" s="153"/>
      <c r="AF894" s="153"/>
      <c r="AG894" s="153"/>
      <c r="AL894" s="153"/>
      <c r="AM894" s="153"/>
      <c r="AR894" s="153"/>
      <c r="AS894" s="153"/>
      <c r="AX894" s="153"/>
      <c r="AY894" s="153"/>
      <c r="BD894" s="153"/>
      <c r="BE894" s="153"/>
      <c r="BF894" s="153"/>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9"/>
      <c r="DN894" s="9"/>
      <c r="DO894" s="9"/>
      <c r="DP894" s="9"/>
      <c r="DQ894" s="9"/>
      <c r="DR894" s="9"/>
      <c r="DS894" s="9"/>
      <c r="DT894" s="9"/>
      <c r="DU894" s="9"/>
      <c r="DV894" s="9"/>
      <c r="DW894" s="9"/>
      <c r="DX894" s="9"/>
      <c r="DY894" s="9"/>
      <c r="DZ894" s="9"/>
      <c r="EA894" s="9"/>
      <c r="EB894" s="9"/>
      <c r="EC894" s="9"/>
      <c r="ED894" s="9"/>
      <c r="EE894" s="9"/>
      <c r="EF894" s="9"/>
      <c r="EG894" s="9"/>
      <c r="EH894" s="9"/>
      <c r="EI894" s="9"/>
      <c r="EJ894" s="9"/>
      <c r="EK894" s="9"/>
      <c r="EL894" s="9"/>
      <c r="EM894" s="9"/>
      <c r="EN894" s="9"/>
      <c r="EO894" s="9"/>
      <c r="EP894" s="9"/>
      <c r="EQ894" s="9"/>
      <c r="ER894" s="9"/>
      <c r="ES894" s="9"/>
      <c r="ET894" s="9"/>
      <c r="EU894" s="9"/>
      <c r="EV894" s="9"/>
      <c r="EW894" s="9"/>
      <c r="EX894" s="9"/>
      <c r="EY894" s="9"/>
      <c r="EZ894" s="9"/>
      <c r="FA894" s="9"/>
      <c r="FB894" s="9"/>
      <c r="FC894" s="9"/>
      <c r="FD894" s="9"/>
      <c r="FE894" s="9"/>
      <c r="FF894" s="9"/>
      <c r="FG894" s="9"/>
      <c r="FH894" s="9"/>
      <c r="FI894" s="9"/>
      <c r="FJ894" s="9"/>
    </row>
    <row r="895" ht="15.75" customHeight="1">
      <c r="B895" s="153"/>
      <c r="C895" s="153"/>
      <c r="H895" s="153"/>
      <c r="I895" s="153"/>
      <c r="N895" s="153"/>
      <c r="O895" s="153"/>
      <c r="T895" s="153"/>
      <c r="U895" s="153"/>
      <c r="Z895" s="153"/>
      <c r="AA895" s="153"/>
      <c r="AF895" s="153"/>
      <c r="AG895" s="153"/>
      <c r="AL895" s="153"/>
      <c r="AM895" s="153"/>
      <c r="AR895" s="153"/>
      <c r="AS895" s="153"/>
      <c r="AX895" s="153"/>
      <c r="AY895" s="153"/>
      <c r="BD895" s="153"/>
      <c r="BE895" s="153"/>
      <c r="BF895" s="153"/>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c r="DD895" s="9"/>
      <c r="DE895" s="9"/>
      <c r="DF895" s="9"/>
      <c r="DG895" s="9"/>
      <c r="DH895" s="9"/>
      <c r="DI895" s="9"/>
      <c r="DJ895" s="9"/>
      <c r="DK895" s="9"/>
      <c r="DL895" s="9"/>
      <c r="DM895" s="9"/>
      <c r="DN895" s="9"/>
      <c r="DO895" s="9"/>
      <c r="DP895" s="9"/>
      <c r="DQ895" s="9"/>
      <c r="DR895" s="9"/>
      <c r="DS895" s="9"/>
      <c r="DT895" s="9"/>
      <c r="DU895" s="9"/>
      <c r="DV895" s="9"/>
      <c r="DW895" s="9"/>
      <c r="DX895" s="9"/>
      <c r="DY895" s="9"/>
      <c r="DZ895" s="9"/>
      <c r="EA895" s="9"/>
      <c r="EB895" s="9"/>
      <c r="EC895" s="9"/>
      <c r="ED895" s="9"/>
      <c r="EE895" s="9"/>
      <c r="EF895" s="9"/>
      <c r="EG895" s="9"/>
      <c r="EH895" s="9"/>
      <c r="EI895" s="9"/>
      <c r="EJ895" s="9"/>
      <c r="EK895" s="9"/>
      <c r="EL895" s="9"/>
      <c r="EM895" s="9"/>
      <c r="EN895" s="9"/>
      <c r="EO895" s="9"/>
      <c r="EP895" s="9"/>
      <c r="EQ895" s="9"/>
      <c r="ER895" s="9"/>
      <c r="ES895" s="9"/>
      <c r="ET895" s="9"/>
      <c r="EU895" s="9"/>
      <c r="EV895" s="9"/>
      <c r="EW895" s="9"/>
      <c r="EX895" s="9"/>
      <c r="EY895" s="9"/>
      <c r="EZ895" s="9"/>
      <c r="FA895" s="9"/>
      <c r="FB895" s="9"/>
      <c r="FC895" s="9"/>
      <c r="FD895" s="9"/>
      <c r="FE895" s="9"/>
      <c r="FF895" s="9"/>
      <c r="FG895" s="9"/>
      <c r="FH895" s="9"/>
      <c r="FI895" s="9"/>
      <c r="FJ895" s="9"/>
    </row>
    <row r="896" ht="15.75" customHeight="1">
      <c r="B896" s="153"/>
      <c r="C896" s="153"/>
      <c r="H896" s="153"/>
      <c r="I896" s="153"/>
      <c r="N896" s="153"/>
      <c r="O896" s="153"/>
      <c r="T896" s="153"/>
      <c r="U896" s="153"/>
      <c r="Z896" s="153"/>
      <c r="AA896" s="153"/>
      <c r="AF896" s="153"/>
      <c r="AG896" s="153"/>
      <c r="AL896" s="153"/>
      <c r="AM896" s="153"/>
      <c r="AR896" s="153"/>
      <c r="AS896" s="153"/>
      <c r="AX896" s="153"/>
      <c r="AY896" s="153"/>
      <c r="BD896" s="153"/>
      <c r="BE896" s="153"/>
      <c r="BF896" s="153"/>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row>
    <row r="897" ht="15.75" customHeight="1">
      <c r="B897" s="153"/>
      <c r="C897" s="153"/>
      <c r="H897" s="153"/>
      <c r="I897" s="153"/>
      <c r="N897" s="153"/>
      <c r="O897" s="153"/>
      <c r="T897" s="153"/>
      <c r="U897" s="153"/>
      <c r="Z897" s="153"/>
      <c r="AA897" s="153"/>
      <c r="AF897" s="153"/>
      <c r="AG897" s="153"/>
      <c r="AL897" s="153"/>
      <c r="AM897" s="153"/>
      <c r="AR897" s="153"/>
      <c r="AS897" s="153"/>
      <c r="AX897" s="153"/>
      <c r="AY897" s="153"/>
      <c r="BD897" s="153"/>
      <c r="BE897" s="153"/>
      <c r="BF897" s="153"/>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c r="DD897" s="9"/>
      <c r="DE897" s="9"/>
      <c r="DF897" s="9"/>
      <c r="DG897" s="9"/>
      <c r="DH897" s="9"/>
      <c r="DI897" s="9"/>
      <c r="DJ897" s="9"/>
      <c r="DK897" s="9"/>
      <c r="DL897" s="9"/>
      <c r="DM897" s="9"/>
      <c r="DN897" s="9"/>
      <c r="DO897" s="9"/>
      <c r="DP897" s="9"/>
      <c r="DQ897" s="9"/>
      <c r="DR897" s="9"/>
      <c r="DS897" s="9"/>
      <c r="DT897" s="9"/>
      <c r="DU897" s="9"/>
      <c r="DV897" s="9"/>
      <c r="DW897" s="9"/>
      <c r="DX897" s="9"/>
      <c r="DY897" s="9"/>
      <c r="DZ897" s="9"/>
      <c r="EA897" s="9"/>
      <c r="EB897" s="9"/>
      <c r="EC897" s="9"/>
      <c r="ED897" s="9"/>
      <c r="EE897" s="9"/>
      <c r="EF897" s="9"/>
      <c r="EG897" s="9"/>
      <c r="EH897" s="9"/>
      <c r="EI897" s="9"/>
      <c r="EJ897" s="9"/>
      <c r="EK897" s="9"/>
      <c r="EL897" s="9"/>
      <c r="EM897" s="9"/>
      <c r="EN897" s="9"/>
      <c r="EO897" s="9"/>
      <c r="EP897" s="9"/>
      <c r="EQ897" s="9"/>
      <c r="ER897" s="9"/>
      <c r="ES897" s="9"/>
      <c r="ET897" s="9"/>
      <c r="EU897" s="9"/>
      <c r="EV897" s="9"/>
      <c r="EW897" s="9"/>
      <c r="EX897" s="9"/>
      <c r="EY897" s="9"/>
      <c r="EZ897" s="9"/>
      <c r="FA897" s="9"/>
      <c r="FB897" s="9"/>
      <c r="FC897" s="9"/>
      <c r="FD897" s="9"/>
      <c r="FE897" s="9"/>
      <c r="FF897" s="9"/>
      <c r="FG897" s="9"/>
      <c r="FH897" s="9"/>
      <c r="FI897" s="9"/>
      <c r="FJ897" s="9"/>
    </row>
    <row r="898" ht="15.75" customHeight="1">
      <c r="B898" s="153"/>
      <c r="C898" s="153"/>
      <c r="H898" s="153"/>
      <c r="I898" s="153"/>
      <c r="N898" s="153"/>
      <c r="O898" s="153"/>
      <c r="T898" s="153"/>
      <c r="U898" s="153"/>
      <c r="Z898" s="153"/>
      <c r="AA898" s="153"/>
      <c r="AF898" s="153"/>
      <c r="AG898" s="153"/>
      <c r="AL898" s="153"/>
      <c r="AM898" s="153"/>
      <c r="AR898" s="153"/>
      <c r="AS898" s="153"/>
      <c r="AX898" s="153"/>
      <c r="AY898" s="153"/>
      <c r="BD898" s="153"/>
      <c r="BE898" s="153"/>
      <c r="BF898" s="153"/>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c r="DD898" s="9"/>
      <c r="DE898" s="9"/>
      <c r="DF898" s="9"/>
      <c r="DG898" s="9"/>
      <c r="DH898" s="9"/>
      <c r="DI898" s="9"/>
      <c r="DJ898" s="9"/>
      <c r="DK898" s="9"/>
      <c r="DL898" s="9"/>
      <c r="DM898" s="9"/>
      <c r="DN898" s="9"/>
      <c r="DO898" s="9"/>
      <c r="DP898" s="9"/>
      <c r="DQ898" s="9"/>
      <c r="DR898" s="9"/>
      <c r="DS898" s="9"/>
      <c r="DT898" s="9"/>
      <c r="DU898" s="9"/>
      <c r="DV898" s="9"/>
      <c r="DW898" s="9"/>
      <c r="DX898" s="9"/>
      <c r="DY898" s="9"/>
      <c r="DZ898" s="9"/>
      <c r="EA898" s="9"/>
      <c r="EB898" s="9"/>
      <c r="EC898" s="9"/>
      <c r="ED898" s="9"/>
      <c r="EE898" s="9"/>
      <c r="EF898" s="9"/>
      <c r="EG898" s="9"/>
      <c r="EH898" s="9"/>
      <c r="EI898" s="9"/>
      <c r="EJ898" s="9"/>
      <c r="EK898" s="9"/>
      <c r="EL898" s="9"/>
      <c r="EM898" s="9"/>
      <c r="EN898" s="9"/>
      <c r="EO898" s="9"/>
      <c r="EP898" s="9"/>
      <c r="EQ898" s="9"/>
      <c r="ER898" s="9"/>
      <c r="ES898" s="9"/>
      <c r="ET898" s="9"/>
      <c r="EU898" s="9"/>
      <c r="EV898" s="9"/>
      <c r="EW898" s="9"/>
      <c r="EX898" s="9"/>
      <c r="EY898" s="9"/>
      <c r="EZ898" s="9"/>
      <c r="FA898" s="9"/>
      <c r="FB898" s="9"/>
      <c r="FC898" s="9"/>
      <c r="FD898" s="9"/>
      <c r="FE898" s="9"/>
      <c r="FF898" s="9"/>
      <c r="FG898" s="9"/>
      <c r="FH898" s="9"/>
      <c r="FI898" s="9"/>
      <c r="FJ898" s="9"/>
    </row>
    <row r="899" ht="15.75" customHeight="1">
      <c r="B899" s="153"/>
      <c r="C899" s="153"/>
      <c r="H899" s="153"/>
      <c r="I899" s="153"/>
      <c r="N899" s="153"/>
      <c r="O899" s="153"/>
      <c r="T899" s="153"/>
      <c r="U899" s="153"/>
      <c r="Z899" s="153"/>
      <c r="AA899" s="153"/>
      <c r="AF899" s="153"/>
      <c r="AG899" s="153"/>
      <c r="AL899" s="153"/>
      <c r="AM899" s="153"/>
      <c r="AR899" s="153"/>
      <c r="AS899" s="153"/>
      <c r="AX899" s="153"/>
      <c r="AY899" s="153"/>
      <c r="BD899" s="153"/>
      <c r="BE899" s="153"/>
      <c r="BF899" s="153"/>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c r="CX899" s="9"/>
      <c r="CY899" s="9"/>
      <c r="CZ899" s="9"/>
      <c r="DA899" s="9"/>
      <c r="DB899" s="9"/>
      <c r="DC899" s="9"/>
      <c r="DD899" s="9"/>
      <c r="DE899" s="9"/>
      <c r="DF899" s="9"/>
      <c r="DG899" s="9"/>
      <c r="DH899" s="9"/>
      <c r="DI899" s="9"/>
      <c r="DJ899" s="9"/>
      <c r="DK899" s="9"/>
      <c r="DL899" s="9"/>
      <c r="DM899" s="9"/>
      <c r="DN899" s="9"/>
      <c r="DO899" s="9"/>
      <c r="DP899" s="9"/>
      <c r="DQ899" s="9"/>
      <c r="DR899" s="9"/>
      <c r="DS899" s="9"/>
      <c r="DT899" s="9"/>
      <c r="DU899" s="9"/>
      <c r="DV899" s="9"/>
      <c r="DW899" s="9"/>
      <c r="DX899" s="9"/>
      <c r="DY899" s="9"/>
      <c r="DZ899" s="9"/>
      <c r="EA899" s="9"/>
      <c r="EB899" s="9"/>
      <c r="EC899" s="9"/>
      <c r="ED899" s="9"/>
      <c r="EE899" s="9"/>
      <c r="EF899" s="9"/>
      <c r="EG899" s="9"/>
      <c r="EH899" s="9"/>
      <c r="EI899" s="9"/>
      <c r="EJ899" s="9"/>
      <c r="EK899" s="9"/>
      <c r="EL899" s="9"/>
      <c r="EM899" s="9"/>
      <c r="EN899" s="9"/>
      <c r="EO899" s="9"/>
      <c r="EP899" s="9"/>
      <c r="EQ899" s="9"/>
      <c r="ER899" s="9"/>
      <c r="ES899" s="9"/>
      <c r="ET899" s="9"/>
      <c r="EU899" s="9"/>
      <c r="EV899" s="9"/>
      <c r="EW899" s="9"/>
      <c r="EX899" s="9"/>
      <c r="EY899" s="9"/>
      <c r="EZ899" s="9"/>
      <c r="FA899" s="9"/>
      <c r="FB899" s="9"/>
      <c r="FC899" s="9"/>
      <c r="FD899" s="9"/>
      <c r="FE899" s="9"/>
      <c r="FF899" s="9"/>
      <c r="FG899" s="9"/>
      <c r="FH899" s="9"/>
      <c r="FI899" s="9"/>
      <c r="FJ899" s="9"/>
    </row>
    <row r="900" ht="15.75" customHeight="1">
      <c r="B900" s="153"/>
      <c r="C900" s="153"/>
      <c r="H900" s="153"/>
      <c r="I900" s="153"/>
      <c r="N900" s="153"/>
      <c r="O900" s="153"/>
      <c r="T900" s="153"/>
      <c r="U900" s="153"/>
      <c r="Z900" s="153"/>
      <c r="AA900" s="153"/>
      <c r="AF900" s="153"/>
      <c r="AG900" s="153"/>
      <c r="AL900" s="153"/>
      <c r="AM900" s="153"/>
      <c r="AR900" s="153"/>
      <c r="AS900" s="153"/>
      <c r="AX900" s="153"/>
      <c r="AY900" s="153"/>
      <c r="BD900" s="153"/>
      <c r="BE900" s="153"/>
      <c r="BF900" s="153"/>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c r="DD900" s="9"/>
      <c r="DE900" s="9"/>
      <c r="DF900" s="9"/>
      <c r="DG900" s="9"/>
      <c r="DH900" s="9"/>
      <c r="DI900" s="9"/>
      <c r="DJ900" s="9"/>
      <c r="DK900" s="9"/>
      <c r="DL900" s="9"/>
      <c r="DM900" s="9"/>
      <c r="DN900" s="9"/>
      <c r="DO900" s="9"/>
      <c r="DP900" s="9"/>
      <c r="DQ900" s="9"/>
      <c r="DR900" s="9"/>
      <c r="DS900" s="9"/>
      <c r="DT900" s="9"/>
      <c r="DU900" s="9"/>
      <c r="DV900" s="9"/>
      <c r="DW900" s="9"/>
      <c r="DX900" s="9"/>
      <c r="DY900" s="9"/>
      <c r="DZ900" s="9"/>
      <c r="EA900" s="9"/>
      <c r="EB900" s="9"/>
      <c r="EC900" s="9"/>
      <c r="ED900" s="9"/>
      <c r="EE900" s="9"/>
      <c r="EF900" s="9"/>
      <c r="EG900" s="9"/>
      <c r="EH900" s="9"/>
      <c r="EI900" s="9"/>
      <c r="EJ900" s="9"/>
      <c r="EK900" s="9"/>
      <c r="EL900" s="9"/>
      <c r="EM900" s="9"/>
      <c r="EN900" s="9"/>
      <c r="EO900" s="9"/>
      <c r="EP900" s="9"/>
      <c r="EQ900" s="9"/>
      <c r="ER900" s="9"/>
      <c r="ES900" s="9"/>
      <c r="ET900" s="9"/>
      <c r="EU900" s="9"/>
      <c r="EV900" s="9"/>
      <c r="EW900" s="9"/>
      <c r="EX900" s="9"/>
      <c r="EY900" s="9"/>
      <c r="EZ900" s="9"/>
      <c r="FA900" s="9"/>
      <c r="FB900" s="9"/>
      <c r="FC900" s="9"/>
      <c r="FD900" s="9"/>
      <c r="FE900" s="9"/>
      <c r="FF900" s="9"/>
      <c r="FG900" s="9"/>
      <c r="FH900" s="9"/>
      <c r="FI900" s="9"/>
      <c r="FJ900" s="9"/>
    </row>
    <row r="901" ht="15.75" customHeight="1">
      <c r="B901" s="153"/>
      <c r="C901" s="153"/>
      <c r="H901" s="153"/>
      <c r="I901" s="153"/>
      <c r="N901" s="153"/>
      <c r="O901" s="153"/>
      <c r="T901" s="153"/>
      <c r="U901" s="153"/>
      <c r="Z901" s="153"/>
      <c r="AA901" s="153"/>
      <c r="AF901" s="153"/>
      <c r="AG901" s="153"/>
      <c r="AL901" s="153"/>
      <c r="AM901" s="153"/>
      <c r="AR901" s="153"/>
      <c r="AS901" s="153"/>
      <c r="AX901" s="153"/>
      <c r="AY901" s="153"/>
      <c r="BD901" s="153"/>
      <c r="BE901" s="153"/>
      <c r="BF901" s="153"/>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c r="CX901" s="9"/>
      <c r="CY901" s="9"/>
      <c r="CZ901" s="9"/>
      <c r="DA901" s="9"/>
      <c r="DB901" s="9"/>
      <c r="DC901" s="9"/>
      <c r="DD901" s="9"/>
      <c r="DE901" s="9"/>
      <c r="DF901" s="9"/>
      <c r="DG901" s="9"/>
      <c r="DH901" s="9"/>
      <c r="DI901" s="9"/>
      <c r="DJ901" s="9"/>
      <c r="DK901" s="9"/>
      <c r="DL901" s="9"/>
      <c r="DM901" s="9"/>
      <c r="DN901" s="9"/>
      <c r="DO901" s="9"/>
      <c r="DP901" s="9"/>
      <c r="DQ901" s="9"/>
      <c r="DR901" s="9"/>
      <c r="DS901" s="9"/>
      <c r="DT901" s="9"/>
      <c r="DU901" s="9"/>
      <c r="DV901" s="9"/>
      <c r="DW901" s="9"/>
      <c r="DX901" s="9"/>
      <c r="DY901" s="9"/>
      <c r="DZ901" s="9"/>
      <c r="EA901" s="9"/>
      <c r="EB901" s="9"/>
      <c r="EC901" s="9"/>
      <c r="ED901" s="9"/>
      <c r="EE901" s="9"/>
      <c r="EF901" s="9"/>
      <c r="EG901" s="9"/>
      <c r="EH901" s="9"/>
      <c r="EI901" s="9"/>
      <c r="EJ901" s="9"/>
      <c r="EK901" s="9"/>
      <c r="EL901" s="9"/>
      <c r="EM901" s="9"/>
      <c r="EN901" s="9"/>
      <c r="EO901" s="9"/>
      <c r="EP901" s="9"/>
      <c r="EQ901" s="9"/>
      <c r="ER901" s="9"/>
      <c r="ES901" s="9"/>
      <c r="ET901" s="9"/>
      <c r="EU901" s="9"/>
      <c r="EV901" s="9"/>
      <c r="EW901" s="9"/>
      <c r="EX901" s="9"/>
      <c r="EY901" s="9"/>
      <c r="EZ901" s="9"/>
      <c r="FA901" s="9"/>
      <c r="FB901" s="9"/>
      <c r="FC901" s="9"/>
      <c r="FD901" s="9"/>
      <c r="FE901" s="9"/>
      <c r="FF901" s="9"/>
      <c r="FG901" s="9"/>
      <c r="FH901" s="9"/>
      <c r="FI901" s="9"/>
      <c r="FJ901" s="9"/>
    </row>
    <row r="902" ht="15.75" customHeight="1">
      <c r="B902" s="153"/>
      <c r="C902" s="153"/>
      <c r="H902" s="153"/>
      <c r="I902" s="153"/>
      <c r="N902" s="153"/>
      <c r="O902" s="153"/>
      <c r="T902" s="153"/>
      <c r="U902" s="153"/>
      <c r="Z902" s="153"/>
      <c r="AA902" s="153"/>
      <c r="AF902" s="153"/>
      <c r="AG902" s="153"/>
      <c r="AL902" s="153"/>
      <c r="AM902" s="153"/>
      <c r="AR902" s="153"/>
      <c r="AS902" s="153"/>
      <c r="AX902" s="153"/>
      <c r="AY902" s="153"/>
      <c r="BD902" s="153"/>
      <c r="BE902" s="153"/>
      <c r="BF902" s="153"/>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c r="CX902" s="9"/>
      <c r="CY902" s="9"/>
      <c r="CZ902" s="9"/>
      <c r="DA902" s="9"/>
      <c r="DB902" s="9"/>
      <c r="DC902" s="9"/>
      <c r="DD902" s="9"/>
      <c r="DE902" s="9"/>
      <c r="DF902" s="9"/>
      <c r="DG902" s="9"/>
      <c r="DH902" s="9"/>
      <c r="DI902" s="9"/>
      <c r="DJ902" s="9"/>
      <c r="DK902" s="9"/>
      <c r="DL902" s="9"/>
      <c r="DM902" s="9"/>
      <c r="DN902" s="9"/>
      <c r="DO902" s="9"/>
      <c r="DP902" s="9"/>
      <c r="DQ902" s="9"/>
      <c r="DR902" s="9"/>
      <c r="DS902" s="9"/>
      <c r="DT902" s="9"/>
      <c r="DU902" s="9"/>
      <c r="DV902" s="9"/>
      <c r="DW902" s="9"/>
      <c r="DX902" s="9"/>
      <c r="DY902" s="9"/>
      <c r="DZ902" s="9"/>
      <c r="EA902" s="9"/>
      <c r="EB902" s="9"/>
      <c r="EC902" s="9"/>
      <c r="ED902" s="9"/>
      <c r="EE902" s="9"/>
      <c r="EF902" s="9"/>
      <c r="EG902" s="9"/>
      <c r="EH902" s="9"/>
      <c r="EI902" s="9"/>
      <c r="EJ902" s="9"/>
      <c r="EK902" s="9"/>
      <c r="EL902" s="9"/>
      <c r="EM902" s="9"/>
      <c r="EN902" s="9"/>
      <c r="EO902" s="9"/>
      <c r="EP902" s="9"/>
      <c r="EQ902" s="9"/>
      <c r="ER902" s="9"/>
      <c r="ES902" s="9"/>
      <c r="ET902" s="9"/>
      <c r="EU902" s="9"/>
      <c r="EV902" s="9"/>
      <c r="EW902" s="9"/>
      <c r="EX902" s="9"/>
      <c r="EY902" s="9"/>
      <c r="EZ902" s="9"/>
      <c r="FA902" s="9"/>
      <c r="FB902" s="9"/>
      <c r="FC902" s="9"/>
      <c r="FD902" s="9"/>
      <c r="FE902" s="9"/>
      <c r="FF902" s="9"/>
      <c r="FG902" s="9"/>
      <c r="FH902" s="9"/>
      <c r="FI902" s="9"/>
      <c r="FJ902" s="9"/>
    </row>
    <row r="903" ht="15.75" customHeight="1">
      <c r="B903" s="153"/>
      <c r="C903" s="153"/>
      <c r="H903" s="153"/>
      <c r="I903" s="153"/>
      <c r="N903" s="153"/>
      <c r="O903" s="153"/>
      <c r="T903" s="153"/>
      <c r="U903" s="153"/>
      <c r="Z903" s="153"/>
      <c r="AA903" s="153"/>
      <c r="AF903" s="153"/>
      <c r="AG903" s="153"/>
      <c r="AL903" s="153"/>
      <c r="AM903" s="153"/>
      <c r="AR903" s="153"/>
      <c r="AS903" s="153"/>
      <c r="AX903" s="153"/>
      <c r="AY903" s="153"/>
      <c r="BD903" s="153"/>
      <c r="BE903" s="153"/>
      <c r="BF903" s="153"/>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c r="CX903" s="9"/>
      <c r="CY903" s="9"/>
      <c r="CZ903" s="9"/>
      <c r="DA903" s="9"/>
      <c r="DB903" s="9"/>
      <c r="DC903" s="9"/>
      <c r="DD903" s="9"/>
      <c r="DE903" s="9"/>
      <c r="DF903" s="9"/>
      <c r="DG903" s="9"/>
      <c r="DH903" s="9"/>
      <c r="DI903" s="9"/>
      <c r="DJ903" s="9"/>
      <c r="DK903" s="9"/>
      <c r="DL903" s="9"/>
      <c r="DM903" s="9"/>
      <c r="DN903" s="9"/>
      <c r="DO903" s="9"/>
      <c r="DP903" s="9"/>
      <c r="DQ903" s="9"/>
      <c r="DR903" s="9"/>
      <c r="DS903" s="9"/>
      <c r="DT903" s="9"/>
      <c r="DU903" s="9"/>
      <c r="DV903" s="9"/>
      <c r="DW903" s="9"/>
      <c r="DX903" s="9"/>
      <c r="DY903" s="9"/>
      <c r="DZ903" s="9"/>
      <c r="EA903" s="9"/>
      <c r="EB903" s="9"/>
      <c r="EC903" s="9"/>
      <c r="ED903" s="9"/>
      <c r="EE903" s="9"/>
      <c r="EF903" s="9"/>
      <c r="EG903" s="9"/>
      <c r="EH903" s="9"/>
      <c r="EI903" s="9"/>
      <c r="EJ903" s="9"/>
      <c r="EK903" s="9"/>
      <c r="EL903" s="9"/>
      <c r="EM903" s="9"/>
      <c r="EN903" s="9"/>
      <c r="EO903" s="9"/>
      <c r="EP903" s="9"/>
      <c r="EQ903" s="9"/>
      <c r="ER903" s="9"/>
      <c r="ES903" s="9"/>
      <c r="ET903" s="9"/>
      <c r="EU903" s="9"/>
      <c r="EV903" s="9"/>
      <c r="EW903" s="9"/>
      <c r="EX903" s="9"/>
      <c r="EY903" s="9"/>
      <c r="EZ903" s="9"/>
      <c r="FA903" s="9"/>
      <c r="FB903" s="9"/>
      <c r="FC903" s="9"/>
      <c r="FD903" s="9"/>
      <c r="FE903" s="9"/>
      <c r="FF903" s="9"/>
      <c r="FG903" s="9"/>
      <c r="FH903" s="9"/>
      <c r="FI903" s="9"/>
      <c r="FJ903" s="9"/>
    </row>
    <row r="904" ht="15.75" customHeight="1">
      <c r="B904" s="153"/>
      <c r="C904" s="153"/>
      <c r="H904" s="153"/>
      <c r="I904" s="153"/>
      <c r="N904" s="153"/>
      <c r="O904" s="153"/>
      <c r="T904" s="153"/>
      <c r="U904" s="153"/>
      <c r="Z904" s="153"/>
      <c r="AA904" s="153"/>
      <c r="AF904" s="153"/>
      <c r="AG904" s="153"/>
      <c r="AL904" s="153"/>
      <c r="AM904" s="153"/>
      <c r="AR904" s="153"/>
      <c r="AS904" s="153"/>
      <c r="AX904" s="153"/>
      <c r="AY904" s="153"/>
      <c r="BD904" s="153"/>
      <c r="BE904" s="153"/>
      <c r="BF904" s="153"/>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c r="CX904" s="9"/>
      <c r="CY904" s="9"/>
      <c r="CZ904" s="9"/>
      <c r="DA904" s="9"/>
      <c r="DB904" s="9"/>
      <c r="DC904" s="9"/>
      <c r="DD904" s="9"/>
      <c r="DE904" s="9"/>
      <c r="DF904" s="9"/>
      <c r="DG904" s="9"/>
      <c r="DH904" s="9"/>
      <c r="DI904" s="9"/>
      <c r="DJ904" s="9"/>
      <c r="DK904" s="9"/>
      <c r="DL904" s="9"/>
      <c r="DM904" s="9"/>
      <c r="DN904" s="9"/>
      <c r="DO904" s="9"/>
      <c r="DP904" s="9"/>
      <c r="DQ904" s="9"/>
      <c r="DR904" s="9"/>
      <c r="DS904" s="9"/>
      <c r="DT904" s="9"/>
      <c r="DU904" s="9"/>
      <c r="DV904" s="9"/>
      <c r="DW904" s="9"/>
      <c r="DX904" s="9"/>
      <c r="DY904" s="9"/>
      <c r="DZ904" s="9"/>
      <c r="EA904" s="9"/>
      <c r="EB904" s="9"/>
      <c r="EC904" s="9"/>
      <c r="ED904" s="9"/>
      <c r="EE904" s="9"/>
      <c r="EF904" s="9"/>
      <c r="EG904" s="9"/>
      <c r="EH904" s="9"/>
      <c r="EI904" s="9"/>
      <c r="EJ904" s="9"/>
      <c r="EK904" s="9"/>
      <c r="EL904" s="9"/>
      <c r="EM904" s="9"/>
      <c r="EN904" s="9"/>
      <c r="EO904" s="9"/>
      <c r="EP904" s="9"/>
      <c r="EQ904" s="9"/>
      <c r="ER904" s="9"/>
      <c r="ES904" s="9"/>
      <c r="ET904" s="9"/>
      <c r="EU904" s="9"/>
      <c r="EV904" s="9"/>
      <c r="EW904" s="9"/>
      <c r="EX904" s="9"/>
      <c r="EY904" s="9"/>
      <c r="EZ904" s="9"/>
      <c r="FA904" s="9"/>
      <c r="FB904" s="9"/>
      <c r="FC904" s="9"/>
      <c r="FD904" s="9"/>
      <c r="FE904" s="9"/>
      <c r="FF904" s="9"/>
      <c r="FG904" s="9"/>
      <c r="FH904" s="9"/>
      <c r="FI904" s="9"/>
      <c r="FJ904" s="9"/>
    </row>
    <row r="905" ht="15.75" customHeight="1">
      <c r="B905" s="153"/>
      <c r="C905" s="153"/>
      <c r="H905" s="153"/>
      <c r="I905" s="153"/>
      <c r="N905" s="153"/>
      <c r="O905" s="153"/>
      <c r="T905" s="153"/>
      <c r="U905" s="153"/>
      <c r="Z905" s="153"/>
      <c r="AA905" s="153"/>
      <c r="AF905" s="153"/>
      <c r="AG905" s="153"/>
      <c r="AL905" s="153"/>
      <c r="AM905" s="153"/>
      <c r="AR905" s="153"/>
      <c r="AS905" s="153"/>
      <c r="AX905" s="153"/>
      <c r="AY905" s="153"/>
      <c r="BD905" s="153"/>
      <c r="BE905" s="153"/>
      <c r="BF905" s="153"/>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c r="DD905" s="9"/>
      <c r="DE905" s="9"/>
      <c r="DF905" s="9"/>
      <c r="DG905" s="9"/>
      <c r="DH905" s="9"/>
      <c r="DI905" s="9"/>
      <c r="DJ905" s="9"/>
      <c r="DK905" s="9"/>
      <c r="DL905" s="9"/>
      <c r="DM905" s="9"/>
      <c r="DN905" s="9"/>
      <c r="DO905" s="9"/>
      <c r="DP905" s="9"/>
      <c r="DQ905" s="9"/>
      <c r="DR905" s="9"/>
      <c r="DS905" s="9"/>
      <c r="DT905" s="9"/>
      <c r="DU905" s="9"/>
      <c r="DV905" s="9"/>
      <c r="DW905" s="9"/>
      <c r="DX905" s="9"/>
      <c r="DY905" s="9"/>
      <c r="DZ905" s="9"/>
      <c r="EA905" s="9"/>
      <c r="EB905" s="9"/>
      <c r="EC905" s="9"/>
      <c r="ED905" s="9"/>
      <c r="EE905" s="9"/>
      <c r="EF905" s="9"/>
      <c r="EG905" s="9"/>
      <c r="EH905" s="9"/>
      <c r="EI905" s="9"/>
      <c r="EJ905" s="9"/>
      <c r="EK905" s="9"/>
      <c r="EL905" s="9"/>
      <c r="EM905" s="9"/>
      <c r="EN905" s="9"/>
      <c r="EO905" s="9"/>
      <c r="EP905" s="9"/>
      <c r="EQ905" s="9"/>
      <c r="ER905" s="9"/>
      <c r="ES905" s="9"/>
      <c r="ET905" s="9"/>
      <c r="EU905" s="9"/>
      <c r="EV905" s="9"/>
      <c r="EW905" s="9"/>
      <c r="EX905" s="9"/>
      <c r="EY905" s="9"/>
      <c r="EZ905" s="9"/>
      <c r="FA905" s="9"/>
      <c r="FB905" s="9"/>
      <c r="FC905" s="9"/>
      <c r="FD905" s="9"/>
      <c r="FE905" s="9"/>
      <c r="FF905" s="9"/>
      <c r="FG905" s="9"/>
      <c r="FH905" s="9"/>
      <c r="FI905" s="9"/>
      <c r="FJ905" s="9"/>
    </row>
    <row r="906" ht="15.75" customHeight="1">
      <c r="B906" s="153"/>
      <c r="C906" s="153"/>
      <c r="H906" s="153"/>
      <c r="I906" s="153"/>
      <c r="N906" s="153"/>
      <c r="O906" s="153"/>
      <c r="T906" s="153"/>
      <c r="U906" s="153"/>
      <c r="Z906" s="153"/>
      <c r="AA906" s="153"/>
      <c r="AF906" s="153"/>
      <c r="AG906" s="153"/>
      <c r="AL906" s="153"/>
      <c r="AM906" s="153"/>
      <c r="AR906" s="153"/>
      <c r="AS906" s="153"/>
      <c r="AX906" s="153"/>
      <c r="AY906" s="153"/>
      <c r="BD906" s="153"/>
      <c r="BE906" s="153"/>
      <c r="BF906" s="153"/>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c r="CX906" s="9"/>
      <c r="CY906" s="9"/>
      <c r="CZ906" s="9"/>
      <c r="DA906" s="9"/>
      <c r="DB906" s="9"/>
      <c r="DC906" s="9"/>
      <c r="DD906" s="9"/>
      <c r="DE906" s="9"/>
      <c r="DF906" s="9"/>
      <c r="DG906" s="9"/>
      <c r="DH906" s="9"/>
      <c r="DI906" s="9"/>
      <c r="DJ906" s="9"/>
      <c r="DK906" s="9"/>
      <c r="DL906" s="9"/>
      <c r="DM906" s="9"/>
      <c r="DN906" s="9"/>
      <c r="DO906" s="9"/>
      <c r="DP906" s="9"/>
      <c r="DQ906" s="9"/>
      <c r="DR906" s="9"/>
      <c r="DS906" s="9"/>
      <c r="DT906" s="9"/>
      <c r="DU906" s="9"/>
      <c r="DV906" s="9"/>
      <c r="DW906" s="9"/>
      <c r="DX906" s="9"/>
      <c r="DY906" s="9"/>
      <c r="DZ906" s="9"/>
      <c r="EA906" s="9"/>
      <c r="EB906" s="9"/>
      <c r="EC906" s="9"/>
      <c r="ED906" s="9"/>
      <c r="EE906" s="9"/>
      <c r="EF906" s="9"/>
      <c r="EG906" s="9"/>
      <c r="EH906" s="9"/>
      <c r="EI906" s="9"/>
      <c r="EJ906" s="9"/>
      <c r="EK906" s="9"/>
      <c r="EL906" s="9"/>
      <c r="EM906" s="9"/>
      <c r="EN906" s="9"/>
      <c r="EO906" s="9"/>
      <c r="EP906" s="9"/>
      <c r="EQ906" s="9"/>
      <c r="ER906" s="9"/>
      <c r="ES906" s="9"/>
      <c r="ET906" s="9"/>
      <c r="EU906" s="9"/>
      <c r="EV906" s="9"/>
      <c r="EW906" s="9"/>
      <c r="EX906" s="9"/>
      <c r="EY906" s="9"/>
      <c r="EZ906" s="9"/>
      <c r="FA906" s="9"/>
      <c r="FB906" s="9"/>
      <c r="FC906" s="9"/>
      <c r="FD906" s="9"/>
      <c r="FE906" s="9"/>
      <c r="FF906" s="9"/>
      <c r="FG906" s="9"/>
      <c r="FH906" s="9"/>
      <c r="FI906" s="9"/>
      <c r="FJ906" s="9"/>
    </row>
    <row r="907" ht="15.75" customHeight="1">
      <c r="B907" s="153"/>
      <c r="C907" s="153"/>
      <c r="H907" s="153"/>
      <c r="I907" s="153"/>
      <c r="N907" s="153"/>
      <c r="O907" s="153"/>
      <c r="T907" s="153"/>
      <c r="U907" s="153"/>
      <c r="Z907" s="153"/>
      <c r="AA907" s="153"/>
      <c r="AF907" s="153"/>
      <c r="AG907" s="153"/>
      <c r="AL907" s="153"/>
      <c r="AM907" s="153"/>
      <c r="AR907" s="153"/>
      <c r="AS907" s="153"/>
      <c r="AX907" s="153"/>
      <c r="AY907" s="153"/>
      <c r="BD907" s="153"/>
      <c r="BE907" s="153"/>
      <c r="BF907" s="153"/>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c r="CX907" s="9"/>
      <c r="CY907" s="9"/>
      <c r="CZ907" s="9"/>
      <c r="DA907" s="9"/>
      <c r="DB907" s="9"/>
      <c r="DC907" s="9"/>
      <c r="DD907" s="9"/>
      <c r="DE907" s="9"/>
      <c r="DF907" s="9"/>
      <c r="DG907" s="9"/>
      <c r="DH907" s="9"/>
      <c r="DI907" s="9"/>
      <c r="DJ907" s="9"/>
      <c r="DK907" s="9"/>
      <c r="DL907" s="9"/>
      <c r="DM907" s="9"/>
      <c r="DN907" s="9"/>
      <c r="DO907" s="9"/>
      <c r="DP907" s="9"/>
      <c r="DQ907" s="9"/>
      <c r="DR907" s="9"/>
      <c r="DS907" s="9"/>
      <c r="DT907" s="9"/>
      <c r="DU907" s="9"/>
      <c r="DV907" s="9"/>
      <c r="DW907" s="9"/>
      <c r="DX907" s="9"/>
      <c r="DY907" s="9"/>
      <c r="DZ907" s="9"/>
      <c r="EA907" s="9"/>
      <c r="EB907" s="9"/>
      <c r="EC907" s="9"/>
      <c r="ED907" s="9"/>
      <c r="EE907" s="9"/>
      <c r="EF907" s="9"/>
      <c r="EG907" s="9"/>
      <c r="EH907" s="9"/>
      <c r="EI907" s="9"/>
      <c r="EJ907" s="9"/>
      <c r="EK907" s="9"/>
      <c r="EL907" s="9"/>
      <c r="EM907" s="9"/>
      <c r="EN907" s="9"/>
      <c r="EO907" s="9"/>
      <c r="EP907" s="9"/>
      <c r="EQ907" s="9"/>
      <c r="ER907" s="9"/>
      <c r="ES907" s="9"/>
      <c r="ET907" s="9"/>
      <c r="EU907" s="9"/>
      <c r="EV907" s="9"/>
      <c r="EW907" s="9"/>
      <c r="EX907" s="9"/>
      <c r="EY907" s="9"/>
      <c r="EZ907" s="9"/>
      <c r="FA907" s="9"/>
      <c r="FB907" s="9"/>
      <c r="FC907" s="9"/>
      <c r="FD907" s="9"/>
      <c r="FE907" s="9"/>
      <c r="FF907" s="9"/>
      <c r="FG907" s="9"/>
      <c r="FH907" s="9"/>
      <c r="FI907" s="9"/>
      <c r="FJ907" s="9"/>
    </row>
    <row r="908" ht="15.75" customHeight="1">
      <c r="B908" s="153"/>
      <c r="C908" s="153"/>
      <c r="H908" s="153"/>
      <c r="I908" s="153"/>
      <c r="N908" s="153"/>
      <c r="O908" s="153"/>
      <c r="T908" s="153"/>
      <c r="U908" s="153"/>
      <c r="Z908" s="153"/>
      <c r="AA908" s="153"/>
      <c r="AF908" s="153"/>
      <c r="AG908" s="153"/>
      <c r="AL908" s="153"/>
      <c r="AM908" s="153"/>
      <c r="AR908" s="153"/>
      <c r="AS908" s="153"/>
      <c r="AX908" s="153"/>
      <c r="AY908" s="153"/>
      <c r="BD908" s="153"/>
      <c r="BE908" s="153"/>
      <c r="BF908" s="153"/>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c r="CX908" s="9"/>
      <c r="CY908" s="9"/>
      <c r="CZ908" s="9"/>
      <c r="DA908" s="9"/>
      <c r="DB908" s="9"/>
      <c r="DC908" s="9"/>
      <c r="DD908" s="9"/>
      <c r="DE908" s="9"/>
      <c r="DF908" s="9"/>
      <c r="DG908" s="9"/>
      <c r="DH908" s="9"/>
      <c r="DI908" s="9"/>
      <c r="DJ908" s="9"/>
      <c r="DK908" s="9"/>
      <c r="DL908" s="9"/>
      <c r="DM908" s="9"/>
      <c r="DN908" s="9"/>
      <c r="DO908" s="9"/>
      <c r="DP908" s="9"/>
      <c r="DQ908" s="9"/>
      <c r="DR908" s="9"/>
      <c r="DS908" s="9"/>
      <c r="DT908" s="9"/>
      <c r="DU908" s="9"/>
      <c r="DV908" s="9"/>
      <c r="DW908" s="9"/>
      <c r="DX908" s="9"/>
      <c r="DY908" s="9"/>
      <c r="DZ908" s="9"/>
      <c r="EA908" s="9"/>
      <c r="EB908" s="9"/>
      <c r="EC908" s="9"/>
      <c r="ED908" s="9"/>
      <c r="EE908" s="9"/>
      <c r="EF908" s="9"/>
      <c r="EG908" s="9"/>
      <c r="EH908" s="9"/>
      <c r="EI908" s="9"/>
      <c r="EJ908" s="9"/>
      <c r="EK908" s="9"/>
      <c r="EL908" s="9"/>
      <c r="EM908" s="9"/>
      <c r="EN908" s="9"/>
      <c r="EO908" s="9"/>
      <c r="EP908" s="9"/>
      <c r="EQ908" s="9"/>
      <c r="ER908" s="9"/>
      <c r="ES908" s="9"/>
      <c r="ET908" s="9"/>
      <c r="EU908" s="9"/>
      <c r="EV908" s="9"/>
      <c r="EW908" s="9"/>
      <c r="EX908" s="9"/>
      <c r="EY908" s="9"/>
      <c r="EZ908" s="9"/>
      <c r="FA908" s="9"/>
      <c r="FB908" s="9"/>
      <c r="FC908" s="9"/>
      <c r="FD908" s="9"/>
      <c r="FE908" s="9"/>
      <c r="FF908" s="9"/>
      <c r="FG908" s="9"/>
      <c r="FH908" s="9"/>
      <c r="FI908" s="9"/>
      <c r="FJ908" s="9"/>
    </row>
    <row r="909" ht="15.75" customHeight="1">
      <c r="B909" s="153"/>
      <c r="C909" s="153"/>
      <c r="H909" s="153"/>
      <c r="I909" s="153"/>
      <c r="N909" s="153"/>
      <c r="O909" s="153"/>
      <c r="T909" s="153"/>
      <c r="U909" s="153"/>
      <c r="Z909" s="153"/>
      <c r="AA909" s="153"/>
      <c r="AF909" s="153"/>
      <c r="AG909" s="153"/>
      <c r="AL909" s="153"/>
      <c r="AM909" s="153"/>
      <c r="AR909" s="153"/>
      <c r="AS909" s="153"/>
      <c r="AX909" s="153"/>
      <c r="AY909" s="153"/>
      <c r="BD909" s="153"/>
      <c r="BE909" s="153"/>
      <c r="BF909" s="153"/>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c r="CX909" s="9"/>
      <c r="CY909" s="9"/>
      <c r="CZ909" s="9"/>
      <c r="DA909" s="9"/>
      <c r="DB909" s="9"/>
      <c r="DC909" s="9"/>
      <c r="DD909" s="9"/>
      <c r="DE909" s="9"/>
      <c r="DF909" s="9"/>
      <c r="DG909" s="9"/>
      <c r="DH909" s="9"/>
      <c r="DI909" s="9"/>
      <c r="DJ909" s="9"/>
      <c r="DK909" s="9"/>
      <c r="DL909" s="9"/>
      <c r="DM909" s="9"/>
      <c r="DN909" s="9"/>
      <c r="DO909" s="9"/>
      <c r="DP909" s="9"/>
      <c r="DQ909" s="9"/>
      <c r="DR909" s="9"/>
      <c r="DS909" s="9"/>
      <c r="DT909" s="9"/>
      <c r="DU909" s="9"/>
      <c r="DV909" s="9"/>
      <c r="DW909" s="9"/>
      <c r="DX909" s="9"/>
      <c r="DY909" s="9"/>
      <c r="DZ909" s="9"/>
      <c r="EA909" s="9"/>
      <c r="EB909" s="9"/>
      <c r="EC909" s="9"/>
      <c r="ED909" s="9"/>
      <c r="EE909" s="9"/>
      <c r="EF909" s="9"/>
      <c r="EG909" s="9"/>
      <c r="EH909" s="9"/>
      <c r="EI909" s="9"/>
      <c r="EJ909" s="9"/>
      <c r="EK909" s="9"/>
      <c r="EL909" s="9"/>
      <c r="EM909" s="9"/>
      <c r="EN909" s="9"/>
      <c r="EO909" s="9"/>
      <c r="EP909" s="9"/>
      <c r="EQ909" s="9"/>
      <c r="ER909" s="9"/>
      <c r="ES909" s="9"/>
      <c r="ET909" s="9"/>
      <c r="EU909" s="9"/>
      <c r="EV909" s="9"/>
      <c r="EW909" s="9"/>
      <c r="EX909" s="9"/>
      <c r="EY909" s="9"/>
      <c r="EZ909" s="9"/>
      <c r="FA909" s="9"/>
      <c r="FB909" s="9"/>
      <c r="FC909" s="9"/>
      <c r="FD909" s="9"/>
      <c r="FE909" s="9"/>
      <c r="FF909" s="9"/>
      <c r="FG909" s="9"/>
      <c r="FH909" s="9"/>
      <c r="FI909" s="9"/>
      <c r="FJ909" s="9"/>
    </row>
    <row r="910" ht="15.75" customHeight="1">
      <c r="B910" s="153"/>
      <c r="C910" s="153"/>
      <c r="H910" s="153"/>
      <c r="I910" s="153"/>
      <c r="N910" s="153"/>
      <c r="O910" s="153"/>
      <c r="T910" s="153"/>
      <c r="U910" s="153"/>
      <c r="Z910" s="153"/>
      <c r="AA910" s="153"/>
      <c r="AF910" s="153"/>
      <c r="AG910" s="153"/>
      <c r="AL910" s="153"/>
      <c r="AM910" s="153"/>
      <c r="AR910" s="153"/>
      <c r="AS910" s="153"/>
      <c r="AX910" s="153"/>
      <c r="AY910" s="153"/>
      <c r="BD910" s="153"/>
      <c r="BE910" s="153"/>
      <c r="BF910" s="153"/>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c r="CX910" s="9"/>
      <c r="CY910" s="9"/>
      <c r="CZ910" s="9"/>
      <c r="DA910" s="9"/>
      <c r="DB910" s="9"/>
      <c r="DC910" s="9"/>
      <c r="DD910" s="9"/>
      <c r="DE910" s="9"/>
      <c r="DF910" s="9"/>
      <c r="DG910" s="9"/>
      <c r="DH910" s="9"/>
      <c r="DI910" s="9"/>
      <c r="DJ910" s="9"/>
      <c r="DK910" s="9"/>
      <c r="DL910" s="9"/>
      <c r="DM910" s="9"/>
      <c r="DN910" s="9"/>
      <c r="DO910" s="9"/>
      <c r="DP910" s="9"/>
      <c r="DQ910" s="9"/>
      <c r="DR910" s="9"/>
      <c r="DS910" s="9"/>
      <c r="DT910" s="9"/>
      <c r="DU910" s="9"/>
      <c r="DV910" s="9"/>
      <c r="DW910" s="9"/>
      <c r="DX910" s="9"/>
      <c r="DY910" s="9"/>
      <c r="DZ910" s="9"/>
      <c r="EA910" s="9"/>
      <c r="EB910" s="9"/>
      <c r="EC910" s="9"/>
      <c r="ED910" s="9"/>
      <c r="EE910" s="9"/>
      <c r="EF910" s="9"/>
      <c r="EG910" s="9"/>
      <c r="EH910" s="9"/>
      <c r="EI910" s="9"/>
      <c r="EJ910" s="9"/>
      <c r="EK910" s="9"/>
      <c r="EL910" s="9"/>
      <c r="EM910" s="9"/>
      <c r="EN910" s="9"/>
      <c r="EO910" s="9"/>
      <c r="EP910" s="9"/>
      <c r="EQ910" s="9"/>
      <c r="ER910" s="9"/>
      <c r="ES910" s="9"/>
      <c r="ET910" s="9"/>
      <c r="EU910" s="9"/>
      <c r="EV910" s="9"/>
      <c r="EW910" s="9"/>
      <c r="EX910" s="9"/>
      <c r="EY910" s="9"/>
      <c r="EZ910" s="9"/>
      <c r="FA910" s="9"/>
      <c r="FB910" s="9"/>
      <c r="FC910" s="9"/>
      <c r="FD910" s="9"/>
      <c r="FE910" s="9"/>
      <c r="FF910" s="9"/>
      <c r="FG910" s="9"/>
      <c r="FH910" s="9"/>
      <c r="FI910" s="9"/>
      <c r="FJ910" s="9"/>
    </row>
    <row r="911" ht="15.75" customHeight="1">
      <c r="B911" s="153"/>
      <c r="C911" s="153"/>
      <c r="H911" s="153"/>
      <c r="I911" s="153"/>
      <c r="N911" s="153"/>
      <c r="O911" s="153"/>
      <c r="T911" s="153"/>
      <c r="U911" s="153"/>
      <c r="Z911" s="153"/>
      <c r="AA911" s="153"/>
      <c r="AF911" s="153"/>
      <c r="AG911" s="153"/>
      <c r="AL911" s="153"/>
      <c r="AM911" s="153"/>
      <c r="AR911" s="153"/>
      <c r="AS911" s="153"/>
      <c r="AX911" s="153"/>
      <c r="AY911" s="153"/>
      <c r="BD911" s="153"/>
      <c r="BE911" s="153"/>
      <c r="BF911" s="153"/>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c r="CX911" s="9"/>
      <c r="CY911" s="9"/>
      <c r="CZ911" s="9"/>
      <c r="DA911" s="9"/>
      <c r="DB911" s="9"/>
      <c r="DC911" s="9"/>
      <c r="DD911" s="9"/>
      <c r="DE911" s="9"/>
      <c r="DF911" s="9"/>
      <c r="DG911" s="9"/>
      <c r="DH911" s="9"/>
      <c r="DI911" s="9"/>
      <c r="DJ911" s="9"/>
      <c r="DK911" s="9"/>
      <c r="DL911" s="9"/>
      <c r="DM911" s="9"/>
      <c r="DN911" s="9"/>
      <c r="DO911" s="9"/>
      <c r="DP911" s="9"/>
      <c r="DQ911" s="9"/>
      <c r="DR911" s="9"/>
      <c r="DS911" s="9"/>
      <c r="DT911" s="9"/>
      <c r="DU911" s="9"/>
      <c r="DV911" s="9"/>
      <c r="DW911" s="9"/>
      <c r="DX911" s="9"/>
      <c r="DY911" s="9"/>
      <c r="DZ911" s="9"/>
      <c r="EA911" s="9"/>
      <c r="EB911" s="9"/>
      <c r="EC911" s="9"/>
      <c r="ED911" s="9"/>
      <c r="EE911" s="9"/>
      <c r="EF911" s="9"/>
      <c r="EG911" s="9"/>
      <c r="EH911" s="9"/>
      <c r="EI911" s="9"/>
      <c r="EJ911" s="9"/>
      <c r="EK911" s="9"/>
      <c r="EL911" s="9"/>
      <c r="EM911" s="9"/>
      <c r="EN911" s="9"/>
      <c r="EO911" s="9"/>
      <c r="EP911" s="9"/>
      <c r="EQ911" s="9"/>
      <c r="ER911" s="9"/>
      <c r="ES911" s="9"/>
      <c r="ET911" s="9"/>
      <c r="EU911" s="9"/>
      <c r="EV911" s="9"/>
      <c r="EW911" s="9"/>
      <c r="EX911" s="9"/>
      <c r="EY911" s="9"/>
      <c r="EZ911" s="9"/>
      <c r="FA911" s="9"/>
      <c r="FB911" s="9"/>
      <c r="FC911" s="9"/>
      <c r="FD911" s="9"/>
      <c r="FE911" s="9"/>
      <c r="FF911" s="9"/>
      <c r="FG911" s="9"/>
      <c r="FH911" s="9"/>
      <c r="FI911" s="9"/>
      <c r="FJ911" s="9"/>
    </row>
    <row r="912" ht="15.75" customHeight="1">
      <c r="B912" s="153"/>
      <c r="C912" s="153"/>
      <c r="H912" s="153"/>
      <c r="I912" s="153"/>
      <c r="N912" s="153"/>
      <c r="O912" s="153"/>
      <c r="T912" s="153"/>
      <c r="U912" s="153"/>
      <c r="Z912" s="153"/>
      <c r="AA912" s="153"/>
      <c r="AF912" s="153"/>
      <c r="AG912" s="153"/>
      <c r="AL912" s="153"/>
      <c r="AM912" s="153"/>
      <c r="AR912" s="153"/>
      <c r="AS912" s="153"/>
      <c r="AX912" s="153"/>
      <c r="AY912" s="153"/>
      <c r="BD912" s="153"/>
      <c r="BE912" s="153"/>
      <c r="BF912" s="153"/>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c r="CX912" s="9"/>
      <c r="CY912" s="9"/>
      <c r="CZ912" s="9"/>
      <c r="DA912" s="9"/>
      <c r="DB912" s="9"/>
      <c r="DC912" s="9"/>
      <c r="DD912" s="9"/>
      <c r="DE912" s="9"/>
      <c r="DF912" s="9"/>
      <c r="DG912" s="9"/>
      <c r="DH912" s="9"/>
      <c r="DI912" s="9"/>
      <c r="DJ912" s="9"/>
      <c r="DK912" s="9"/>
      <c r="DL912" s="9"/>
      <c r="DM912" s="9"/>
      <c r="DN912" s="9"/>
      <c r="DO912" s="9"/>
      <c r="DP912" s="9"/>
      <c r="DQ912" s="9"/>
      <c r="DR912" s="9"/>
      <c r="DS912" s="9"/>
      <c r="DT912" s="9"/>
      <c r="DU912" s="9"/>
      <c r="DV912" s="9"/>
      <c r="DW912" s="9"/>
      <c r="DX912" s="9"/>
      <c r="DY912" s="9"/>
      <c r="DZ912" s="9"/>
      <c r="EA912" s="9"/>
      <c r="EB912" s="9"/>
      <c r="EC912" s="9"/>
      <c r="ED912" s="9"/>
      <c r="EE912" s="9"/>
      <c r="EF912" s="9"/>
      <c r="EG912" s="9"/>
      <c r="EH912" s="9"/>
      <c r="EI912" s="9"/>
      <c r="EJ912" s="9"/>
      <c r="EK912" s="9"/>
      <c r="EL912" s="9"/>
      <c r="EM912" s="9"/>
      <c r="EN912" s="9"/>
      <c r="EO912" s="9"/>
      <c r="EP912" s="9"/>
      <c r="EQ912" s="9"/>
      <c r="ER912" s="9"/>
      <c r="ES912" s="9"/>
      <c r="ET912" s="9"/>
      <c r="EU912" s="9"/>
      <c r="EV912" s="9"/>
      <c r="EW912" s="9"/>
      <c r="EX912" s="9"/>
      <c r="EY912" s="9"/>
      <c r="EZ912" s="9"/>
      <c r="FA912" s="9"/>
      <c r="FB912" s="9"/>
      <c r="FC912" s="9"/>
      <c r="FD912" s="9"/>
      <c r="FE912" s="9"/>
      <c r="FF912" s="9"/>
      <c r="FG912" s="9"/>
      <c r="FH912" s="9"/>
      <c r="FI912" s="9"/>
      <c r="FJ912" s="9"/>
    </row>
    <row r="913" ht="15.75" customHeight="1">
      <c r="B913" s="153"/>
      <c r="C913" s="153"/>
      <c r="H913" s="153"/>
      <c r="I913" s="153"/>
      <c r="N913" s="153"/>
      <c r="O913" s="153"/>
      <c r="T913" s="153"/>
      <c r="U913" s="153"/>
      <c r="Z913" s="153"/>
      <c r="AA913" s="153"/>
      <c r="AF913" s="153"/>
      <c r="AG913" s="153"/>
      <c r="AL913" s="153"/>
      <c r="AM913" s="153"/>
      <c r="AR913" s="153"/>
      <c r="AS913" s="153"/>
      <c r="AX913" s="153"/>
      <c r="AY913" s="153"/>
      <c r="BD913" s="153"/>
      <c r="BE913" s="153"/>
      <c r="BF913" s="153"/>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c r="CX913" s="9"/>
      <c r="CY913" s="9"/>
      <c r="CZ913" s="9"/>
      <c r="DA913" s="9"/>
      <c r="DB913" s="9"/>
      <c r="DC913" s="9"/>
      <c r="DD913" s="9"/>
      <c r="DE913" s="9"/>
      <c r="DF913" s="9"/>
      <c r="DG913" s="9"/>
      <c r="DH913" s="9"/>
      <c r="DI913" s="9"/>
      <c r="DJ913" s="9"/>
      <c r="DK913" s="9"/>
      <c r="DL913" s="9"/>
      <c r="DM913" s="9"/>
      <c r="DN913" s="9"/>
      <c r="DO913" s="9"/>
      <c r="DP913" s="9"/>
      <c r="DQ913" s="9"/>
      <c r="DR913" s="9"/>
      <c r="DS913" s="9"/>
      <c r="DT913" s="9"/>
      <c r="DU913" s="9"/>
      <c r="DV913" s="9"/>
      <c r="DW913" s="9"/>
      <c r="DX913" s="9"/>
      <c r="DY913" s="9"/>
      <c r="DZ913" s="9"/>
      <c r="EA913" s="9"/>
      <c r="EB913" s="9"/>
      <c r="EC913" s="9"/>
      <c r="ED913" s="9"/>
      <c r="EE913" s="9"/>
      <c r="EF913" s="9"/>
      <c r="EG913" s="9"/>
      <c r="EH913" s="9"/>
      <c r="EI913" s="9"/>
      <c r="EJ913" s="9"/>
      <c r="EK913" s="9"/>
      <c r="EL913" s="9"/>
      <c r="EM913" s="9"/>
      <c r="EN913" s="9"/>
      <c r="EO913" s="9"/>
      <c r="EP913" s="9"/>
      <c r="EQ913" s="9"/>
      <c r="ER913" s="9"/>
      <c r="ES913" s="9"/>
      <c r="ET913" s="9"/>
      <c r="EU913" s="9"/>
      <c r="EV913" s="9"/>
      <c r="EW913" s="9"/>
      <c r="EX913" s="9"/>
      <c r="EY913" s="9"/>
      <c r="EZ913" s="9"/>
      <c r="FA913" s="9"/>
      <c r="FB913" s="9"/>
      <c r="FC913" s="9"/>
      <c r="FD913" s="9"/>
      <c r="FE913" s="9"/>
      <c r="FF913" s="9"/>
      <c r="FG913" s="9"/>
      <c r="FH913" s="9"/>
      <c r="FI913" s="9"/>
      <c r="FJ913" s="9"/>
    </row>
    <row r="914" ht="15.75" customHeight="1">
      <c r="B914" s="153"/>
      <c r="C914" s="153"/>
      <c r="H914" s="153"/>
      <c r="I914" s="153"/>
      <c r="N914" s="153"/>
      <c r="O914" s="153"/>
      <c r="T914" s="153"/>
      <c r="U914" s="153"/>
      <c r="Z914" s="153"/>
      <c r="AA914" s="153"/>
      <c r="AF914" s="153"/>
      <c r="AG914" s="153"/>
      <c r="AL914" s="153"/>
      <c r="AM914" s="153"/>
      <c r="AR914" s="153"/>
      <c r="AS914" s="153"/>
      <c r="AX914" s="153"/>
      <c r="AY914" s="153"/>
      <c r="BD914" s="153"/>
      <c r="BE914" s="153"/>
      <c r="BF914" s="153"/>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c r="CX914" s="9"/>
      <c r="CY914" s="9"/>
      <c r="CZ914" s="9"/>
      <c r="DA914" s="9"/>
      <c r="DB914" s="9"/>
      <c r="DC914" s="9"/>
      <c r="DD914" s="9"/>
      <c r="DE914" s="9"/>
      <c r="DF914" s="9"/>
      <c r="DG914" s="9"/>
      <c r="DH914" s="9"/>
      <c r="DI914" s="9"/>
      <c r="DJ914" s="9"/>
      <c r="DK914" s="9"/>
      <c r="DL914" s="9"/>
      <c r="DM914" s="9"/>
      <c r="DN914" s="9"/>
      <c r="DO914" s="9"/>
      <c r="DP914" s="9"/>
      <c r="DQ914" s="9"/>
      <c r="DR914" s="9"/>
      <c r="DS914" s="9"/>
      <c r="DT914" s="9"/>
      <c r="DU914" s="9"/>
      <c r="DV914" s="9"/>
      <c r="DW914" s="9"/>
      <c r="DX914" s="9"/>
      <c r="DY914" s="9"/>
      <c r="DZ914" s="9"/>
      <c r="EA914" s="9"/>
      <c r="EB914" s="9"/>
      <c r="EC914" s="9"/>
      <c r="ED914" s="9"/>
      <c r="EE914" s="9"/>
      <c r="EF914" s="9"/>
      <c r="EG914" s="9"/>
      <c r="EH914" s="9"/>
      <c r="EI914" s="9"/>
      <c r="EJ914" s="9"/>
      <c r="EK914" s="9"/>
      <c r="EL914" s="9"/>
      <c r="EM914" s="9"/>
      <c r="EN914" s="9"/>
      <c r="EO914" s="9"/>
      <c r="EP914" s="9"/>
      <c r="EQ914" s="9"/>
      <c r="ER914" s="9"/>
      <c r="ES914" s="9"/>
      <c r="ET914" s="9"/>
      <c r="EU914" s="9"/>
      <c r="EV914" s="9"/>
      <c r="EW914" s="9"/>
      <c r="EX914" s="9"/>
      <c r="EY914" s="9"/>
      <c r="EZ914" s="9"/>
      <c r="FA914" s="9"/>
      <c r="FB914" s="9"/>
      <c r="FC914" s="9"/>
      <c r="FD914" s="9"/>
      <c r="FE914" s="9"/>
      <c r="FF914" s="9"/>
      <c r="FG914" s="9"/>
      <c r="FH914" s="9"/>
      <c r="FI914" s="9"/>
      <c r="FJ914" s="9"/>
    </row>
    <row r="915" ht="15.75" customHeight="1">
      <c r="B915" s="153"/>
      <c r="C915" s="153"/>
      <c r="H915" s="153"/>
      <c r="I915" s="153"/>
      <c r="N915" s="153"/>
      <c r="O915" s="153"/>
      <c r="T915" s="153"/>
      <c r="U915" s="153"/>
      <c r="Z915" s="153"/>
      <c r="AA915" s="153"/>
      <c r="AF915" s="153"/>
      <c r="AG915" s="153"/>
      <c r="AL915" s="153"/>
      <c r="AM915" s="153"/>
      <c r="AR915" s="153"/>
      <c r="AS915" s="153"/>
      <c r="AX915" s="153"/>
      <c r="AY915" s="153"/>
      <c r="BD915" s="153"/>
      <c r="BE915" s="153"/>
      <c r="BF915" s="153"/>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c r="CX915" s="9"/>
      <c r="CY915" s="9"/>
      <c r="CZ915" s="9"/>
      <c r="DA915" s="9"/>
      <c r="DB915" s="9"/>
      <c r="DC915" s="9"/>
      <c r="DD915" s="9"/>
      <c r="DE915" s="9"/>
      <c r="DF915" s="9"/>
      <c r="DG915" s="9"/>
      <c r="DH915" s="9"/>
      <c r="DI915" s="9"/>
      <c r="DJ915" s="9"/>
      <c r="DK915" s="9"/>
      <c r="DL915" s="9"/>
      <c r="DM915" s="9"/>
      <c r="DN915" s="9"/>
      <c r="DO915" s="9"/>
      <c r="DP915" s="9"/>
      <c r="DQ915" s="9"/>
      <c r="DR915" s="9"/>
      <c r="DS915" s="9"/>
      <c r="DT915" s="9"/>
      <c r="DU915" s="9"/>
      <c r="DV915" s="9"/>
      <c r="DW915" s="9"/>
      <c r="DX915" s="9"/>
      <c r="DY915" s="9"/>
      <c r="DZ915" s="9"/>
      <c r="EA915" s="9"/>
      <c r="EB915" s="9"/>
      <c r="EC915" s="9"/>
      <c r="ED915" s="9"/>
      <c r="EE915" s="9"/>
      <c r="EF915" s="9"/>
      <c r="EG915" s="9"/>
      <c r="EH915" s="9"/>
      <c r="EI915" s="9"/>
      <c r="EJ915" s="9"/>
      <c r="EK915" s="9"/>
      <c r="EL915" s="9"/>
      <c r="EM915" s="9"/>
      <c r="EN915" s="9"/>
      <c r="EO915" s="9"/>
      <c r="EP915" s="9"/>
      <c r="EQ915" s="9"/>
      <c r="ER915" s="9"/>
      <c r="ES915" s="9"/>
      <c r="ET915" s="9"/>
      <c r="EU915" s="9"/>
      <c r="EV915" s="9"/>
      <c r="EW915" s="9"/>
      <c r="EX915" s="9"/>
      <c r="EY915" s="9"/>
      <c r="EZ915" s="9"/>
      <c r="FA915" s="9"/>
      <c r="FB915" s="9"/>
      <c r="FC915" s="9"/>
      <c r="FD915" s="9"/>
      <c r="FE915" s="9"/>
      <c r="FF915" s="9"/>
      <c r="FG915" s="9"/>
      <c r="FH915" s="9"/>
      <c r="FI915" s="9"/>
      <c r="FJ915" s="9"/>
    </row>
    <row r="916" ht="15.75" customHeight="1">
      <c r="B916" s="153"/>
      <c r="C916" s="153"/>
      <c r="H916" s="153"/>
      <c r="I916" s="153"/>
      <c r="N916" s="153"/>
      <c r="O916" s="153"/>
      <c r="T916" s="153"/>
      <c r="U916" s="153"/>
      <c r="Z916" s="153"/>
      <c r="AA916" s="153"/>
      <c r="AF916" s="153"/>
      <c r="AG916" s="153"/>
      <c r="AL916" s="153"/>
      <c r="AM916" s="153"/>
      <c r="AR916" s="153"/>
      <c r="AS916" s="153"/>
      <c r="AX916" s="153"/>
      <c r="AY916" s="153"/>
      <c r="BD916" s="153"/>
      <c r="BE916" s="153"/>
      <c r="BF916" s="153"/>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c r="DD916" s="9"/>
      <c r="DE916" s="9"/>
      <c r="DF916" s="9"/>
      <c r="DG916" s="9"/>
      <c r="DH916" s="9"/>
      <c r="DI916" s="9"/>
      <c r="DJ916" s="9"/>
      <c r="DK916" s="9"/>
      <c r="DL916" s="9"/>
      <c r="DM916" s="9"/>
      <c r="DN916" s="9"/>
      <c r="DO916" s="9"/>
      <c r="DP916" s="9"/>
      <c r="DQ916" s="9"/>
      <c r="DR916" s="9"/>
      <c r="DS916" s="9"/>
      <c r="DT916" s="9"/>
      <c r="DU916" s="9"/>
      <c r="DV916" s="9"/>
      <c r="DW916" s="9"/>
      <c r="DX916" s="9"/>
      <c r="DY916" s="9"/>
      <c r="DZ916" s="9"/>
      <c r="EA916" s="9"/>
      <c r="EB916" s="9"/>
      <c r="EC916" s="9"/>
      <c r="ED916" s="9"/>
      <c r="EE916" s="9"/>
      <c r="EF916" s="9"/>
      <c r="EG916" s="9"/>
      <c r="EH916" s="9"/>
      <c r="EI916" s="9"/>
      <c r="EJ916" s="9"/>
      <c r="EK916" s="9"/>
      <c r="EL916" s="9"/>
      <c r="EM916" s="9"/>
      <c r="EN916" s="9"/>
      <c r="EO916" s="9"/>
      <c r="EP916" s="9"/>
      <c r="EQ916" s="9"/>
      <c r="ER916" s="9"/>
      <c r="ES916" s="9"/>
      <c r="ET916" s="9"/>
      <c r="EU916" s="9"/>
      <c r="EV916" s="9"/>
      <c r="EW916" s="9"/>
      <c r="EX916" s="9"/>
      <c r="EY916" s="9"/>
      <c r="EZ916" s="9"/>
      <c r="FA916" s="9"/>
      <c r="FB916" s="9"/>
      <c r="FC916" s="9"/>
      <c r="FD916" s="9"/>
      <c r="FE916" s="9"/>
      <c r="FF916" s="9"/>
      <c r="FG916" s="9"/>
      <c r="FH916" s="9"/>
      <c r="FI916" s="9"/>
      <c r="FJ916" s="9"/>
    </row>
    <row r="917" ht="15.75" customHeight="1">
      <c r="B917" s="153"/>
      <c r="C917" s="153"/>
      <c r="H917" s="153"/>
      <c r="I917" s="153"/>
      <c r="N917" s="153"/>
      <c r="O917" s="153"/>
      <c r="T917" s="153"/>
      <c r="U917" s="153"/>
      <c r="Z917" s="153"/>
      <c r="AA917" s="153"/>
      <c r="AF917" s="153"/>
      <c r="AG917" s="153"/>
      <c r="AL917" s="153"/>
      <c r="AM917" s="153"/>
      <c r="AR917" s="153"/>
      <c r="AS917" s="153"/>
      <c r="AX917" s="153"/>
      <c r="AY917" s="153"/>
      <c r="BD917" s="153"/>
      <c r="BE917" s="153"/>
      <c r="BF917" s="153"/>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c r="CX917" s="9"/>
      <c r="CY917" s="9"/>
      <c r="CZ917" s="9"/>
      <c r="DA917" s="9"/>
      <c r="DB917" s="9"/>
      <c r="DC917" s="9"/>
      <c r="DD917" s="9"/>
      <c r="DE917" s="9"/>
      <c r="DF917" s="9"/>
      <c r="DG917" s="9"/>
      <c r="DH917" s="9"/>
      <c r="DI917" s="9"/>
      <c r="DJ917" s="9"/>
      <c r="DK917" s="9"/>
      <c r="DL917" s="9"/>
      <c r="DM917" s="9"/>
      <c r="DN917" s="9"/>
      <c r="DO917" s="9"/>
      <c r="DP917" s="9"/>
      <c r="DQ917" s="9"/>
      <c r="DR917" s="9"/>
      <c r="DS917" s="9"/>
      <c r="DT917" s="9"/>
      <c r="DU917" s="9"/>
      <c r="DV917" s="9"/>
      <c r="DW917" s="9"/>
      <c r="DX917" s="9"/>
      <c r="DY917" s="9"/>
      <c r="DZ917" s="9"/>
      <c r="EA917" s="9"/>
      <c r="EB917" s="9"/>
      <c r="EC917" s="9"/>
      <c r="ED917" s="9"/>
      <c r="EE917" s="9"/>
      <c r="EF917" s="9"/>
      <c r="EG917" s="9"/>
      <c r="EH917" s="9"/>
      <c r="EI917" s="9"/>
      <c r="EJ917" s="9"/>
      <c r="EK917" s="9"/>
      <c r="EL917" s="9"/>
      <c r="EM917" s="9"/>
      <c r="EN917" s="9"/>
      <c r="EO917" s="9"/>
      <c r="EP917" s="9"/>
      <c r="EQ917" s="9"/>
      <c r="ER917" s="9"/>
      <c r="ES917" s="9"/>
      <c r="ET917" s="9"/>
      <c r="EU917" s="9"/>
      <c r="EV917" s="9"/>
      <c r="EW917" s="9"/>
      <c r="EX917" s="9"/>
      <c r="EY917" s="9"/>
      <c r="EZ917" s="9"/>
      <c r="FA917" s="9"/>
      <c r="FB917" s="9"/>
      <c r="FC917" s="9"/>
      <c r="FD917" s="9"/>
      <c r="FE917" s="9"/>
      <c r="FF917" s="9"/>
      <c r="FG917" s="9"/>
      <c r="FH917" s="9"/>
      <c r="FI917" s="9"/>
      <c r="FJ917" s="9"/>
    </row>
    <row r="918" ht="15.75" customHeight="1">
      <c r="B918" s="153"/>
      <c r="C918" s="153"/>
      <c r="H918" s="153"/>
      <c r="I918" s="153"/>
      <c r="N918" s="153"/>
      <c r="O918" s="153"/>
      <c r="T918" s="153"/>
      <c r="U918" s="153"/>
      <c r="Z918" s="153"/>
      <c r="AA918" s="153"/>
      <c r="AF918" s="153"/>
      <c r="AG918" s="153"/>
      <c r="AL918" s="153"/>
      <c r="AM918" s="153"/>
      <c r="AR918" s="153"/>
      <c r="AS918" s="153"/>
      <c r="AX918" s="153"/>
      <c r="AY918" s="153"/>
      <c r="BD918" s="153"/>
      <c r="BE918" s="153"/>
      <c r="BF918" s="153"/>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c r="CX918" s="9"/>
      <c r="CY918" s="9"/>
      <c r="CZ918" s="9"/>
      <c r="DA918" s="9"/>
      <c r="DB918" s="9"/>
      <c r="DC918" s="9"/>
      <c r="DD918" s="9"/>
      <c r="DE918" s="9"/>
      <c r="DF918" s="9"/>
      <c r="DG918" s="9"/>
      <c r="DH918" s="9"/>
      <c r="DI918" s="9"/>
      <c r="DJ918" s="9"/>
      <c r="DK918" s="9"/>
      <c r="DL918" s="9"/>
      <c r="DM918" s="9"/>
      <c r="DN918" s="9"/>
      <c r="DO918" s="9"/>
      <c r="DP918" s="9"/>
      <c r="DQ918" s="9"/>
      <c r="DR918" s="9"/>
      <c r="DS918" s="9"/>
      <c r="DT918" s="9"/>
      <c r="DU918" s="9"/>
      <c r="DV918" s="9"/>
      <c r="DW918" s="9"/>
      <c r="DX918" s="9"/>
      <c r="DY918" s="9"/>
      <c r="DZ918" s="9"/>
      <c r="EA918" s="9"/>
      <c r="EB918" s="9"/>
      <c r="EC918" s="9"/>
      <c r="ED918" s="9"/>
      <c r="EE918" s="9"/>
      <c r="EF918" s="9"/>
      <c r="EG918" s="9"/>
      <c r="EH918" s="9"/>
      <c r="EI918" s="9"/>
      <c r="EJ918" s="9"/>
      <c r="EK918" s="9"/>
      <c r="EL918" s="9"/>
      <c r="EM918" s="9"/>
      <c r="EN918" s="9"/>
      <c r="EO918" s="9"/>
      <c r="EP918" s="9"/>
      <c r="EQ918" s="9"/>
      <c r="ER918" s="9"/>
      <c r="ES918" s="9"/>
      <c r="ET918" s="9"/>
      <c r="EU918" s="9"/>
      <c r="EV918" s="9"/>
      <c r="EW918" s="9"/>
      <c r="EX918" s="9"/>
      <c r="EY918" s="9"/>
      <c r="EZ918" s="9"/>
      <c r="FA918" s="9"/>
      <c r="FB918" s="9"/>
      <c r="FC918" s="9"/>
      <c r="FD918" s="9"/>
      <c r="FE918" s="9"/>
      <c r="FF918" s="9"/>
      <c r="FG918" s="9"/>
      <c r="FH918" s="9"/>
      <c r="FI918" s="9"/>
      <c r="FJ918" s="9"/>
    </row>
    <row r="919" ht="15.75" customHeight="1">
      <c r="B919" s="153"/>
      <c r="C919" s="153"/>
      <c r="H919" s="153"/>
      <c r="I919" s="153"/>
      <c r="N919" s="153"/>
      <c r="O919" s="153"/>
      <c r="T919" s="153"/>
      <c r="U919" s="153"/>
      <c r="Z919" s="153"/>
      <c r="AA919" s="153"/>
      <c r="AF919" s="153"/>
      <c r="AG919" s="153"/>
      <c r="AL919" s="153"/>
      <c r="AM919" s="153"/>
      <c r="AR919" s="153"/>
      <c r="AS919" s="153"/>
      <c r="AX919" s="153"/>
      <c r="AY919" s="153"/>
      <c r="BD919" s="153"/>
      <c r="BE919" s="153"/>
      <c r="BF919" s="153"/>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c r="CX919" s="9"/>
      <c r="CY919" s="9"/>
      <c r="CZ919" s="9"/>
      <c r="DA919" s="9"/>
      <c r="DB919" s="9"/>
      <c r="DC919" s="9"/>
      <c r="DD919" s="9"/>
      <c r="DE919" s="9"/>
      <c r="DF919" s="9"/>
      <c r="DG919" s="9"/>
      <c r="DH919" s="9"/>
      <c r="DI919" s="9"/>
      <c r="DJ919" s="9"/>
      <c r="DK919" s="9"/>
      <c r="DL919" s="9"/>
      <c r="DM919" s="9"/>
      <c r="DN919" s="9"/>
      <c r="DO919" s="9"/>
      <c r="DP919" s="9"/>
      <c r="DQ919" s="9"/>
      <c r="DR919" s="9"/>
      <c r="DS919" s="9"/>
      <c r="DT919" s="9"/>
      <c r="DU919" s="9"/>
      <c r="DV919" s="9"/>
      <c r="DW919" s="9"/>
      <c r="DX919" s="9"/>
      <c r="DY919" s="9"/>
      <c r="DZ919" s="9"/>
      <c r="EA919" s="9"/>
      <c r="EB919" s="9"/>
      <c r="EC919" s="9"/>
      <c r="ED919" s="9"/>
      <c r="EE919" s="9"/>
      <c r="EF919" s="9"/>
      <c r="EG919" s="9"/>
      <c r="EH919" s="9"/>
      <c r="EI919" s="9"/>
      <c r="EJ919" s="9"/>
      <c r="EK919" s="9"/>
      <c r="EL919" s="9"/>
      <c r="EM919" s="9"/>
      <c r="EN919" s="9"/>
      <c r="EO919" s="9"/>
      <c r="EP919" s="9"/>
      <c r="EQ919" s="9"/>
      <c r="ER919" s="9"/>
      <c r="ES919" s="9"/>
      <c r="ET919" s="9"/>
      <c r="EU919" s="9"/>
      <c r="EV919" s="9"/>
      <c r="EW919" s="9"/>
      <c r="EX919" s="9"/>
      <c r="EY919" s="9"/>
      <c r="EZ919" s="9"/>
      <c r="FA919" s="9"/>
      <c r="FB919" s="9"/>
      <c r="FC919" s="9"/>
      <c r="FD919" s="9"/>
      <c r="FE919" s="9"/>
      <c r="FF919" s="9"/>
      <c r="FG919" s="9"/>
      <c r="FH919" s="9"/>
      <c r="FI919" s="9"/>
      <c r="FJ919" s="9"/>
    </row>
    <row r="920" ht="15.75" customHeight="1">
      <c r="B920" s="153"/>
      <c r="C920" s="153"/>
      <c r="H920" s="153"/>
      <c r="I920" s="153"/>
      <c r="N920" s="153"/>
      <c r="O920" s="153"/>
      <c r="T920" s="153"/>
      <c r="U920" s="153"/>
      <c r="Z920" s="153"/>
      <c r="AA920" s="153"/>
      <c r="AF920" s="153"/>
      <c r="AG920" s="153"/>
      <c r="AL920" s="153"/>
      <c r="AM920" s="153"/>
      <c r="AR920" s="153"/>
      <c r="AS920" s="153"/>
      <c r="AX920" s="153"/>
      <c r="AY920" s="153"/>
      <c r="BD920" s="153"/>
      <c r="BE920" s="153"/>
      <c r="BF920" s="153"/>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c r="CX920" s="9"/>
      <c r="CY920" s="9"/>
      <c r="CZ920" s="9"/>
      <c r="DA920" s="9"/>
      <c r="DB920" s="9"/>
      <c r="DC920" s="9"/>
      <c r="DD920" s="9"/>
      <c r="DE920" s="9"/>
      <c r="DF920" s="9"/>
      <c r="DG920" s="9"/>
      <c r="DH920" s="9"/>
      <c r="DI920" s="9"/>
      <c r="DJ920" s="9"/>
      <c r="DK920" s="9"/>
      <c r="DL920" s="9"/>
      <c r="DM920" s="9"/>
      <c r="DN920" s="9"/>
      <c r="DO920" s="9"/>
      <c r="DP920" s="9"/>
      <c r="DQ920" s="9"/>
      <c r="DR920" s="9"/>
      <c r="DS920" s="9"/>
      <c r="DT920" s="9"/>
      <c r="DU920" s="9"/>
      <c r="DV920" s="9"/>
      <c r="DW920" s="9"/>
      <c r="DX920" s="9"/>
      <c r="DY920" s="9"/>
      <c r="DZ920" s="9"/>
      <c r="EA920" s="9"/>
      <c r="EB920" s="9"/>
      <c r="EC920" s="9"/>
      <c r="ED920" s="9"/>
      <c r="EE920" s="9"/>
      <c r="EF920" s="9"/>
      <c r="EG920" s="9"/>
      <c r="EH920" s="9"/>
      <c r="EI920" s="9"/>
      <c r="EJ920" s="9"/>
      <c r="EK920" s="9"/>
      <c r="EL920" s="9"/>
      <c r="EM920" s="9"/>
      <c r="EN920" s="9"/>
      <c r="EO920" s="9"/>
      <c r="EP920" s="9"/>
      <c r="EQ920" s="9"/>
      <c r="ER920" s="9"/>
      <c r="ES920" s="9"/>
      <c r="ET920" s="9"/>
      <c r="EU920" s="9"/>
      <c r="EV920" s="9"/>
      <c r="EW920" s="9"/>
      <c r="EX920" s="9"/>
      <c r="EY920" s="9"/>
      <c r="EZ920" s="9"/>
      <c r="FA920" s="9"/>
      <c r="FB920" s="9"/>
      <c r="FC920" s="9"/>
      <c r="FD920" s="9"/>
      <c r="FE920" s="9"/>
      <c r="FF920" s="9"/>
      <c r="FG920" s="9"/>
      <c r="FH920" s="9"/>
      <c r="FI920" s="9"/>
      <c r="FJ920" s="9"/>
    </row>
    <row r="921" ht="15.75" customHeight="1">
      <c r="B921" s="153"/>
      <c r="C921" s="153"/>
      <c r="H921" s="153"/>
      <c r="I921" s="153"/>
      <c r="N921" s="153"/>
      <c r="O921" s="153"/>
      <c r="T921" s="153"/>
      <c r="U921" s="153"/>
      <c r="Z921" s="153"/>
      <c r="AA921" s="153"/>
      <c r="AF921" s="153"/>
      <c r="AG921" s="153"/>
      <c r="AL921" s="153"/>
      <c r="AM921" s="153"/>
      <c r="AR921" s="153"/>
      <c r="AS921" s="153"/>
      <c r="AX921" s="153"/>
      <c r="AY921" s="153"/>
      <c r="BD921" s="153"/>
      <c r="BE921" s="153"/>
      <c r="BF921" s="153"/>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c r="CX921" s="9"/>
      <c r="CY921" s="9"/>
      <c r="CZ921" s="9"/>
      <c r="DA921" s="9"/>
      <c r="DB921" s="9"/>
      <c r="DC921" s="9"/>
      <c r="DD921" s="9"/>
      <c r="DE921" s="9"/>
      <c r="DF921" s="9"/>
      <c r="DG921" s="9"/>
      <c r="DH921" s="9"/>
      <c r="DI921" s="9"/>
      <c r="DJ921" s="9"/>
      <c r="DK921" s="9"/>
      <c r="DL921" s="9"/>
      <c r="DM921" s="9"/>
      <c r="DN921" s="9"/>
      <c r="DO921" s="9"/>
      <c r="DP921" s="9"/>
      <c r="DQ921" s="9"/>
      <c r="DR921" s="9"/>
      <c r="DS921" s="9"/>
      <c r="DT921" s="9"/>
      <c r="DU921" s="9"/>
      <c r="DV921" s="9"/>
      <c r="DW921" s="9"/>
      <c r="DX921" s="9"/>
      <c r="DY921" s="9"/>
      <c r="DZ921" s="9"/>
      <c r="EA921" s="9"/>
      <c r="EB921" s="9"/>
      <c r="EC921" s="9"/>
      <c r="ED921" s="9"/>
      <c r="EE921" s="9"/>
      <c r="EF921" s="9"/>
      <c r="EG921" s="9"/>
      <c r="EH921" s="9"/>
      <c r="EI921" s="9"/>
      <c r="EJ921" s="9"/>
      <c r="EK921" s="9"/>
      <c r="EL921" s="9"/>
      <c r="EM921" s="9"/>
      <c r="EN921" s="9"/>
      <c r="EO921" s="9"/>
      <c r="EP921" s="9"/>
      <c r="EQ921" s="9"/>
      <c r="ER921" s="9"/>
      <c r="ES921" s="9"/>
      <c r="ET921" s="9"/>
      <c r="EU921" s="9"/>
      <c r="EV921" s="9"/>
      <c r="EW921" s="9"/>
      <c r="EX921" s="9"/>
      <c r="EY921" s="9"/>
      <c r="EZ921" s="9"/>
      <c r="FA921" s="9"/>
      <c r="FB921" s="9"/>
      <c r="FC921" s="9"/>
      <c r="FD921" s="9"/>
      <c r="FE921" s="9"/>
      <c r="FF921" s="9"/>
      <c r="FG921" s="9"/>
      <c r="FH921" s="9"/>
      <c r="FI921" s="9"/>
      <c r="FJ921" s="9"/>
    </row>
    <row r="922" ht="15.75" customHeight="1">
      <c r="B922" s="153"/>
      <c r="C922" s="153"/>
      <c r="H922" s="153"/>
      <c r="I922" s="153"/>
      <c r="N922" s="153"/>
      <c r="O922" s="153"/>
      <c r="T922" s="153"/>
      <c r="U922" s="153"/>
      <c r="Z922" s="153"/>
      <c r="AA922" s="153"/>
      <c r="AF922" s="153"/>
      <c r="AG922" s="153"/>
      <c r="AL922" s="153"/>
      <c r="AM922" s="153"/>
      <c r="AR922" s="153"/>
      <c r="AS922" s="153"/>
      <c r="AX922" s="153"/>
      <c r="AY922" s="153"/>
      <c r="BD922" s="153"/>
      <c r="BE922" s="153"/>
      <c r="BF922" s="153"/>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c r="CX922" s="9"/>
      <c r="CY922" s="9"/>
      <c r="CZ922" s="9"/>
      <c r="DA922" s="9"/>
      <c r="DB922" s="9"/>
      <c r="DC922" s="9"/>
      <c r="DD922" s="9"/>
      <c r="DE922" s="9"/>
      <c r="DF922" s="9"/>
      <c r="DG922" s="9"/>
      <c r="DH922" s="9"/>
      <c r="DI922" s="9"/>
      <c r="DJ922" s="9"/>
      <c r="DK922" s="9"/>
      <c r="DL922" s="9"/>
      <c r="DM922" s="9"/>
      <c r="DN922" s="9"/>
      <c r="DO922" s="9"/>
      <c r="DP922" s="9"/>
      <c r="DQ922" s="9"/>
      <c r="DR922" s="9"/>
      <c r="DS922" s="9"/>
      <c r="DT922" s="9"/>
      <c r="DU922" s="9"/>
      <c r="DV922" s="9"/>
      <c r="DW922" s="9"/>
      <c r="DX922" s="9"/>
      <c r="DY922" s="9"/>
      <c r="DZ922" s="9"/>
      <c r="EA922" s="9"/>
      <c r="EB922" s="9"/>
      <c r="EC922" s="9"/>
      <c r="ED922" s="9"/>
      <c r="EE922" s="9"/>
      <c r="EF922" s="9"/>
      <c r="EG922" s="9"/>
      <c r="EH922" s="9"/>
      <c r="EI922" s="9"/>
      <c r="EJ922" s="9"/>
      <c r="EK922" s="9"/>
      <c r="EL922" s="9"/>
      <c r="EM922" s="9"/>
      <c r="EN922" s="9"/>
      <c r="EO922" s="9"/>
      <c r="EP922" s="9"/>
      <c r="EQ922" s="9"/>
      <c r="ER922" s="9"/>
      <c r="ES922" s="9"/>
      <c r="ET922" s="9"/>
      <c r="EU922" s="9"/>
      <c r="EV922" s="9"/>
      <c r="EW922" s="9"/>
      <c r="EX922" s="9"/>
      <c r="EY922" s="9"/>
      <c r="EZ922" s="9"/>
      <c r="FA922" s="9"/>
      <c r="FB922" s="9"/>
      <c r="FC922" s="9"/>
      <c r="FD922" s="9"/>
      <c r="FE922" s="9"/>
      <c r="FF922" s="9"/>
      <c r="FG922" s="9"/>
      <c r="FH922" s="9"/>
      <c r="FI922" s="9"/>
      <c r="FJ922" s="9"/>
    </row>
    <row r="923" ht="15.75" customHeight="1">
      <c r="B923" s="153"/>
      <c r="C923" s="153"/>
      <c r="H923" s="153"/>
      <c r="I923" s="153"/>
      <c r="N923" s="153"/>
      <c r="O923" s="153"/>
      <c r="T923" s="153"/>
      <c r="U923" s="153"/>
      <c r="Z923" s="153"/>
      <c r="AA923" s="153"/>
      <c r="AF923" s="153"/>
      <c r="AG923" s="153"/>
      <c r="AL923" s="153"/>
      <c r="AM923" s="153"/>
      <c r="AR923" s="153"/>
      <c r="AS923" s="153"/>
      <c r="AX923" s="153"/>
      <c r="AY923" s="153"/>
      <c r="BD923" s="153"/>
      <c r="BE923" s="153"/>
      <c r="BF923" s="153"/>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c r="CX923" s="9"/>
      <c r="CY923" s="9"/>
      <c r="CZ923" s="9"/>
      <c r="DA923" s="9"/>
      <c r="DB923" s="9"/>
      <c r="DC923" s="9"/>
      <c r="DD923" s="9"/>
      <c r="DE923" s="9"/>
      <c r="DF923" s="9"/>
      <c r="DG923" s="9"/>
      <c r="DH923" s="9"/>
      <c r="DI923" s="9"/>
      <c r="DJ923" s="9"/>
      <c r="DK923" s="9"/>
      <c r="DL923" s="9"/>
      <c r="DM923" s="9"/>
      <c r="DN923" s="9"/>
      <c r="DO923" s="9"/>
      <c r="DP923" s="9"/>
      <c r="DQ923" s="9"/>
      <c r="DR923" s="9"/>
      <c r="DS923" s="9"/>
      <c r="DT923" s="9"/>
      <c r="DU923" s="9"/>
      <c r="DV923" s="9"/>
      <c r="DW923" s="9"/>
      <c r="DX923" s="9"/>
      <c r="DY923" s="9"/>
      <c r="DZ923" s="9"/>
      <c r="EA923" s="9"/>
      <c r="EB923" s="9"/>
      <c r="EC923" s="9"/>
      <c r="ED923" s="9"/>
      <c r="EE923" s="9"/>
      <c r="EF923" s="9"/>
      <c r="EG923" s="9"/>
      <c r="EH923" s="9"/>
      <c r="EI923" s="9"/>
      <c r="EJ923" s="9"/>
      <c r="EK923" s="9"/>
      <c r="EL923" s="9"/>
      <c r="EM923" s="9"/>
      <c r="EN923" s="9"/>
      <c r="EO923" s="9"/>
      <c r="EP923" s="9"/>
      <c r="EQ923" s="9"/>
      <c r="ER923" s="9"/>
      <c r="ES923" s="9"/>
      <c r="ET923" s="9"/>
      <c r="EU923" s="9"/>
      <c r="EV923" s="9"/>
      <c r="EW923" s="9"/>
      <c r="EX923" s="9"/>
      <c r="EY923" s="9"/>
      <c r="EZ923" s="9"/>
      <c r="FA923" s="9"/>
      <c r="FB923" s="9"/>
      <c r="FC923" s="9"/>
      <c r="FD923" s="9"/>
      <c r="FE923" s="9"/>
      <c r="FF923" s="9"/>
      <c r="FG923" s="9"/>
      <c r="FH923" s="9"/>
      <c r="FI923" s="9"/>
      <c r="FJ923" s="9"/>
    </row>
    <row r="924" ht="15.75" customHeight="1">
      <c r="B924" s="153"/>
      <c r="C924" s="153"/>
      <c r="H924" s="153"/>
      <c r="I924" s="153"/>
      <c r="N924" s="153"/>
      <c r="O924" s="153"/>
      <c r="T924" s="153"/>
      <c r="U924" s="153"/>
      <c r="Z924" s="153"/>
      <c r="AA924" s="153"/>
      <c r="AF924" s="153"/>
      <c r="AG924" s="153"/>
      <c r="AL924" s="153"/>
      <c r="AM924" s="153"/>
      <c r="AR924" s="153"/>
      <c r="AS924" s="153"/>
      <c r="AX924" s="153"/>
      <c r="AY924" s="153"/>
      <c r="BD924" s="153"/>
      <c r="BE924" s="153"/>
      <c r="BF924" s="153"/>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c r="DD924" s="9"/>
      <c r="DE924" s="9"/>
      <c r="DF924" s="9"/>
      <c r="DG924" s="9"/>
      <c r="DH924" s="9"/>
      <c r="DI924" s="9"/>
      <c r="DJ924" s="9"/>
      <c r="DK924" s="9"/>
      <c r="DL924" s="9"/>
      <c r="DM924" s="9"/>
      <c r="DN924" s="9"/>
      <c r="DO924" s="9"/>
      <c r="DP924" s="9"/>
      <c r="DQ924" s="9"/>
      <c r="DR924" s="9"/>
      <c r="DS924" s="9"/>
      <c r="DT924" s="9"/>
      <c r="DU924" s="9"/>
      <c r="DV924" s="9"/>
      <c r="DW924" s="9"/>
      <c r="DX924" s="9"/>
      <c r="DY924" s="9"/>
      <c r="DZ924" s="9"/>
      <c r="EA924" s="9"/>
      <c r="EB924" s="9"/>
      <c r="EC924" s="9"/>
      <c r="ED924" s="9"/>
      <c r="EE924" s="9"/>
      <c r="EF924" s="9"/>
      <c r="EG924" s="9"/>
      <c r="EH924" s="9"/>
      <c r="EI924" s="9"/>
      <c r="EJ924" s="9"/>
      <c r="EK924" s="9"/>
      <c r="EL924" s="9"/>
      <c r="EM924" s="9"/>
      <c r="EN924" s="9"/>
      <c r="EO924" s="9"/>
      <c r="EP924" s="9"/>
      <c r="EQ924" s="9"/>
      <c r="ER924" s="9"/>
      <c r="ES924" s="9"/>
      <c r="ET924" s="9"/>
      <c r="EU924" s="9"/>
      <c r="EV924" s="9"/>
      <c r="EW924" s="9"/>
      <c r="EX924" s="9"/>
      <c r="EY924" s="9"/>
      <c r="EZ924" s="9"/>
      <c r="FA924" s="9"/>
      <c r="FB924" s="9"/>
      <c r="FC924" s="9"/>
      <c r="FD924" s="9"/>
      <c r="FE924" s="9"/>
      <c r="FF924" s="9"/>
      <c r="FG924" s="9"/>
      <c r="FH924" s="9"/>
      <c r="FI924" s="9"/>
      <c r="FJ924" s="9"/>
    </row>
    <row r="925" ht="15.75" customHeight="1">
      <c r="B925" s="153"/>
      <c r="C925" s="153"/>
      <c r="H925" s="153"/>
      <c r="I925" s="153"/>
      <c r="N925" s="153"/>
      <c r="O925" s="153"/>
      <c r="T925" s="153"/>
      <c r="U925" s="153"/>
      <c r="Z925" s="153"/>
      <c r="AA925" s="153"/>
      <c r="AF925" s="153"/>
      <c r="AG925" s="153"/>
      <c r="AL925" s="153"/>
      <c r="AM925" s="153"/>
      <c r="AR925" s="153"/>
      <c r="AS925" s="153"/>
      <c r="AX925" s="153"/>
      <c r="AY925" s="153"/>
      <c r="BD925" s="153"/>
      <c r="BE925" s="153"/>
      <c r="BF925" s="153"/>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c r="DD925" s="9"/>
      <c r="DE925" s="9"/>
      <c r="DF925" s="9"/>
      <c r="DG925" s="9"/>
      <c r="DH925" s="9"/>
      <c r="DI925" s="9"/>
      <c r="DJ925" s="9"/>
      <c r="DK925" s="9"/>
      <c r="DL925" s="9"/>
      <c r="DM925" s="9"/>
      <c r="DN925" s="9"/>
      <c r="DO925" s="9"/>
      <c r="DP925" s="9"/>
      <c r="DQ925" s="9"/>
      <c r="DR925" s="9"/>
      <c r="DS925" s="9"/>
      <c r="DT925" s="9"/>
      <c r="DU925" s="9"/>
      <c r="DV925" s="9"/>
      <c r="DW925" s="9"/>
      <c r="DX925" s="9"/>
      <c r="DY925" s="9"/>
      <c r="DZ925" s="9"/>
      <c r="EA925" s="9"/>
      <c r="EB925" s="9"/>
      <c r="EC925" s="9"/>
      <c r="ED925" s="9"/>
      <c r="EE925" s="9"/>
      <c r="EF925" s="9"/>
      <c r="EG925" s="9"/>
      <c r="EH925" s="9"/>
      <c r="EI925" s="9"/>
      <c r="EJ925" s="9"/>
      <c r="EK925" s="9"/>
      <c r="EL925" s="9"/>
      <c r="EM925" s="9"/>
      <c r="EN925" s="9"/>
      <c r="EO925" s="9"/>
      <c r="EP925" s="9"/>
      <c r="EQ925" s="9"/>
      <c r="ER925" s="9"/>
      <c r="ES925" s="9"/>
      <c r="ET925" s="9"/>
      <c r="EU925" s="9"/>
      <c r="EV925" s="9"/>
      <c r="EW925" s="9"/>
      <c r="EX925" s="9"/>
      <c r="EY925" s="9"/>
      <c r="EZ925" s="9"/>
      <c r="FA925" s="9"/>
      <c r="FB925" s="9"/>
      <c r="FC925" s="9"/>
      <c r="FD925" s="9"/>
      <c r="FE925" s="9"/>
      <c r="FF925" s="9"/>
      <c r="FG925" s="9"/>
      <c r="FH925" s="9"/>
      <c r="FI925" s="9"/>
      <c r="FJ925" s="9"/>
    </row>
    <row r="926" ht="15.75" customHeight="1">
      <c r="B926" s="153"/>
      <c r="C926" s="153"/>
      <c r="H926" s="153"/>
      <c r="I926" s="153"/>
      <c r="N926" s="153"/>
      <c r="O926" s="153"/>
      <c r="T926" s="153"/>
      <c r="U926" s="153"/>
      <c r="Z926" s="153"/>
      <c r="AA926" s="153"/>
      <c r="AF926" s="153"/>
      <c r="AG926" s="153"/>
      <c r="AL926" s="153"/>
      <c r="AM926" s="153"/>
      <c r="AR926" s="153"/>
      <c r="AS926" s="153"/>
      <c r="AX926" s="153"/>
      <c r="AY926" s="153"/>
      <c r="BD926" s="153"/>
      <c r="BE926" s="153"/>
      <c r="BF926" s="153"/>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c r="DD926" s="9"/>
      <c r="DE926" s="9"/>
      <c r="DF926" s="9"/>
      <c r="DG926" s="9"/>
      <c r="DH926" s="9"/>
      <c r="DI926" s="9"/>
      <c r="DJ926" s="9"/>
      <c r="DK926" s="9"/>
      <c r="DL926" s="9"/>
      <c r="DM926" s="9"/>
      <c r="DN926" s="9"/>
      <c r="DO926" s="9"/>
      <c r="DP926" s="9"/>
      <c r="DQ926" s="9"/>
      <c r="DR926" s="9"/>
      <c r="DS926" s="9"/>
      <c r="DT926" s="9"/>
      <c r="DU926" s="9"/>
      <c r="DV926" s="9"/>
      <c r="DW926" s="9"/>
      <c r="DX926" s="9"/>
      <c r="DY926" s="9"/>
      <c r="DZ926" s="9"/>
      <c r="EA926" s="9"/>
      <c r="EB926" s="9"/>
      <c r="EC926" s="9"/>
      <c r="ED926" s="9"/>
      <c r="EE926" s="9"/>
      <c r="EF926" s="9"/>
      <c r="EG926" s="9"/>
      <c r="EH926" s="9"/>
      <c r="EI926" s="9"/>
      <c r="EJ926" s="9"/>
      <c r="EK926" s="9"/>
      <c r="EL926" s="9"/>
      <c r="EM926" s="9"/>
      <c r="EN926" s="9"/>
      <c r="EO926" s="9"/>
      <c r="EP926" s="9"/>
      <c r="EQ926" s="9"/>
      <c r="ER926" s="9"/>
      <c r="ES926" s="9"/>
      <c r="ET926" s="9"/>
      <c r="EU926" s="9"/>
      <c r="EV926" s="9"/>
      <c r="EW926" s="9"/>
      <c r="EX926" s="9"/>
      <c r="EY926" s="9"/>
      <c r="EZ926" s="9"/>
      <c r="FA926" s="9"/>
      <c r="FB926" s="9"/>
      <c r="FC926" s="9"/>
      <c r="FD926" s="9"/>
      <c r="FE926" s="9"/>
      <c r="FF926" s="9"/>
      <c r="FG926" s="9"/>
      <c r="FH926" s="9"/>
      <c r="FI926" s="9"/>
      <c r="FJ926" s="9"/>
    </row>
    <row r="927" ht="15.75" customHeight="1">
      <c r="B927" s="153"/>
      <c r="C927" s="153"/>
      <c r="H927" s="153"/>
      <c r="I927" s="153"/>
      <c r="N927" s="153"/>
      <c r="O927" s="153"/>
      <c r="T927" s="153"/>
      <c r="U927" s="153"/>
      <c r="Z927" s="153"/>
      <c r="AA927" s="153"/>
      <c r="AF927" s="153"/>
      <c r="AG927" s="153"/>
      <c r="AL927" s="153"/>
      <c r="AM927" s="153"/>
      <c r="AR927" s="153"/>
      <c r="AS927" s="153"/>
      <c r="AX927" s="153"/>
      <c r="AY927" s="153"/>
      <c r="BD927" s="153"/>
      <c r="BE927" s="153"/>
      <c r="BF927" s="153"/>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c r="DD927" s="9"/>
      <c r="DE927" s="9"/>
      <c r="DF927" s="9"/>
      <c r="DG927" s="9"/>
      <c r="DH927" s="9"/>
      <c r="DI927" s="9"/>
      <c r="DJ927" s="9"/>
      <c r="DK927" s="9"/>
      <c r="DL927" s="9"/>
      <c r="DM927" s="9"/>
      <c r="DN927" s="9"/>
      <c r="DO927" s="9"/>
      <c r="DP927" s="9"/>
      <c r="DQ927" s="9"/>
      <c r="DR927" s="9"/>
      <c r="DS927" s="9"/>
      <c r="DT927" s="9"/>
      <c r="DU927" s="9"/>
      <c r="DV927" s="9"/>
      <c r="DW927" s="9"/>
      <c r="DX927" s="9"/>
      <c r="DY927" s="9"/>
      <c r="DZ927" s="9"/>
      <c r="EA927" s="9"/>
      <c r="EB927" s="9"/>
      <c r="EC927" s="9"/>
      <c r="ED927" s="9"/>
      <c r="EE927" s="9"/>
      <c r="EF927" s="9"/>
      <c r="EG927" s="9"/>
      <c r="EH927" s="9"/>
      <c r="EI927" s="9"/>
      <c r="EJ927" s="9"/>
      <c r="EK927" s="9"/>
      <c r="EL927" s="9"/>
      <c r="EM927" s="9"/>
      <c r="EN927" s="9"/>
      <c r="EO927" s="9"/>
      <c r="EP927" s="9"/>
      <c r="EQ927" s="9"/>
      <c r="ER927" s="9"/>
      <c r="ES927" s="9"/>
      <c r="ET927" s="9"/>
      <c r="EU927" s="9"/>
      <c r="EV927" s="9"/>
      <c r="EW927" s="9"/>
      <c r="EX927" s="9"/>
      <c r="EY927" s="9"/>
      <c r="EZ927" s="9"/>
      <c r="FA927" s="9"/>
      <c r="FB927" s="9"/>
      <c r="FC927" s="9"/>
      <c r="FD927" s="9"/>
      <c r="FE927" s="9"/>
      <c r="FF927" s="9"/>
      <c r="FG927" s="9"/>
      <c r="FH927" s="9"/>
      <c r="FI927" s="9"/>
      <c r="FJ927" s="9"/>
    </row>
    <row r="928" ht="15.75" customHeight="1">
      <c r="B928" s="153"/>
      <c r="C928" s="153"/>
      <c r="H928" s="153"/>
      <c r="I928" s="153"/>
      <c r="N928" s="153"/>
      <c r="O928" s="153"/>
      <c r="T928" s="153"/>
      <c r="U928" s="153"/>
      <c r="Z928" s="153"/>
      <c r="AA928" s="153"/>
      <c r="AF928" s="153"/>
      <c r="AG928" s="153"/>
      <c r="AL928" s="153"/>
      <c r="AM928" s="153"/>
      <c r="AR928" s="153"/>
      <c r="AS928" s="153"/>
      <c r="AX928" s="153"/>
      <c r="AY928" s="153"/>
      <c r="BD928" s="153"/>
      <c r="BE928" s="153"/>
      <c r="BF928" s="153"/>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c r="DD928" s="9"/>
      <c r="DE928" s="9"/>
      <c r="DF928" s="9"/>
      <c r="DG928" s="9"/>
      <c r="DH928" s="9"/>
      <c r="DI928" s="9"/>
      <c r="DJ928" s="9"/>
      <c r="DK928" s="9"/>
      <c r="DL928" s="9"/>
      <c r="DM928" s="9"/>
      <c r="DN928" s="9"/>
      <c r="DO928" s="9"/>
      <c r="DP928" s="9"/>
      <c r="DQ928" s="9"/>
      <c r="DR928" s="9"/>
      <c r="DS928" s="9"/>
      <c r="DT928" s="9"/>
      <c r="DU928" s="9"/>
      <c r="DV928" s="9"/>
      <c r="DW928" s="9"/>
      <c r="DX928" s="9"/>
      <c r="DY928" s="9"/>
      <c r="DZ928" s="9"/>
      <c r="EA928" s="9"/>
      <c r="EB928" s="9"/>
      <c r="EC928" s="9"/>
      <c r="ED928" s="9"/>
      <c r="EE928" s="9"/>
      <c r="EF928" s="9"/>
      <c r="EG928" s="9"/>
      <c r="EH928" s="9"/>
      <c r="EI928" s="9"/>
      <c r="EJ928" s="9"/>
      <c r="EK928" s="9"/>
      <c r="EL928" s="9"/>
      <c r="EM928" s="9"/>
      <c r="EN928" s="9"/>
      <c r="EO928" s="9"/>
      <c r="EP928" s="9"/>
      <c r="EQ928" s="9"/>
      <c r="ER928" s="9"/>
      <c r="ES928" s="9"/>
      <c r="ET928" s="9"/>
      <c r="EU928" s="9"/>
      <c r="EV928" s="9"/>
      <c r="EW928" s="9"/>
      <c r="EX928" s="9"/>
      <c r="EY928" s="9"/>
      <c r="EZ928" s="9"/>
      <c r="FA928" s="9"/>
      <c r="FB928" s="9"/>
      <c r="FC928" s="9"/>
      <c r="FD928" s="9"/>
      <c r="FE928" s="9"/>
      <c r="FF928" s="9"/>
      <c r="FG928" s="9"/>
      <c r="FH928" s="9"/>
      <c r="FI928" s="9"/>
      <c r="FJ928" s="9"/>
    </row>
    <row r="929" ht="15.75" customHeight="1">
      <c r="B929" s="153"/>
      <c r="C929" s="153"/>
      <c r="H929" s="153"/>
      <c r="I929" s="153"/>
      <c r="N929" s="153"/>
      <c r="O929" s="153"/>
      <c r="T929" s="153"/>
      <c r="U929" s="153"/>
      <c r="Z929" s="153"/>
      <c r="AA929" s="153"/>
      <c r="AF929" s="153"/>
      <c r="AG929" s="153"/>
      <c r="AL929" s="153"/>
      <c r="AM929" s="153"/>
      <c r="AR929" s="153"/>
      <c r="AS929" s="153"/>
      <c r="AX929" s="153"/>
      <c r="AY929" s="153"/>
      <c r="BD929" s="153"/>
      <c r="BE929" s="153"/>
      <c r="BF929" s="153"/>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c r="DD929" s="9"/>
      <c r="DE929" s="9"/>
      <c r="DF929" s="9"/>
      <c r="DG929" s="9"/>
      <c r="DH929" s="9"/>
      <c r="DI929" s="9"/>
      <c r="DJ929" s="9"/>
      <c r="DK929" s="9"/>
      <c r="DL929" s="9"/>
      <c r="DM929" s="9"/>
      <c r="DN929" s="9"/>
      <c r="DO929" s="9"/>
      <c r="DP929" s="9"/>
      <c r="DQ929" s="9"/>
      <c r="DR929" s="9"/>
      <c r="DS929" s="9"/>
      <c r="DT929" s="9"/>
      <c r="DU929" s="9"/>
      <c r="DV929" s="9"/>
      <c r="DW929" s="9"/>
      <c r="DX929" s="9"/>
      <c r="DY929" s="9"/>
      <c r="DZ929" s="9"/>
      <c r="EA929" s="9"/>
      <c r="EB929" s="9"/>
      <c r="EC929" s="9"/>
      <c r="ED929" s="9"/>
      <c r="EE929" s="9"/>
      <c r="EF929" s="9"/>
      <c r="EG929" s="9"/>
      <c r="EH929" s="9"/>
      <c r="EI929" s="9"/>
      <c r="EJ929" s="9"/>
      <c r="EK929" s="9"/>
      <c r="EL929" s="9"/>
      <c r="EM929" s="9"/>
      <c r="EN929" s="9"/>
      <c r="EO929" s="9"/>
      <c r="EP929" s="9"/>
      <c r="EQ929" s="9"/>
      <c r="ER929" s="9"/>
      <c r="ES929" s="9"/>
      <c r="ET929" s="9"/>
      <c r="EU929" s="9"/>
      <c r="EV929" s="9"/>
      <c r="EW929" s="9"/>
      <c r="EX929" s="9"/>
      <c r="EY929" s="9"/>
      <c r="EZ929" s="9"/>
      <c r="FA929" s="9"/>
      <c r="FB929" s="9"/>
      <c r="FC929" s="9"/>
      <c r="FD929" s="9"/>
      <c r="FE929" s="9"/>
      <c r="FF929" s="9"/>
      <c r="FG929" s="9"/>
      <c r="FH929" s="9"/>
      <c r="FI929" s="9"/>
      <c r="FJ929" s="9"/>
    </row>
    <row r="930" ht="15.75" customHeight="1">
      <c r="B930" s="153"/>
      <c r="C930" s="153"/>
      <c r="H930" s="153"/>
      <c r="I930" s="153"/>
      <c r="N930" s="153"/>
      <c r="O930" s="153"/>
      <c r="T930" s="153"/>
      <c r="U930" s="153"/>
      <c r="Z930" s="153"/>
      <c r="AA930" s="153"/>
      <c r="AF930" s="153"/>
      <c r="AG930" s="153"/>
      <c r="AL930" s="153"/>
      <c r="AM930" s="153"/>
      <c r="AR930" s="153"/>
      <c r="AS930" s="153"/>
      <c r="AX930" s="153"/>
      <c r="AY930" s="153"/>
      <c r="BD930" s="153"/>
      <c r="BE930" s="153"/>
      <c r="BF930" s="153"/>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c r="DD930" s="9"/>
      <c r="DE930" s="9"/>
      <c r="DF930" s="9"/>
      <c r="DG930" s="9"/>
      <c r="DH930" s="9"/>
      <c r="DI930" s="9"/>
      <c r="DJ930" s="9"/>
      <c r="DK930" s="9"/>
      <c r="DL930" s="9"/>
      <c r="DM930" s="9"/>
      <c r="DN930" s="9"/>
      <c r="DO930" s="9"/>
      <c r="DP930" s="9"/>
      <c r="DQ930" s="9"/>
      <c r="DR930" s="9"/>
      <c r="DS930" s="9"/>
      <c r="DT930" s="9"/>
      <c r="DU930" s="9"/>
      <c r="DV930" s="9"/>
      <c r="DW930" s="9"/>
      <c r="DX930" s="9"/>
      <c r="DY930" s="9"/>
      <c r="DZ930" s="9"/>
      <c r="EA930" s="9"/>
      <c r="EB930" s="9"/>
      <c r="EC930" s="9"/>
      <c r="ED930" s="9"/>
      <c r="EE930" s="9"/>
      <c r="EF930" s="9"/>
      <c r="EG930" s="9"/>
      <c r="EH930" s="9"/>
      <c r="EI930" s="9"/>
      <c r="EJ930" s="9"/>
      <c r="EK930" s="9"/>
      <c r="EL930" s="9"/>
      <c r="EM930" s="9"/>
      <c r="EN930" s="9"/>
      <c r="EO930" s="9"/>
      <c r="EP930" s="9"/>
      <c r="EQ930" s="9"/>
      <c r="ER930" s="9"/>
      <c r="ES930" s="9"/>
      <c r="ET930" s="9"/>
      <c r="EU930" s="9"/>
      <c r="EV930" s="9"/>
      <c r="EW930" s="9"/>
      <c r="EX930" s="9"/>
      <c r="EY930" s="9"/>
      <c r="EZ930" s="9"/>
      <c r="FA930" s="9"/>
      <c r="FB930" s="9"/>
      <c r="FC930" s="9"/>
      <c r="FD930" s="9"/>
      <c r="FE930" s="9"/>
      <c r="FF930" s="9"/>
      <c r="FG930" s="9"/>
      <c r="FH930" s="9"/>
      <c r="FI930" s="9"/>
      <c r="FJ930" s="9"/>
    </row>
    <row r="931" ht="15.75" customHeight="1">
      <c r="B931" s="153"/>
      <c r="C931" s="153"/>
      <c r="H931" s="153"/>
      <c r="I931" s="153"/>
      <c r="N931" s="153"/>
      <c r="O931" s="153"/>
      <c r="T931" s="153"/>
      <c r="U931" s="153"/>
      <c r="Z931" s="153"/>
      <c r="AA931" s="153"/>
      <c r="AF931" s="153"/>
      <c r="AG931" s="153"/>
      <c r="AL931" s="153"/>
      <c r="AM931" s="153"/>
      <c r="AR931" s="153"/>
      <c r="AS931" s="153"/>
      <c r="AX931" s="153"/>
      <c r="AY931" s="153"/>
      <c r="BD931" s="153"/>
      <c r="BE931" s="153"/>
      <c r="BF931" s="153"/>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c r="DD931" s="9"/>
      <c r="DE931" s="9"/>
      <c r="DF931" s="9"/>
      <c r="DG931" s="9"/>
      <c r="DH931" s="9"/>
      <c r="DI931" s="9"/>
      <c r="DJ931" s="9"/>
      <c r="DK931" s="9"/>
      <c r="DL931" s="9"/>
      <c r="DM931" s="9"/>
      <c r="DN931" s="9"/>
      <c r="DO931" s="9"/>
      <c r="DP931" s="9"/>
      <c r="DQ931" s="9"/>
      <c r="DR931" s="9"/>
      <c r="DS931" s="9"/>
      <c r="DT931" s="9"/>
      <c r="DU931" s="9"/>
      <c r="DV931" s="9"/>
      <c r="DW931" s="9"/>
      <c r="DX931" s="9"/>
      <c r="DY931" s="9"/>
      <c r="DZ931" s="9"/>
      <c r="EA931" s="9"/>
      <c r="EB931" s="9"/>
      <c r="EC931" s="9"/>
      <c r="ED931" s="9"/>
      <c r="EE931" s="9"/>
      <c r="EF931" s="9"/>
      <c r="EG931" s="9"/>
      <c r="EH931" s="9"/>
      <c r="EI931" s="9"/>
      <c r="EJ931" s="9"/>
      <c r="EK931" s="9"/>
      <c r="EL931" s="9"/>
      <c r="EM931" s="9"/>
      <c r="EN931" s="9"/>
      <c r="EO931" s="9"/>
      <c r="EP931" s="9"/>
      <c r="EQ931" s="9"/>
      <c r="ER931" s="9"/>
      <c r="ES931" s="9"/>
      <c r="ET931" s="9"/>
      <c r="EU931" s="9"/>
      <c r="EV931" s="9"/>
      <c r="EW931" s="9"/>
      <c r="EX931" s="9"/>
      <c r="EY931" s="9"/>
      <c r="EZ931" s="9"/>
      <c r="FA931" s="9"/>
      <c r="FB931" s="9"/>
      <c r="FC931" s="9"/>
      <c r="FD931" s="9"/>
      <c r="FE931" s="9"/>
      <c r="FF931" s="9"/>
      <c r="FG931" s="9"/>
      <c r="FH931" s="9"/>
      <c r="FI931" s="9"/>
      <c r="FJ931" s="9"/>
    </row>
    <row r="932" ht="15.75" customHeight="1">
      <c r="B932" s="153"/>
      <c r="C932" s="153"/>
      <c r="H932" s="153"/>
      <c r="I932" s="153"/>
      <c r="N932" s="153"/>
      <c r="O932" s="153"/>
      <c r="T932" s="153"/>
      <c r="U932" s="153"/>
      <c r="Z932" s="153"/>
      <c r="AA932" s="153"/>
      <c r="AF932" s="153"/>
      <c r="AG932" s="153"/>
      <c r="AL932" s="153"/>
      <c r="AM932" s="153"/>
      <c r="AR932" s="153"/>
      <c r="AS932" s="153"/>
      <c r="AX932" s="153"/>
      <c r="AY932" s="153"/>
      <c r="BD932" s="153"/>
      <c r="BE932" s="153"/>
      <c r="BF932" s="153"/>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c r="DD932" s="9"/>
      <c r="DE932" s="9"/>
      <c r="DF932" s="9"/>
      <c r="DG932" s="9"/>
      <c r="DH932" s="9"/>
      <c r="DI932" s="9"/>
      <c r="DJ932" s="9"/>
      <c r="DK932" s="9"/>
      <c r="DL932" s="9"/>
      <c r="DM932" s="9"/>
      <c r="DN932" s="9"/>
      <c r="DO932" s="9"/>
      <c r="DP932" s="9"/>
      <c r="DQ932" s="9"/>
      <c r="DR932" s="9"/>
      <c r="DS932" s="9"/>
      <c r="DT932" s="9"/>
      <c r="DU932" s="9"/>
      <c r="DV932" s="9"/>
      <c r="DW932" s="9"/>
      <c r="DX932" s="9"/>
      <c r="DY932" s="9"/>
      <c r="DZ932" s="9"/>
      <c r="EA932" s="9"/>
      <c r="EB932" s="9"/>
      <c r="EC932" s="9"/>
      <c r="ED932" s="9"/>
      <c r="EE932" s="9"/>
      <c r="EF932" s="9"/>
      <c r="EG932" s="9"/>
      <c r="EH932" s="9"/>
      <c r="EI932" s="9"/>
      <c r="EJ932" s="9"/>
      <c r="EK932" s="9"/>
      <c r="EL932" s="9"/>
      <c r="EM932" s="9"/>
      <c r="EN932" s="9"/>
      <c r="EO932" s="9"/>
      <c r="EP932" s="9"/>
      <c r="EQ932" s="9"/>
      <c r="ER932" s="9"/>
      <c r="ES932" s="9"/>
      <c r="ET932" s="9"/>
      <c r="EU932" s="9"/>
      <c r="EV932" s="9"/>
      <c r="EW932" s="9"/>
      <c r="EX932" s="9"/>
      <c r="EY932" s="9"/>
      <c r="EZ932" s="9"/>
      <c r="FA932" s="9"/>
      <c r="FB932" s="9"/>
      <c r="FC932" s="9"/>
      <c r="FD932" s="9"/>
      <c r="FE932" s="9"/>
      <c r="FF932" s="9"/>
      <c r="FG932" s="9"/>
      <c r="FH932" s="9"/>
      <c r="FI932" s="9"/>
      <c r="FJ932" s="9"/>
    </row>
    <row r="933" ht="15.75" customHeight="1">
      <c r="B933" s="153"/>
      <c r="C933" s="153"/>
      <c r="H933" s="153"/>
      <c r="I933" s="153"/>
      <c r="N933" s="153"/>
      <c r="O933" s="153"/>
      <c r="T933" s="153"/>
      <c r="U933" s="153"/>
      <c r="Z933" s="153"/>
      <c r="AA933" s="153"/>
      <c r="AF933" s="153"/>
      <c r="AG933" s="153"/>
      <c r="AL933" s="153"/>
      <c r="AM933" s="153"/>
      <c r="AR933" s="153"/>
      <c r="AS933" s="153"/>
      <c r="AX933" s="153"/>
      <c r="AY933" s="153"/>
      <c r="BD933" s="153"/>
      <c r="BE933" s="153"/>
      <c r="BF933" s="153"/>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c r="DD933" s="9"/>
      <c r="DE933" s="9"/>
      <c r="DF933" s="9"/>
      <c r="DG933" s="9"/>
      <c r="DH933" s="9"/>
      <c r="DI933" s="9"/>
      <c r="DJ933" s="9"/>
      <c r="DK933" s="9"/>
      <c r="DL933" s="9"/>
      <c r="DM933" s="9"/>
      <c r="DN933" s="9"/>
      <c r="DO933" s="9"/>
      <c r="DP933" s="9"/>
      <c r="DQ933" s="9"/>
      <c r="DR933" s="9"/>
      <c r="DS933" s="9"/>
      <c r="DT933" s="9"/>
      <c r="DU933" s="9"/>
      <c r="DV933" s="9"/>
      <c r="DW933" s="9"/>
      <c r="DX933" s="9"/>
      <c r="DY933" s="9"/>
      <c r="DZ933" s="9"/>
      <c r="EA933" s="9"/>
      <c r="EB933" s="9"/>
      <c r="EC933" s="9"/>
      <c r="ED933" s="9"/>
      <c r="EE933" s="9"/>
      <c r="EF933" s="9"/>
      <c r="EG933" s="9"/>
      <c r="EH933" s="9"/>
      <c r="EI933" s="9"/>
      <c r="EJ933" s="9"/>
      <c r="EK933" s="9"/>
      <c r="EL933" s="9"/>
      <c r="EM933" s="9"/>
      <c r="EN933" s="9"/>
      <c r="EO933" s="9"/>
      <c r="EP933" s="9"/>
      <c r="EQ933" s="9"/>
      <c r="ER933" s="9"/>
      <c r="ES933" s="9"/>
      <c r="ET933" s="9"/>
      <c r="EU933" s="9"/>
      <c r="EV933" s="9"/>
      <c r="EW933" s="9"/>
      <c r="EX933" s="9"/>
      <c r="EY933" s="9"/>
      <c r="EZ933" s="9"/>
      <c r="FA933" s="9"/>
      <c r="FB933" s="9"/>
      <c r="FC933" s="9"/>
      <c r="FD933" s="9"/>
      <c r="FE933" s="9"/>
      <c r="FF933" s="9"/>
      <c r="FG933" s="9"/>
      <c r="FH933" s="9"/>
      <c r="FI933" s="9"/>
      <c r="FJ933" s="9"/>
    </row>
    <row r="934" ht="15.75" customHeight="1">
      <c r="B934" s="153"/>
      <c r="C934" s="153"/>
      <c r="H934" s="153"/>
      <c r="I934" s="153"/>
      <c r="N934" s="153"/>
      <c r="O934" s="153"/>
      <c r="T934" s="153"/>
      <c r="U934" s="153"/>
      <c r="Z934" s="153"/>
      <c r="AA934" s="153"/>
      <c r="AF934" s="153"/>
      <c r="AG934" s="153"/>
      <c r="AL934" s="153"/>
      <c r="AM934" s="153"/>
      <c r="AR934" s="153"/>
      <c r="AS934" s="153"/>
      <c r="AX934" s="153"/>
      <c r="AY934" s="153"/>
      <c r="BD934" s="153"/>
      <c r="BE934" s="153"/>
      <c r="BF934" s="153"/>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c r="DD934" s="9"/>
      <c r="DE934" s="9"/>
      <c r="DF934" s="9"/>
      <c r="DG934" s="9"/>
      <c r="DH934" s="9"/>
      <c r="DI934" s="9"/>
      <c r="DJ934" s="9"/>
      <c r="DK934" s="9"/>
      <c r="DL934" s="9"/>
      <c r="DM934" s="9"/>
      <c r="DN934" s="9"/>
      <c r="DO934" s="9"/>
      <c r="DP934" s="9"/>
      <c r="DQ934" s="9"/>
      <c r="DR934" s="9"/>
      <c r="DS934" s="9"/>
      <c r="DT934" s="9"/>
      <c r="DU934" s="9"/>
      <c r="DV934" s="9"/>
      <c r="DW934" s="9"/>
      <c r="DX934" s="9"/>
      <c r="DY934" s="9"/>
      <c r="DZ934" s="9"/>
      <c r="EA934" s="9"/>
      <c r="EB934" s="9"/>
      <c r="EC934" s="9"/>
      <c r="ED934" s="9"/>
      <c r="EE934" s="9"/>
      <c r="EF934" s="9"/>
      <c r="EG934" s="9"/>
      <c r="EH934" s="9"/>
      <c r="EI934" s="9"/>
      <c r="EJ934" s="9"/>
      <c r="EK934" s="9"/>
      <c r="EL934" s="9"/>
      <c r="EM934" s="9"/>
      <c r="EN934" s="9"/>
      <c r="EO934" s="9"/>
      <c r="EP934" s="9"/>
      <c r="EQ934" s="9"/>
      <c r="ER934" s="9"/>
      <c r="ES934" s="9"/>
      <c r="ET934" s="9"/>
      <c r="EU934" s="9"/>
      <c r="EV934" s="9"/>
      <c r="EW934" s="9"/>
      <c r="EX934" s="9"/>
      <c r="EY934" s="9"/>
      <c r="EZ934" s="9"/>
      <c r="FA934" s="9"/>
      <c r="FB934" s="9"/>
      <c r="FC934" s="9"/>
      <c r="FD934" s="9"/>
      <c r="FE934" s="9"/>
      <c r="FF934" s="9"/>
      <c r="FG934" s="9"/>
      <c r="FH934" s="9"/>
      <c r="FI934" s="9"/>
      <c r="FJ934" s="9"/>
    </row>
    <row r="935" ht="15.75" customHeight="1">
      <c r="B935" s="153"/>
      <c r="C935" s="153"/>
      <c r="H935" s="153"/>
      <c r="I935" s="153"/>
      <c r="N935" s="153"/>
      <c r="O935" s="153"/>
      <c r="T935" s="153"/>
      <c r="U935" s="153"/>
      <c r="Z935" s="153"/>
      <c r="AA935" s="153"/>
      <c r="AF935" s="153"/>
      <c r="AG935" s="153"/>
      <c r="AL935" s="153"/>
      <c r="AM935" s="153"/>
      <c r="AR935" s="153"/>
      <c r="AS935" s="153"/>
      <c r="AX935" s="153"/>
      <c r="AY935" s="153"/>
      <c r="BD935" s="153"/>
      <c r="BE935" s="153"/>
      <c r="BF935" s="153"/>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c r="DD935" s="9"/>
      <c r="DE935" s="9"/>
      <c r="DF935" s="9"/>
      <c r="DG935" s="9"/>
      <c r="DH935" s="9"/>
      <c r="DI935" s="9"/>
      <c r="DJ935" s="9"/>
      <c r="DK935" s="9"/>
      <c r="DL935" s="9"/>
      <c r="DM935" s="9"/>
      <c r="DN935" s="9"/>
      <c r="DO935" s="9"/>
      <c r="DP935" s="9"/>
      <c r="DQ935" s="9"/>
      <c r="DR935" s="9"/>
      <c r="DS935" s="9"/>
      <c r="DT935" s="9"/>
      <c r="DU935" s="9"/>
      <c r="DV935" s="9"/>
      <c r="DW935" s="9"/>
      <c r="DX935" s="9"/>
      <c r="DY935" s="9"/>
      <c r="DZ935" s="9"/>
      <c r="EA935" s="9"/>
      <c r="EB935" s="9"/>
      <c r="EC935" s="9"/>
      <c r="ED935" s="9"/>
      <c r="EE935" s="9"/>
      <c r="EF935" s="9"/>
      <c r="EG935" s="9"/>
      <c r="EH935" s="9"/>
      <c r="EI935" s="9"/>
      <c r="EJ935" s="9"/>
      <c r="EK935" s="9"/>
      <c r="EL935" s="9"/>
      <c r="EM935" s="9"/>
      <c r="EN935" s="9"/>
      <c r="EO935" s="9"/>
      <c r="EP935" s="9"/>
      <c r="EQ935" s="9"/>
      <c r="ER935" s="9"/>
      <c r="ES935" s="9"/>
      <c r="ET935" s="9"/>
      <c r="EU935" s="9"/>
      <c r="EV935" s="9"/>
      <c r="EW935" s="9"/>
      <c r="EX935" s="9"/>
      <c r="EY935" s="9"/>
      <c r="EZ935" s="9"/>
      <c r="FA935" s="9"/>
      <c r="FB935" s="9"/>
      <c r="FC935" s="9"/>
      <c r="FD935" s="9"/>
      <c r="FE935" s="9"/>
      <c r="FF935" s="9"/>
      <c r="FG935" s="9"/>
      <c r="FH935" s="9"/>
      <c r="FI935" s="9"/>
      <c r="FJ935" s="9"/>
    </row>
    <row r="936" ht="15.75" customHeight="1">
      <c r="B936" s="153"/>
      <c r="C936" s="153"/>
      <c r="H936" s="153"/>
      <c r="I936" s="153"/>
      <c r="N936" s="153"/>
      <c r="O936" s="153"/>
      <c r="T936" s="153"/>
      <c r="U936" s="153"/>
      <c r="Z936" s="153"/>
      <c r="AA936" s="153"/>
      <c r="AF936" s="153"/>
      <c r="AG936" s="153"/>
      <c r="AL936" s="153"/>
      <c r="AM936" s="153"/>
      <c r="AR936" s="153"/>
      <c r="AS936" s="153"/>
      <c r="AX936" s="153"/>
      <c r="AY936" s="153"/>
      <c r="BD936" s="153"/>
      <c r="BE936" s="153"/>
      <c r="BF936" s="153"/>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c r="DD936" s="9"/>
      <c r="DE936" s="9"/>
      <c r="DF936" s="9"/>
      <c r="DG936" s="9"/>
      <c r="DH936" s="9"/>
      <c r="DI936" s="9"/>
      <c r="DJ936" s="9"/>
      <c r="DK936" s="9"/>
      <c r="DL936" s="9"/>
      <c r="DM936" s="9"/>
      <c r="DN936" s="9"/>
      <c r="DO936" s="9"/>
      <c r="DP936" s="9"/>
      <c r="DQ936" s="9"/>
      <c r="DR936" s="9"/>
      <c r="DS936" s="9"/>
      <c r="DT936" s="9"/>
      <c r="DU936" s="9"/>
      <c r="DV936" s="9"/>
      <c r="DW936" s="9"/>
      <c r="DX936" s="9"/>
      <c r="DY936" s="9"/>
      <c r="DZ936" s="9"/>
      <c r="EA936" s="9"/>
      <c r="EB936" s="9"/>
      <c r="EC936" s="9"/>
      <c r="ED936" s="9"/>
      <c r="EE936" s="9"/>
      <c r="EF936" s="9"/>
      <c r="EG936" s="9"/>
      <c r="EH936" s="9"/>
      <c r="EI936" s="9"/>
      <c r="EJ936" s="9"/>
      <c r="EK936" s="9"/>
      <c r="EL936" s="9"/>
      <c r="EM936" s="9"/>
      <c r="EN936" s="9"/>
      <c r="EO936" s="9"/>
      <c r="EP936" s="9"/>
      <c r="EQ936" s="9"/>
      <c r="ER936" s="9"/>
      <c r="ES936" s="9"/>
      <c r="ET936" s="9"/>
      <c r="EU936" s="9"/>
      <c r="EV936" s="9"/>
      <c r="EW936" s="9"/>
      <c r="EX936" s="9"/>
      <c r="EY936" s="9"/>
      <c r="EZ936" s="9"/>
      <c r="FA936" s="9"/>
      <c r="FB936" s="9"/>
      <c r="FC936" s="9"/>
      <c r="FD936" s="9"/>
      <c r="FE936" s="9"/>
      <c r="FF936" s="9"/>
      <c r="FG936" s="9"/>
      <c r="FH936" s="9"/>
      <c r="FI936" s="9"/>
      <c r="FJ936" s="9"/>
    </row>
    <row r="937" ht="15.75" customHeight="1">
      <c r="B937" s="153"/>
      <c r="C937" s="153"/>
      <c r="H937" s="153"/>
      <c r="I937" s="153"/>
      <c r="N937" s="153"/>
      <c r="O937" s="153"/>
      <c r="T937" s="153"/>
      <c r="U937" s="153"/>
      <c r="Z937" s="153"/>
      <c r="AA937" s="153"/>
      <c r="AF937" s="153"/>
      <c r="AG937" s="153"/>
      <c r="AL937" s="153"/>
      <c r="AM937" s="153"/>
      <c r="AR937" s="153"/>
      <c r="AS937" s="153"/>
      <c r="AX937" s="153"/>
      <c r="AY937" s="153"/>
      <c r="BD937" s="153"/>
      <c r="BE937" s="153"/>
      <c r="BF937" s="153"/>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c r="DD937" s="9"/>
      <c r="DE937" s="9"/>
      <c r="DF937" s="9"/>
      <c r="DG937" s="9"/>
      <c r="DH937" s="9"/>
      <c r="DI937" s="9"/>
      <c r="DJ937" s="9"/>
      <c r="DK937" s="9"/>
      <c r="DL937" s="9"/>
      <c r="DM937" s="9"/>
      <c r="DN937" s="9"/>
      <c r="DO937" s="9"/>
      <c r="DP937" s="9"/>
      <c r="DQ937" s="9"/>
      <c r="DR937" s="9"/>
      <c r="DS937" s="9"/>
      <c r="DT937" s="9"/>
      <c r="DU937" s="9"/>
      <c r="DV937" s="9"/>
      <c r="DW937" s="9"/>
      <c r="DX937" s="9"/>
      <c r="DY937" s="9"/>
      <c r="DZ937" s="9"/>
      <c r="EA937" s="9"/>
      <c r="EB937" s="9"/>
      <c r="EC937" s="9"/>
      <c r="ED937" s="9"/>
      <c r="EE937" s="9"/>
      <c r="EF937" s="9"/>
      <c r="EG937" s="9"/>
      <c r="EH937" s="9"/>
      <c r="EI937" s="9"/>
      <c r="EJ937" s="9"/>
      <c r="EK937" s="9"/>
      <c r="EL937" s="9"/>
      <c r="EM937" s="9"/>
      <c r="EN937" s="9"/>
      <c r="EO937" s="9"/>
      <c r="EP937" s="9"/>
      <c r="EQ937" s="9"/>
      <c r="ER937" s="9"/>
      <c r="ES937" s="9"/>
      <c r="ET937" s="9"/>
      <c r="EU937" s="9"/>
      <c r="EV937" s="9"/>
      <c r="EW937" s="9"/>
      <c r="EX937" s="9"/>
      <c r="EY937" s="9"/>
      <c r="EZ937" s="9"/>
      <c r="FA937" s="9"/>
      <c r="FB937" s="9"/>
      <c r="FC937" s="9"/>
      <c r="FD937" s="9"/>
      <c r="FE937" s="9"/>
      <c r="FF937" s="9"/>
      <c r="FG937" s="9"/>
      <c r="FH937" s="9"/>
      <c r="FI937" s="9"/>
      <c r="FJ937" s="9"/>
    </row>
    <row r="938" ht="15.75" customHeight="1">
      <c r="B938" s="153"/>
      <c r="C938" s="153"/>
      <c r="H938" s="153"/>
      <c r="I938" s="153"/>
      <c r="N938" s="153"/>
      <c r="O938" s="153"/>
      <c r="T938" s="153"/>
      <c r="U938" s="153"/>
      <c r="Z938" s="153"/>
      <c r="AA938" s="153"/>
      <c r="AF938" s="153"/>
      <c r="AG938" s="153"/>
      <c r="AL938" s="153"/>
      <c r="AM938" s="153"/>
      <c r="AR938" s="153"/>
      <c r="AS938" s="153"/>
      <c r="AX938" s="153"/>
      <c r="AY938" s="153"/>
      <c r="BD938" s="153"/>
      <c r="BE938" s="153"/>
      <c r="BF938" s="153"/>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c r="DD938" s="9"/>
      <c r="DE938" s="9"/>
      <c r="DF938" s="9"/>
      <c r="DG938" s="9"/>
      <c r="DH938" s="9"/>
      <c r="DI938" s="9"/>
      <c r="DJ938" s="9"/>
      <c r="DK938" s="9"/>
      <c r="DL938" s="9"/>
      <c r="DM938" s="9"/>
      <c r="DN938" s="9"/>
      <c r="DO938" s="9"/>
      <c r="DP938" s="9"/>
      <c r="DQ938" s="9"/>
      <c r="DR938" s="9"/>
      <c r="DS938" s="9"/>
      <c r="DT938" s="9"/>
      <c r="DU938" s="9"/>
      <c r="DV938" s="9"/>
      <c r="DW938" s="9"/>
      <c r="DX938" s="9"/>
      <c r="DY938" s="9"/>
      <c r="DZ938" s="9"/>
      <c r="EA938" s="9"/>
      <c r="EB938" s="9"/>
      <c r="EC938" s="9"/>
      <c r="ED938" s="9"/>
      <c r="EE938" s="9"/>
      <c r="EF938" s="9"/>
      <c r="EG938" s="9"/>
      <c r="EH938" s="9"/>
      <c r="EI938" s="9"/>
      <c r="EJ938" s="9"/>
      <c r="EK938" s="9"/>
      <c r="EL938" s="9"/>
      <c r="EM938" s="9"/>
      <c r="EN938" s="9"/>
      <c r="EO938" s="9"/>
      <c r="EP938" s="9"/>
      <c r="EQ938" s="9"/>
      <c r="ER938" s="9"/>
      <c r="ES938" s="9"/>
      <c r="ET938" s="9"/>
      <c r="EU938" s="9"/>
      <c r="EV938" s="9"/>
      <c r="EW938" s="9"/>
      <c r="EX938" s="9"/>
      <c r="EY938" s="9"/>
      <c r="EZ938" s="9"/>
      <c r="FA938" s="9"/>
      <c r="FB938" s="9"/>
      <c r="FC938" s="9"/>
      <c r="FD938" s="9"/>
      <c r="FE938" s="9"/>
      <c r="FF938" s="9"/>
      <c r="FG938" s="9"/>
      <c r="FH938" s="9"/>
      <c r="FI938" s="9"/>
      <c r="FJ938" s="9"/>
    </row>
    <row r="939" ht="15.75" customHeight="1">
      <c r="B939" s="153"/>
      <c r="C939" s="153"/>
      <c r="H939" s="153"/>
      <c r="I939" s="153"/>
      <c r="N939" s="153"/>
      <c r="O939" s="153"/>
      <c r="T939" s="153"/>
      <c r="U939" s="153"/>
      <c r="Z939" s="153"/>
      <c r="AA939" s="153"/>
      <c r="AF939" s="153"/>
      <c r="AG939" s="153"/>
      <c r="AL939" s="153"/>
      <c r="AM939" s="153"/>
      <c r="AR939" s="153"/>
      <c r="AS939" s="153"/>
      <c r="AX939" s="153"/>
      <c r="AY939" s="153"/>
      <c r="BD939" s="153"/>
      <c r="BE939" s="153"/>
      <c r="BF939" s="153"/>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c r="CX939" s="9"/>
      <c r="CY939" s="9"/>
      <c r="CZ939" s="9"/>
      <c r="DA939" s="9"/>
      <c r="DB939" s="9"/>
      <c r="DC939" s="9"/>
      <c r="DD939" s="9"/>
      <c r="DE939" s="9"/>
      <c r="DF939" s="9"/>
      <c r="DG939" s="9"/>
      <c r="DH939" s="9"/>
      <c r="DI939" s="9"/>
      <c r="DJ939" s="9"/>
      <c r="DK939" s="9"/>
      <c r="DL939" s="9"/>
      <c r="DM939" s="9"/>
      <c r="DN939" s="9"/>
      <c r="DO939" s="9"/>
      <c r="DP939" s="9"/>
      <c r="DQ939" s="9"/>
      <c r="DR939" s="9"/>
      <c r="DS939" s="9"/>
      <c r="DT939" s="9"/>
      <c r="DU939" s="9"/>
      <c r="DV939" s="9"/>
      <c r="DW939" s="9"/>
      <c r="DX939" s="9"/>
      <c r="DY939" s="9"/>
      <c r="DZ939" s="9"/>
      <c r="EA939" s="9"/>
      <c r="EB939" s="9"/>
      <c r="EC939" s="9"/>
      <c r="ED939" s="9"/>
      <c r="EE939" s="9"/>
      <c r="EF939" s="9"/>
      <c r="EG939" s="9"/>
      <c r="EH939" s="9"/>
      <c r="EI939" s="9"/>
      <c r="EJ939" s="9"/>
      <c r="EK939" s="9"/>
      <c r="EL939" s="9"/>
      <c r="EM939" s="9"/>
      <c r="EN939" s="9"/>
      <c r="EO939" s="9"/>
      <c r="EP939" s="9"/>
      <c r="EQ939" s="9"/>
      <c r="ER939" s="9"/>
      <c r="ES939" s="9"/>
      <c r="ET939" s="9"/>
      <c r="EU939" s="9"/>
      <c r="EV939" s="9"/>
      <c r="EW939" s="9"/>
      <c r="EX939" s="9"/>
      <c r="EY939" s="9"/>
      <c r="EZ939" s="9"/>
      <c r="FA939" s="9"/>
      <c r="FB939" s="9"/>
      <c r="FC939" s="9"/>
      <c r="FD939" s="9"/>
      <c r="FE939" s="9"/>
      <c r="FF939" s="9"/>
      <c r="FG939" s="9"/>
      <c r="FH939" s="9"/>
      <c r="FI939" s="9"/>
      <c r="FJ939" s="9"/>
    </row>
    <row r="940" ht="15.75" customHeight="1">
      <c r="B940" s="153"/>
      <c r="C940" s="153"/>
      <c r="H940" s="153"/>
      <c r="I940" s="153"/>
      <c r="N940" s="153"/>
      <c r="O940" s="153"/>
      <c r="T940" s="153"/>
      <c r="U940" s="153"/>
      <c r="Z940" s="153"/>
      <c r="AA940" s="153"/>
      <c r="AF940" s="153"/>
      <c r="AG940" s="153"/>
      <c r="AL940" s="153"/>
      <c r="AM940" s="153"/>
      <c r="AR940" s="153"/>
      <c r="AS940" s="153"/>
      <c r="AX940" s="153"/>
      <c r="AY940" s="153"/>
      <c r="BD940" s="153"/>
      <c r="BE940" s="153"/>
      <c r="BF940" s="153"/>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c r="CX940" s="9"/>
      <c r="CY940" s="9"/>
      <c r="CZ940" s="9"/>
      <c r="DA940" s="9"/>
      <c r="DB940" s="9"/>
      <c r="DC940" s="9"/>
      <c r="DD940" s="9"/>
      <c r="DE940" s="9"/>
      <c r="DF940" s="9"/>
      <c r="DG940" s="9"/>
      <c r="DH940" s="9"/>
      <c r="DI940" s="9"/>
      <c r="DJ940" s="9"/>
      <c r="DK940" s="9"/>
      <c r="DL940" s="9"/>
      <c r="DM940" s="9"/>
      <c r="DN940" s="9"/>
      <c r="DO940" s="9"/>
      <c r="DP940" s="9"/>
      <c r="DQ940" s="9"/>
      <c r="DR940" s="9"/>
      <c r="DS940" s="9"/>
      <c r="DT940" s="9"/>
      <c r="DU940" s="9"/>
      <c r="DV940" s="9"/>
      <c r="DW940" s="9"/>
      <c r="DX940" s="9"/>
      <c r="DY940" s="9"/>
      <c r="DZ940" s="9"/>
      <c r="EA940" s="9"/>
      <c r="EB940" s="9"/>
      <c r="EC940" s="9"/>
      <c r="ED940" s="9"/>
      <c r="EE940" s="9"/>
      <c r="EF940" s="9"/>
      <c r="EG940" s="9"/>
      <c r="EH940" s="9"/>
      <c r="EI940" s="9"/>
      <c r="EJ940" s="9"/>
      <c r="EK940" s="9"/>
      <c r="EL940" s="9"/>
      <c r="EM940" s="9"/>
      <c r="EN940" s="9"/>
      <c r="EO940" s="9"/>
      <c r="EP940" s="9"/>
      <c r="EQ940" s="9"/>
      <c r="ER940" s="9"/>
      <c r="ES940" s="9"/>
      <c r="ET940" s="9"/>
      <c r="EU940" s="9"/>
      <c r="EV940" s="9"/>
      <c r="EW940" s="9"/>
      <c r="EX940" s="9"/>
      <c r="EY940" s="9"/>
      <c r="EZ940" s="9"/>
      <c r="FA940" s="9"/>
      <c r="FB940" s="9"/>
      <c r="FC940" s="9"/>
      <c r="FD940" s="9"/>
      <c r="FE940" s="9"/>
      <c r="FF940" s="9"/>
      <c r="FG940" s="9"/>
      <c r="FH940" s="9"/>
      <c r="FI940" s="9"/>
      <c r="FJ940" s="9"/>
    </row>
    <row r="941" ht="15.75" customHeight="1">
      <c r="B941" s="153"/>
      <c r="C941" s="153"/>
      <c r="H941" s="153"/>
      <c r="I941" s="153"/>
      <c r="N941" s="153"/>
      <c r="O941" s="153"/>
      <c r="T941" s="153"/>
      <c r="U941" s="153"/>
      <c r="Z941" s="153"/>
      <c r="AA941" s="153"/>
      <c r="AF941" s="153"/>
      <c r="AG941" s="153"/>
      <c r="AL941" s="153"/>
      <c r="AM941" s="153"/>
      <c r="AR941" s="153"/>
      <c r="AS941" s="153"/>
      <c r="AX941" s="153"/>
      <c r="AY941" s="153"/>
      <c r="BD941" s="153"/>
      <c r="BE941" s="153"/>
      <c r="BF941" s="153"/>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c r="CX941" s="9"/>
      <c r="CY941" s="9"/>
      <c r="CZ941" s="9"/>
      <c r="DA941" s="9"/>
      <c r="DB941" s="9"/>
      <c r="DC941" s="9"/>
      <c r="DD941" s="9"/>
      <c r="DE941" s="9"/>
      <c r="DF941" s="9"/>
      <c r="DG941" s="9"/>
      <c r="DH941" s="9"/>
      <c r="DI941" s="9"/>
      <c r="DJ941" s="9"/>
      <c r="DK941" s="9"/>
      <c r="DL941" s="9"/>
      <c r="DM941" s="9"/>
      <c r="DN941" s="9"/>
      <c r="DO941" s="9"/>
      <c r="DP941" s="9"/>
      <c r="DQ941" s="9"/>
      <c r="DR941" s="9"/>
      <c r="DS941" s="9"/>
      <c r="DT941" s="9"/>
      <c r="DU941" s="9"/>
      <c r="DV941" s="9"/>
      <c r="DW941" s="9"/>
      <c r="DX941" s="9"/>
      <c r="DY941" s="9"/>
      <c r="DZ941" s="9"/>
      <c r="EA941" s="9"/>
      <c r="EB941" s="9"/>
      <c r="EC941" s="9"/>
      <c r="ED941" s="9"/>
      <c r="EE941" s="9"/>
      <c r="EF941" s="9"/>
      <c r="EG941" s="9"/>
      <c r="EH941" s="9"/>
      <c r="EI941" s="9"/>
      <c r="EJ941" s="9"/>
      <c r="EK941" s="9"/>
      <c r="EL941" s="9"/>
      <c r="EM941" s="9"/>
      <c r="EN941" s="9"/>
      <c r="EO941" s="9"/>
      <c r="EP941" s="9"/>
      <c r="EQ941" s="9"/>
      <c r="ER941" s="9"/>
      <c r="ES941" s="9"/>
      <c r="ET941" s="9"/>
      <c r="EU941" s="9"/>
      <c r="EV941" s="9"/>
      <c r="EW941" s="9"/>
      <c r="EX941" s="9"/>
      <c r="EY941" s="9"/>
      <c r="EZ941" s="9"/>
      <c r="FA941" s="9"/>
      <c r="FB941" s="9"/>
      <c r="FC941" s="9"/>
      <c r="FD941" s="9"/>
      <c r="FE941" s="9"/>
      <c r="FF941" s="9"/>
      <c r="FG941" s="9"/>
      <c r="FH941" s="9"/>
      <c r="FI941" s="9"/>
      <c r="FJ941" s="9"/>
    </row>
    <row r="942" ht="15.75" customHeight="1">
      <c r="B942" s="153"/>
      <c r="C942" s="153"/>
      <c r="H942" s="153"/>
      <c r="I942" s="153"/>
      <c r="N942" s="153"/>
      <c r="O942" s="153"/>
      <c r="T942" s="153"/>
      <c r="U942" s="153"/>
      <c r="Z942" s="153"/>
      <c r="AA942" s="153"/>
      <c r="AF942" s="153"/>
      <c r="AG942" s="153"/>
      <c r="AL942" s="153"/>
      <c r="AM942" s="153"/>
      <c r="AR942" s="153"/>
      <c r="AS942" s="153"/>
      <c r="AX942" s="153"/>
      <c r="AY942" s="153"/>
      <c r="BD942" s="153"/>
      <c r="BE942" s="153"/>
      <c r="BF942" s="153"/>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c r="CX942" s="9"/>
      <c r="CY942" s="9"/>
      <c r="CZ942" s="9"/>
      <c r="DA942" s="9"/>
      <c r="DB942" s="9"/>
      <c r="DC942" s="9"/>
      <c r="DD942" s="9"/>
      <c r="DE942" s="9"/>
      <c r="DF942" s="9"/>
      <c r="DG942" s="9"/>
      <c r="DH942" s="9"/>
      <c r="DI942" s="9"/>
      <c r="DJ942" s="9"/>
      <c r="DK942" s="9"/>
      <c r="DL942" s="9"/>
      <c r="DM942" s="9"/>
      <c r="DN942" s="9"/>
      <c r="DO942" s="9"/>
      <c r="DP942" s="9"/>
      <c r="DQ942" s="9"/>
      <c r="DR942" s="9"/>
      <c r="DS942" s="9"/>
      <c r="DT942" s="9"/>
      <c r="DU942" s="9"/>
      <c r="DV942" s="9"/>
      <c r="DW942" s="9"/>
      <c r="DX942" s="9"/>
      <c r="DY942" s="9"/>
      <c r="DZ942" s="9"/>
      <c r="EA942" s="9"/>
      <c r="EB942" s="9"/>
      <c r="EC942" s="9"/>
      <c r="ED942" s="9"/>
      <c r="EE942" s="9"/>
      <c r="EF942" s="9"/>
      <c r="EG942" s="9"/>
      <c r="EH942" s="9"/>
      <c r="EI942" s="9"/>
      <c r="EJ942" s="9"/>
      <c r="EK942" s="9"/>
      <c r="EL942" s="9"/>
      <c r="EM942" s="9"/>
      <c r="EN942" s="9"/>
      <c r="EO942" s="9"/>
      <c r="EP942" s="9"/>
      <c r="EQ942" s="9"/>
      <c r="ER942" s="9"/>
      <c r="ES942" s="9"/>
      <c r="ET942" s="9"/>
      <c r="EU942" s="9"/>
      <c r="EV942" s="9"/>
      <c r="EW942" s="9"/>
      <c r="EX942" s="9"/>
      <c r="EY942" s="9"/>
      <c r="EZ942" s="9"/>
      <c r="FA942" s="9"/>
      <c r="FB942" s="9"/>
      <c r="FC942" s="9"/>
      <c r="FD942" s="9"/>
      <c r="FE942" s="9"/>
      <c r="FF942" s="9"/>
      <c r="FG942" s="9"/>
      <c r="FH942" s="9"/>
      <c r="FI942" s="9"/>
      <c r="FJ942" s="9"/>
    </row>
    <row r="943" ht="15.75" customHeight="1">
      <c r="B943" s="153"/>
      <c r="C943" s="153"/>
      <c r="H943" s="153"/>
      <c r="I943" s="153"/>
      <c r="N943" s="153"/>
      <c r="O943" s="153"/>
      <c r="T943" s="153"/>
      <c r="U943" s="153"/>
      <c r="Z943" s="153"/>
      <c r="AA943" s="153"/>
      <c r="AF943" s="153"/>
      <c r="AG943" s="153"/>
      <c r="AL943" s="153"/>
      <c r="AM943" s="153"/>
      <c r="AR943" s="153"/>
      <c r="AS943" s="153"/>
      <c r="AX943" s="153"/>
      <c r="AY943" s="153"/>
      <c r="BD943" s="153"/>
      <c r="BE943" s="153"/>
      <c r="BF943" s="153"/>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c r="CX943" s="9"/>
      <c r="CY943" s="9"/>
      <c r="CZ943" s="9"/>
      <c r="DA943" s="9"/>
      <c r="DB943" s="9"/>
      <c r="DC943" s="9"/>
      <c r="DD943" s="9"/>
      <c r="DE943" s="9"/>
      <c r="DF943" s="9"/>
      <c r="DG943" s="9"/>
      <c r="DH943" s="9"/>
      <c r="DI943" s="9"/>
      <c r="DJ943" s="9"/>
      <c r="DK943" s="9"/>
      <c r="DL943" s="9"/>
      <c r="DM943" s="9"/>
      <c r="DN943" s="9"/>
      <c r="DO943" s="9"/>
      <c r="DP943" s="9"/>
      <c r="DQ943" s="9"/>
      <c r="DR943" s="9"/>
      <c r="DS943" s="9"/>
      <c r="DT943" s="9"/>
      <c r="DU943" s="9"/>
      <c r="DV943" s="9"/>
      <c r="DW943" s="9"/>
      <c r="DX943" s="9"/>
      <c r="DY943" s="9"/>
      <c r="DZ943" s="9"/>
      <c r="EA943" s="9"/>
      <c r="EB943" s="9"/>
      <c r="EC943" s="9"/>
      <c r="ED943" s="9"/>
      <c r="EE943" s="9"/>
      <c r="EF943" s="9"/>
      <c r="EG943" s="9"/>
      <c r="EH943" s="9"/>
      <c r="EI943" s="9"/>
      <c r="EJ943" s="9"/>
      <c r="EK943" s="9"/>
      <c r="EL943" s="9"/>
      <c r="EM943" s="9"/>
      <c r="EN943" s="9"/>
      <c r="EO943" s="9"/>
      <c r="EP943" s="9"/>
      <c r="EQ943" s="9"/>
      <c r="ER943" s="9"/>
      <c r="ES943" s="9"/>
      <c r="ET943" s="9"/>
      <c r="EU943" s="9"/>
      <c r="EV943" s="9"/>
      <c r="EW943" s="9"/>
      <c r="EX943" s="9"/>
      <c r="EY943" s="9"/>
      <c r="EZ943" s="9"/>
      <c r="FA943" s="9"/>
      <c r="FB943" s="9"/>
      <c r="FC943" s="9"/>
      <c r="FD943" s="9"/>
      <c r="FE943" s="9"/>
      <c r="FF943" s="9"/>
      <c r="FG943" s="9"/>
      <c r="FH943" s="9"/>
      <c r="FI943" s="9"/>
      <c r="FJ943" s="9"/>
    </row>
    <row r="944" ht="15.75" customHeight="1">
      <c r="B944" s="153"/>
      <c r="C944" s="153"/>
      <c r="H944" s="153"/>
      <c r="I944" s="153"/>
      <c r="N944" s="153"/>
      <c r="O944" s="153"/>
      <c r="T944" s="153"/>
      <c r="U944" s="153"/>
      <c r="Z944" s="153"/>
      <c r="AA944" s="153"/>
      <c r="AF944" s="153"/>
      <c r="AG944" s="153"/>
      <c r="AL944" s="153"/>
      <c r="AM944" s="153"/>
      <c r="AR944" s="153"/>
      <c r="AS944" s="153"/>
      <c r="AX944" s="153"/>
      <c r="AY944" s="153"/>
      <c r="BD944" s="153"/>
      <c r="BE944" s="153"/>
      <c r="BF944" s="153"/>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c r="CX944" s="9"/>
      <c r="CY944" s="9"/>
      <c r="CZ944" s="9"/>
      <c r="DA944" s="9"/>
      <c r="DB944" s="9"/>
      <c r="DC944" s="9"/>
      <c r="DD944" s="9"/>
      <c r="DE944" s="9"/>
      <c r="DF944" s="9"/>
      <c r="DG944" s="9"/>
      <c r="DH944" s="9"/>
      <c r="DI944" s="9"/>
      <c r="DJ944" s="9"/>
      <c r="DK944" s="9"/>
      <c r="DL944" s="9"/>
      <c r="DM944" s="9"/>
      <c r="DN944" s="9"/>
      <c r="DO944" s="9"/>
      <c r="DP944" s="9"/>
      <c r="DQ944" s="9"/>
      <c r="DR944" s="9"/>
      <c r="DS944" s="9"/>
      <c r="DT944" s="9"/>
      <c r="DU944" s="9"/>
      <c r="DV944" s="9"/>
      <c r="DW944" s="9"/>
      <c r="DX944" s="9"/>
      <c r="DY944" s="9"/>
      <c r="DZ944" s="9"/>
      <c r="EA944" s="9"/>
      <c r="EB944" s="9"/>
      <c r="EC944" s="9"/>
      <c r="ED944" s="9"/>
      <c r="EE944" s="9"/>
      <c r="EF944" s="9"/>
      <c r="EG944" s="9"/>
      <c r="EH944" s="9"/>
      <c r="EI944" s="9"/>
      <c r="EJ944" s="9"/>
      <c r="EK944" s="9"/>
      <c r="EL944" s="9"/>
      <c r="EM944" s="9"/>
      <c r="EN944" s="9"/>
      <c r="EO944" s="9"/>
      <c r="EP944" s="9"/>
      <c r="EQ944" s="9"/>
      <c r="ER944" s="9"/>
      <c r="ES944" s="9"/>
      <c r="ET944" s="9"/>
      <c r="EU944" s="9"/>
      <c r="EV944" s="9"/>
      <c r="EW944" s="9"/>
      <c r="EX944" s="9"/>
      <c r="EY944" s="9"/>
      <c r="EZ944" s="9"/>
      <c r="FA944" s="9"/>
      <c r="FB944" s="9"/>
      <c r="FC944" s="9"/>
      <c r="FD944" s="9"/>
      <c r="FE944" s="9"/>
      <c r="FF944" s="9"/>
      <c r="FG944" s="9"/>
      <c r="FH944" s="9"/>
      <c r="FI944" s="9"/>
      <c r="FJ944" s="9"/>
    </row>
    <row r="945" ht="15.75" customHeight="1">
      <c r="B945" s="153"/>
      <c r="C945" s="153"/>
      <c r="H945" s="153"/>
      <c r="I945" s="153"/>
      <c r="N945" s="153"/>
      <c r="O945" s="153"/>
      <c r="T945" s="153"/>
      <c r="U945" s="153"/>
      <c r="Z945" s="153"/>
      <c r="AA945" s="153"/>
      <c r="AF945" s="153"/>
      <c r="AG945" s="153"/>
      <c r="AL945" s="153"/>
      <c r="AM945" s="153"/>
      <c r="AR945" s="153"/>
      <c r="AS945" s="153"/>
      <c r="AX945" s="153"/>
      <c r="AY945" s="153"/>
      <c r="BD945" s="153"/>
      <c r="BE945" s="153"/>
      <c r="BF945" s="153"/>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c r="CX945" s="9"/>
      <c r="CY945" s="9"/>
      <c r="CZ945" s="9"/>
      <c r="DA945" s="9"/>
      <c r="DB945" s="9"/>
      <c r="DC945" s="9"/>
      <c r="DD945" s="9"/>
      <c r="DE945" s="9"/>
      <c r="DF945" s="9"/>
      <c r="DG945" s="9"/>
      <c r="DH945" s="9"/>
      <c r="DI945" s="9"/>
      <c r="DJ945" s="9"/>
      <c r="DK945" s="9"/>
      <c r="DL945" s="9"/>
      <c r="DM945" s="9"/>
      <c r="DN945" s="9"/>
      <c r="DO945" s="9"/>
      <c r="DP945" s="9"/>
      <c r="DQ945" s="9"/>
      <c r="DR945" s="9"/>
      <c r="DS945" s="9"/>
      <c r="DT945" s="9"/>
      <c r="DU945" s="9"/>
      <c r="DV945" s="9"/>
      <c r="DW945" s="9"/>
      <c r="DX945" s="9"/>
      <c r="DY945" s="9"/>
      <c r="DZ945" s="9"/>
      <c r="EA945" s="9"/>
      <c r="EB945" s="9"/>
      <c r="EC945" s="9"/>
      <c r="ED945" s="9"/>
      <c r="EE945" s="9"/>
      <c r="EF945" s="9"/>
      <c r="EG945" s="9"/>
      <c r="EH945" s="9"/>
      <c r="EI945" s="9"/>
      <c r="EJ945" s="9"/>
      <c r="EK945" s="9"/>
      <c r="EL945" s="9"/>
      <c r="EM945" s="9"/>
      <c r="EN945" s="9"/>
      <c r="EO945" s="9"/>
      <c r="EP945" s="9"/>
      <c r="EQ945" s="9"/>
      <c r="ER945" s="9"/>
      <c r="ES945" s="9"/>
      <c r="ET945" s="9"/>
      <c r="EU945" s="9"/>
      <c r="EV945" s="9"/>
      <c r="EW945" s="9"/>
      <c r="EX945" s="9"/>
      <c r="EY945" s="9"/>
      <c r="EZ945" s="9"/>
      <c r="FA945" s="9"/>
      <c r="FB945" s="9"/>
      <c r="FC945" s="9"/>
      <c r="FD945" s="9"/>
      <c r="FE945" s="9"/>
      <c r="FF945" s="9"/>
      <c r="FG945" s="9"/>
      <c r="FH945" s="9"/>
      <c r="FI945" s="9"/>
      <c r="FJ945" s="9"/>
    </row>
    <row r="946" ht="15.75" customHeight="1">
      <c r="B946" s="153"/>
      <c r="C946" s="153"/>
      <c r="H946" s="153"/>
      <c r="I946" s="153"/>
      <c r="N946" s="153"/>
      <c r="O946" s="153"/>
      <c r="T946" s="153"/>
      <c r="U946" s="153"/>
      <c r="Z946" s="153"/>
      <c r="AA946" s="153"/>
      <c r="AF946" s="153"/>
      <c r="AG946" s="153"/>
      <c r="AL946" s="153"/>
      <c r="AM946" s="153"/>
      <c r="AR946" s="153"/>
      <c r="AS946" s="153"/>
      <c r="AX946" s="153"/>
      <c r="AY946" s="153"/>
      <c r="BD946" s="153"/>
      <c r="BE946" s="153"/>
      <c r="BF946" s="153"/>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c r="CX946" s="9"/>
      <c r="CY946" s="9"/>
      <c r="CZ946" s="9"/>
      <c r="DA946" s="9"/>
      <c r="DB946" s="9"/>
      <c r="DC946" s="9"/>
      <c r="DD946" s="9"/>
      <c r="DE946" s="9"/>
      <c r="DF946" s="9"/>
      <c r="DG946" s="9"/>
      <c r="DH946" s="9"/>
      <c r="DI946" s="9"/>
      <c r="DJ946" s="9"/>
      <c r="DK946" s="9"/>
      <c r="DL946" s="9"/>
      <c r="DM946" s="9"/>
      <c r="DN946" s="9"/>
      <c r="DO946" s="9"/>
      <c r="DP946" s="9"/>
      <c r="DQ946" s="9"/>
      <c r="DR946" s="9"/>
      <c r="DS946" s="9"/>
      <c r="DT946" s="9"/>
      <c r="DU946" s="9"/>
      <c r="DV946" s="9"/>
      <c r="DW946" s="9"/>
      <c r="DX946" s="9"/>
      <c r="DY946" s="9"/>
      <c r="DZ946" s="9"/>
      <c r="EA946" s="9"/>
      <c r="EB946" s="9"/>
      <c r="EC946" s="9"/>
      <c r="ED946" s="9"/>
      <c r="EE946" s="9"/>
      <c r="EF946" s="9"/>
      <c r="EG946" s="9"/>
      <c r="EH946" s="9"/>
      <c r="EI946" s="9"/>
      <c r="EJ946" s="9"/>
      <c r="EK946" s="9"/>
      <c r="EL946" s="9"/>
      <c r="EM946" s="9"/>
      <c r="EN946" s="9"/>
      <c r="EO946" s="9"/>
      <c r="EP946" s="9"/>
      <c r="EQ946" s="9"/>
      <c r="ER946" s="9"/>
      <c r="ES946" s="9"/>
      <c r="ET946" s="9"/>
      <c r="EU946" s="9"/>
      <c r="EV946" s="9"/>
      <c r="EW946" s="9"/>
      <c r="EX946" s="9"/>
      <c r="EY946" s="9"/>
      <c r="EZ946" s="9"/>
      <c r="FA946" s="9"/>
      <c r="FB946" s="9"/>
      <c r="FC946" s="9"/>
      <c r="FD946" s="9"/>
      <c r="FE946" s="9"/>
      <c r="FF946" s="9"/>
      <c r="FG946" s="9"/>
      <c r="FH946" s="9"/>
      <c r="FI946" s="9"/>
      <c r="FJ946" s="9"/>
    </row>
    <row r="947" ht="15.75" customHeight="1">
      <c r="B947" s="153"/>
      <c r="C947" s="153"/>
      <c r="H947" s="153"/>
      <c r="I947" s="153"/>
      <c r="N947" s="153"/>
      <c r="O947" s="153"/>
      <c r="T947" s="153"/>
      <c r="U947" s="153"/>
      <c r="Z947" s="153"/>
      <c r="AA947" s="153"/>
      <c r="AF947" s="153"/>
      <c r="AG947" s="153"/>
      <c r="AL947" s="153"/>
      <c r="AM947" s="153"/>
      <c r="AR947" s="153"/>
      <c r="AS947" s="153"/>
      <c r="AX947" s="153"/>
      <c r="AY947" s="153"/>
      <c r="BD947" s="153"/>
      <c r="BE947" s="153"/>
      <c r="BF947" s="153"/>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c r="CX947" s="9"/>
      <c r="CY947" s="9"/>
      <c r="CZ947" s="9"/>
      <c r="DA947" s="9"/>
      <c r="DB947" s="9"/>
      <c r="DC947" s="9"/>
      <c r="DD947" s="9"/>
      <c r="DE947" s="9"/>
      <c r="DF947" s="9"/>
      <c r="DG947" s="9"/>
      <c r="DH947" s="9"/>
      <c r="DI947" s="9"/>
      <c r="DJ947" s="9"/>
      <c r="DK947" s="9"/>
      <c r="DL947" s="9"/>
      <c r="DM947" s="9"/>
      <c r="DN947" s="9"/>
      <c r="DO947" s="9"/>
      <c r="DP947" s="9"/>
      <c r="DQ947" s="9"/>
      <c r="DR947" s="9"/>
      <c r="DS947" s="9"/>
      <c r="DT947" s="9"/>
      <c r="DU947" s="9"/>
      <c r="DV947" s="9"/>
      <c r="DW947" s="9"/>
      <c r="DX947" s="9"/>
      <c r="DY947" s="9"/>
      <c r="DZ947" s="9"/>
      <c r="EA947" s="9"/>
      <c r="EB947" s="9"/>
      <c r="EC947" s="9"/>
      <c r="ED947" s="9"/>
      <c r="EE947" s="9"/>
      <c r="EF947" s="9"/>
      <c r="EG947" s="9"/>
      <c r="EH947" s="9"/>
      <c r="EI947" s="9"/>
      <c r="EJ947" s="9"/>
      <c r="EK947" s="9"/>
      <c r="EL947" s="9"/>
      <c r="EM947" s="9"/>
      <c r="EN947" s="9"/>
      <c r="EO947" s="9"/>
      <c r="EP947" s="9"/>
      <c r="EQ947" s="9"/>
      <c r="ER947" s="9"/>
      <c r="ES947" s="9"/>
      <c r="ET947" s="9"/>
      <c r="EU947" s="9"/>
      <c r="EV947" s="9"/>
      <c r="EW947" s="9"/>
      <c r="EX947" s="9"/>
      <c r="EY947" s="9"/>
      <c r="EZ947" s="9"/>
      <c r="FA947" s="9"/>
      <c r="FB947" s="9"/>
      <c r="FC947" s="9"/>
      <c r="FD947" s="9"/>
      <c r="FE947" s="9"/>
      <c r="FF947" s="9"/>
      <c r="FG947" s="9"/>
      <c r="FH947" s="9"/>
      <c r="FI947" s="9"/>
      <c r="FJ947" s="9"/>
    </row>
    <row r="948" ht="15.75" customHeight="1">
      <c r="B948" s="153"/>
      <c r="C948" s="153"/>
      <c r="H948" s="153"/>
      <c r="I948" s="153"/>
      <c r="N948" s="153"/>
      <c r="O948" s="153"/>
      <c r="T948" s="153"/>
      <c r="U948" s="153"/>
      <c r="Z948" s="153"/>
      <c r="AA948" s="153"/>
      <c r="AF948" s="153"/>
      <c r="AG948" s="153"/>
      <c r="AL948" s="153"/>
      <c r="AM948" s="153"/>
      <c r="AR948" s="153"/>
      <c r="AS948" s="153"/>
      <c r="AX948" s="153"/>
      <c r="AY948" s="153"/>
      <c r="BD948" s="153"/>
      <c r="BE948" s="153"/>
      <c r="BF948" s="153"/>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c r="CX948" s="9"/>
      <c r="CY948" s="9"/>
      <c r="CZ948" s="9"/>
      <c r="DA948" s="9"/>
      <c r="DB948" s="9"/>
      <c r="DC948" s="9"/>
      <c r="DD948" s="9"/>
      <c r="DE948" s="9"/>
      <c r="DF948" s="9"/>
      <c r="DG948" s="9"/>
      <c r="DH948" s="9"/>
      <c r="DI948" s="9"/>
      <c r="DJ948" s="9"/>
      <c r="DK948" s="9"/>
      <c r="DL948" s="9"/>
      <c r="DM948" s="9"/>
      <c r="DN948" s="9"/>
      <c r="DO948" s="9"/>
      <c r="DP948" s="9"/>
      <c r="DQ948" s="9"/>
      <c r="DR948" s="9"/>
      <c r="DS948" s="9"/>
      <c r="DT948" s="9"/>
      <c r="DU948" s="9"/>
      <c r="DV948" s="9"/>
      <c r="DW948" s="9"/>
      <c r="DX948" s="9"/>
      <c r="DY948" s="9"/>
      <c r="DZ948" s="9"/>
      <c r="EA948" s="9"/>
      <c r="EB948" s="9"/>
      <c r="EC948" s="9"/>
      <c r="ED948" s="9"/>
      <c r="EE948" s="9"/>
      <c r="EF948" s="9"/>
      <c r="EG948" s="9"/>
      <c r="EH948" s="9"/>
      <c r="EI948" s="9"/>
      <c r="EJ948" s="9"/>
      <c r="EK948" s="9"/>
      <c r="EL948" s="9"/>
      <c r="EM948" s="9"/>
      <c r="EN948" s="9"/>
      <c r="EO948" s="9"/>
      <c r="EP948" s="9"/>
      <c r="EQ948" s="9"/>
      <c r="ER948" s="9"/>
      <c r="ES948" s="9"/>
      <c r="ET948" s="9"/>
      <c r="EU948" s="9"/>
      <c r="EV948" s="9"/>
      <c r="EW948" s="9"/>
      <c r="EX948" s="9"/>
      <c r="EY948" s="9"/>
      <c r="EZ948" s="9"/>
      <c r="FA948" s="9"/>
      <c r="FB948" s="9"/>
      <c r="FC948" s="9"/>
      <c r="FD948" s="9"/>
      <c r="FE948" s="9"/>
      <c r="FF948" s="9"/>
      <c r="FG948" s="9"/>
      <c r="FH948" s="9"/>
      <c r="FI948" s="9"/>
      <c r="FJ948" s="9"/>
    </row>
    <row r="949" ht="15.75" customHeight="1">
      <c r="B949" s="153"/>
      <c r="C949" s="153"/>
      <c r="H949" s="153"/>
      <c r="I949" s="153"/>
      <c r="N949" s="153"/>
      <c r="O949" s="153"/>
      <c r="T949" s="153"/>
      <c r="U949" s="153"/>
      <c r="Z949" s="153"/>
      <c r="AA949" s="153"/>
      <c r="AF949" s="153"/>
      <c r="AG949" s="153"/>
      <c r="AL949" s="153"/>
      <c r="AM949" s="153"/>
      <c r="AR949" s="153"/>
      <c r="AS949" s="153"/>
      <c r="AX949" s="153"/>
      <c r="AY949" s="153"/>
      <c r="BD949" s="153"/>
      <c r="BE949" s="153"/>
      <c r="BF949" s="153"/>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c r="CX949" s="9"/>
      <c r="CY949" s="9"/>
      <c r="CZ949" s="9"/>
      <c r="DA949" s="9"/>
      <c r="DB949" s="9"/>
      <c r="DC949" s="9"/>
      <c r="DD949" s="9"/>
      <c r="DE949" s="9"/>
      <c r="DF949" s="9"/>
      <c r="DG949" s="9"/>
      <c r="DH949" s="9"/>
      <c r="DI949" s="9"/>
      <c r="DJ949" s="9"/>
      <c r="DK949" s="9"/>
      <c r="DL949" s="9"/>
      <c r="DM949" s="9"/>
      <c r="DN949" s="9"/>
      <c r="DO949" s="9"/>
      <c r="DP949" s="9"/>
      <c r="DQ949" s="9"/>
      <c r="DR949" s="9"/>
      <c r="DS949" s="9"/>
      <c r="DT949" s="9"/>
      <c r="DU949" s="9"/>
      <c r="DV949" s="9"/>
      <c r="DW949" s="9"/>
      <c r="DX949" s="9"/>
      <c r="DY949" s="9"/>
      <c r="DZ949" s="9"/>
      <c r="EA949" s="9"/>
      <c r="EB949" s="9"/>
      <c r="EC949" s="9"/>
      <c r="ED949" s="9"/>
      <c r="EE949" s="9"/>
      <c r="EF949" s="9"/>
      <c r="EG949" s="9"/>
      <c r="EH949" s="9"/>
      <c r="EI949" s="9"/>
      <c r="EJ949" s="9"/>
      <c r="EK949" s="9"/>
      <c r="EL949" s="9"/>
      <c r="EM949" s="9"/>
      <c r="EN949" s="9"/>
      <c r="EO949" s="9"/>
      <c r="EP949" s="9"/>
      <c r="EQ949" s="9"/>
      <c r="ER949" s="9"/>
      <c r="ES949" s="9"/>
      <c r="ET949" s="9"/>
      <c r="EU949" s="9"/>
      <c r="EV949" s="9"/>
      <c r="EW949" s="9"/>
      <c r="EX949" s="9"/>
      <c r="EY949" s="9"/>
      <c r="EZ949" s="9"/>
      <c r="FA949" s="9"/>
      <c r="FB949" s="9"/>
      <c r="FC949" s="9"/>
      <c r="FD949" s="9"/>
      <c r="FE949" s="9"/>
      <c r="FF949" s="9"/>
      <c r="FG949" s="9"/>
      <c r="FH949" s="9"/>
      <c r="FI949" s="9"/>
      <c r="FJ949" s="9"/>
    </row>
    <row r="950" ht="15.75" customHeight="1">
      <c r="B950" s="153"/>
      <c r="C950" s="153"/>
      <c r="H950" s="153"/>
      <c r="I950" s="153"/>
      <c r="N950" s="153"/>
      <c r="O950" s="153"/>
      <c r="T950" s="153"/>
      <c r="U950" s="153"/>
      <c r="Z950" s="153"/>
      <c r="AA950" s="153"/>
      <c r="AF950" s="153"/>
      <c r="AG950" s="153"/>
      <c r="AL950" s="153"/>
      <c r="AM950" s="153"/>
      <c r="AR950" s="153"/>
      <c r="AS950" s="153"/>
      <c r="AX950" s="153"/>
      <c r="AY950" s="153"/>
      <c r="BD950" s="153"/>
      <c r="BE950" s="153"/>
      <c r="BF950" s="153"/>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c r="CX950" s="9"/>
      <c r="CY950" s="9"/>
      <c r="CZ950" s="9"/>
      <c r="DA950" s="9"/>
      <c r="DB950" s="9"/>
      <c r="DC950" s="9"/>
      <c r="DD950" s="9"/>
      <c r="DE950" s="9"/>
      <c r="DF950" s="9"/>
      <c r="DG950" s="9"/>
      <c r="DH950" s="9"/>
      <c r="DI950" s="9"/>
      <c r="DJ950" s="9"/>
      <c r="DK950" s="9"/>
      <c r="DL950" s="9"/>
      <c r="DM950" s="9"/>
      <c r="DN950" s="9"/>
      <c r="DO950" s="9"/>
      <c r="DP950" s="9"/>
      <c r="DQ950" s="9"/>
      <c r="DR950" s="9"/>
      <c r="DS950" s="9"/>
      <c r="DT950" s="9"/>
      <c r="DU950" s="9"/>
      <c r="DV950" s="9"/>
      <c r="DW950" s="9"/>
      <c r="DX950" s="9"/>
      <c r="DY950" s="9"/>
      <c r="DZ950" s="9"/>
      <c r="EA950" s="9"/>
      <c r="EB950" s="9"/>
      <c r="EC950" s="9"/>
      <c r="ED950" s="9"/>
      <c r="EE950" s="9"/>
      <c r="EF950" s="9"/>
      <c r="EG950" s="9"/>
      <c r="EH950" s="9"/>
      <c r="EI950" s="9"/>
      <c r="EJ950" s="9"/>
      <c r="EK950" s="9"/>
      <c r="EL950" s="9"/>
      <c r="EM950" s="9"/>
      <c r="EN950" s="9"/>
      <c r="EO950" s="9"/>
      <c r="EP950" s="9"/>
      <c r="EQ950" s="9"/>
      <c r="ER950" s="9"/>
      <c r="ES950" s="9"/>
      <c r="ET950" s="9"/>
      <c r="EU950" s="9"/>
      <c r="EV950" s="9"/>
      <c r="EW950" s="9"/>
      <c r="EX950" s="9"/>
      <c r="EY950" s="9"/>
      <c r="EZ950" s="9"/>
      <c r="FA950" s="9"/>
      <c r="FB950" s="9"/>
      <c r="FC950" s="9"/>
      <c r="FD950" s="9"/>
      <c r="FE950" s="9"/>
      <c r="FF950" s="9"/>
      <c r="FG950" s="9"/>
      <c r="FH950" s="9"/>
      <c r="FI950" s="9"/>
      <c r="FJ950" s="9"/>
    </row>
    <row r="951" ht="15.75" customHeight="1">
      <c r="B951" s="153"/>
      <c r="C951" s="153"/>
      <c r="H951" s="153"/>
      <c r="I951" s="153"/>
      <c r="N951" s="153"/>
      <c r="O951" s="153"/>
      <c r="T951" s="153"/>
      <c r="U951" s="153"/>
      <c r="Z951" s="153"/>
      <c r="AA951" s="153"/>
      <c r="AF951" s="153"/>
      <c r="AG951" s="153"/>
      <c r="AL951" s="153"/>
      <c r="AM951" s="153"/>
      <c r="AR951" s="153"/>
      <c r="AS951" s="153"/>
      <c r="AX951" s="153"/>
      <c r="AY951" s="153"/>
      <c r="BD951" s="153"/>
      <c r="BE951" s="153"/>
      <c r="BF951" s="153"/>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c r="CX951" s="9"/>
      <c r="CY951" s="9"/>
      <c r="CZ951" s="9"/>
      <c r="DA951" s="9"/>
      <c r="DB951" s="9"/>
      <c r="DC951" s="9"/>
      <c r="DD951" s="9"/>
      <c r="DE951" s="9"/>
      <c r="DF951" s="9"/>
      <c r="DG951" s="9"/>
      <c r="DH951" s="9"/>
      <c r="DI951" s="9"/>
      <c r="DJ951" s="9"/>
      <c r="DK951" s="9"/>
      <c r="DL951" s="9"/>
      <c r="DM951" s="9"/>
      <c r="DN951" s="9"/>
      <c r="DO951" s="9"/>
      <c r="DP951" s="9"/>
      <c r="DQ951" s="9"/>
      <c r="DR951" s="9"/>
      <c r="DS951" s="9"/>
      <c r="DT951" s="9"/>
      <c r="DU951" s="9"/>
      <c r="DV951" s="9"/>
      <c r="DW951" s="9"/>
      <c r="DX951" s="9"/>
      <c r="DY951" s="9"/>
      <c r="DZ951" s="9"/>
      <c r="EA951" s="9"/>
      <c r="EB951" s="9"/>
      <c r="EC951" s="9"/>
      <c r="ED951" s="9"/>
      <c r="EE951" s="9"/>
      <c r="EF951" s="9"/>
      <c r="EG951" s="9"/>
      <c r="EH951" s="9"/>
      <c r="EI951" s="9"/>
      <c r="EJ951" s="9"/>
      <c r="EK951" s="9"/>
      <c r="EL951" s="9"/>
      <c r="EM951" s="9"/>
      <c r="EN951" s="9"/>
      <c r="EO951" s="9"/>
      <c r="EP951" s="9"/>
      <c r="EQ951" s="9"/>
      <c r="ER951" s="9"/>
      <c r="ES951" s="9"/>
      <c r="ET951" s="9"/>
      <c r="EU951" s="9"/>
      <c r="EV951" s="9"/>
      <c r="EW951" s="9"/>
      <c r="EX951" s="9"/>
      <c r="EY951" s="9"/>
      <c r="EZ951" s="9"/>
      <c r="FA951" s="9"/>
      <c r="FB951" s="9"/>
      <c r="FC951" s="9"/>
      <c r="FD951" s="9"/>
      <c r="FE951" s="9"/>
      <c r="FF951" s="9"/>
      <c r="FG951" s="9"/>
      <c r="FH951" s="9"/>
      <c r="FI951" s="9"/>
      <c r="FJ951" s="9"/>
    </row>
    <row r="952" ht="15.75" customHeight="1">
      <c r="B952" s="153"/>
      <c r="C952" s="153"/>
      <c r="H952" s="153"/>
      <c r="I952" s="153"/>
      <c r="N952" s="153"/>
      <c r="O952" s="153"/>
      <c r="T952" s="153"/>
      <c r="U952" s="153"/>
      <c r="Z952" s="153"/>
      <c r="AA952" s="153"/>
      <c r="AF952" s="153"/>
      <c r="AG952" s="153"/>
      <c r="AL952" s="153"/>
      <c r="AM952" s="153"/>
      <c r="AR952" s="153"/>
      <c r="AS952" s="153"/>
      <c r="AX952" s="153"/>
      <c r="AY952" s="153"/>
      <c r="BD952" s="153"/>
      <c r="BE952" s="153"/>
      <c r="BF952" s="153"/>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c r="CX952" s="9"/>
      <c r="CY952" s="9"/>
      <c r="CZ952" s="9"/>
      <c r="DA952" s="9"/>
      <c r="DB952" s="9"/>
      <c r="DC952" s="9"/>
      <c r="DD952" s="9"/>
      <c r="DE952" s="9"/>
      <c r="DF952" s="9"/>
      <c r="DG952" s="9"/>
      <c r="DH952" s="9"/>
      <c r="DI952" s="9"/>
      <c r="DJ952" s="9"/>
      <c r="DK952" s="9"/>
      <c r="DL952" s="9"/>
      <c r="DM952" s="9"/>
      <c r="DN952" s="9"/>
      <c r="DO952" s="9"/>
      <c r="DP952" s="9"/>
      <c r="DQ952" s="9"/>
      <c r="DR952" s="9"/>
      <c r="DS952" s="9"/>
      <c r="DT952" s="9"/>
      <c r="DU952" s="9"/>
      <c r="DV952" s="9"/>
      <c r="DW952" s="9"/>
      <c r="DX952" s="9"/>
      <c r="DY952" s="9"/>
      <c r="DZ952" s="9"/>
      <c r="EA952" s="9"/>
      <c r="EB952" s="9"/>
      <c r="EC952" s="9"/>
      <c r="ED952" s="9"/>
      <c r="EE952" s="9"/>
      <c r="EF952" s="9"/>
      <c r="EG952" s="9"/>
      <c r="EH952" s="9"/>
      <c r="EI952" s="9"/>
      <c r="EJ952" s="9"/>
      <c r="EK952" s="9"/>
      <c r="EL952" s="9"/>
      <c r="EM952" s="9"/>
      <c r="EN952" s="9"/>
      <c r="EO952" s="9"/>
      <c r="EP952" s="9"/>
      <c r="EQ952" s="9"/>
      <c r="ER952" s="9"/>
      <c r="ES952" s="9"/>
      <c r="ET952" s="9"/>
      <c r="EU952" s="9"/>
      <c r="EV952" s="9"/>
      <c r="EW952" s="9"/>
      <c r="EX952" s="9"/>
      <c r="EY952" s="9"/>
      <c r="EZ952" s="9"/>
      <c r="FA952" s="9"/>
      <c r="FB952" s="9"/>
      <c r="FC952" s="9"/>
      <c r="FD952" s="9"/>
      <c r="FE952" s="9"/>
      <c r="FF952" s="9"/>
      <c r="FG952" s="9"/>
      <c r="FH952" s="9"/>
      <c r="FI952" s="9"/>
      <c r="FJ952" s="9"/>
    </row>
    <row r="953" ht="15.75" customHeight="1">
      <c r="B953" s="153"/>
      <c r="C953" s="153"/>
      <c r="H953" s="153"/>
      <c r="I953" s="153"/>
      <c r="N953" s="153"/>
      <c r="O953" s="153"/>
      <c r="T953" s="153"/>
      <c r="U953" s="153"/>
      <c r="Z953" s="153"/>
      <c r="AA953" s="153"/>
      <c r="AF953" s="153"/>
      <c r="AG953" s="153"/>
      <c r="AL953" s="153"/>
      <c r="AM953" s="153"/>
      <c r="AR953" s="153"/>
      <c r="AS953" s="153"/>
      <c r="AX953" s="153"/>
      <c r="AY953" s="153"/>
      <c r="BD953" s="153"/>
      <c r="BE953" s="153"/>
      <c r="BF953" s="153"/>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c r="CX953" s="9"/>
      <c r="CY953" s="9"/>
      <c r="CZ953" s="9"/>
      <c r="DA953" s="9"/>
      <c r="DB953" s="9"/>
      <c r="DC953" s="9"/>
      <c r="DD953" s="9"/>
      <c r="DE953" s="9"/>
      <c r="DF953" s="9"/>
      <c r="DG953" s="9"/>
      <c r="DH953" s="9"/>
      <c r="DI953" s="9"/>
      <c r="DJ953" s="9"/>
      <c r="DK953" s="9"/>
      <c r="DL953" s="9"/>
      <c r="DM953" s="9"/>
      <c r="DN953" s="9"/>
      <c r="DO953" s="9"/>
      <c r="DP953" s="9"/>
      <c r="DQ953" s="9"/>
      <c r="DR953" s="9"/>
      <c r="DS953" s="9"/>
      <c r="DT953" s="9"/>
      <c r="DU953" s="9"/>
      <c r="DV953" s="9"/>
      <c r="DW953" s="9"/>
      <c r="DX953" s="9"/>
      <c r="DY953" s="9"/>
      <c r="DZ953" s="9"/>
      <c r="EA953" s="9"/>
      <c r="EB953" s="9"/>
      <c r="EC953" s="9"/>
      <c r="ED953" s="9"/>
      <c r="EE953" s="9"/>
      <c r="EF953" s="9"/>
      <c r="EG953" s="9"/>
      <c r="EH953" s="9"/>
      <c r="EI953" s="9"/>
      <c r="EJ953" s="9"/>
      <c r="EK953" s="9"/>
      <c r="EL953" s="9"/>
      <c r="EM953" s="9"/>
      <c r="EN953" s="9"/>
      <c r="EO953" s="9"/>
      <c r="EP953" s="9"/>
      <c r="EQ953" s="9"/>
      <c r="ER953" s="9"/>
      <c r="ES953" s="9"/>
      <c r="ET953" s="9"/>
      <c r="EU953" s="9"/>
      <c r="EV953" s="9"/>
      <c r="EW953" s="9"/>
      <c r="EX953" s="9"/>
      <c r="EY953" s="9"/>
      <c r="EZ953" s="9"/>
      <c r="FA953" s="9"/>
      <c r="FB953" s="9"/>
      <c r="FC953" s="9"/>
      <c r="FD953" s="9"/>
      <c r="FE953" s="9"/>
      <c r="FF953" s="9"/>
      <c r="FG953" s="9"/>
      <c r="FH953" s="9"/>
      <c r="FI953" s="9"/>
      <c r="FJ953" s="9"/>
    </row>
    <row r="954" ht="15.75" customHeight="1">
      <c r="B954" s="153"/>
      <c r="C954" s="153"/>
      <c r="H954" s="153"/>
      <c r="I954" s="153"/>
      <c r="N954" s="153"/>
      <c r="O954" s="153"/>
      <c r="T954" s="153"/>
      <c r="U954" s="153"/>
      <c r="Z954" s="153"/>
      <c r="AA954" s="153"/>
      <c r="AF954" s="153"/>
      <c r="AG954" s="153"/>
      <c r="AL954" s="153"/>
      <c r="AM954" s="153"/>
      <c r="AR954" s="153"/>
      <c r="AS954" s="153"/>
      <c r="AX954" s="153"/>
      <c r="AY954" s="153"/>
      <c r="BD954" s="153"/>
      <c r="BE954" s="153"/>
      <c r="BF954" s="153"/>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c r="CX954" s="9"/>
      <c r="CY954" s="9"/>
      <c r="CZ954" s="9"/>
      <c r="DA954" s="9"/>
      <c r="DB954" s="9"/>
      <c r="DC954" s="9"/>
      <c r="DD954" s="9"/>
      <c r="DE954" s="9"/>
      <c r="DF954" s="9"/>
      <c r="DG954" s="9"/>
      <c r="DH954" s="9"/>
      <c r="DI954" s="9"/>
      <c r="DJ954" s="9"/>
      <c r="DK954" s="9"/>
      <c r="DL954" s="9"/>
      <c r="DM954" s="9"/>
      <c r="DN954" s="9"/>
      <c r="DO954" s="9"/>
      <c r="DP954" s="9"/>
      <c r="DQ954" s="9"/>
      <c r="DR954" s="9"/>
      <c r="DS954" s="9"/>
      <c r="DT954" s="9"/>
      <c r="DU954" s="9"/>
      <c r="DV954" s="9"/>
      <c r="DW954" s="9"/>
      <c r="DX954" s="9"/>
      <c r="DY954" s="9"/>
      <c r="DZ954" s="9"/>
      <c r="EA954" s="9"/>
      <c r="EB954" s="9"/>
      <c r="EC954" s="9"/>
      <c r="ED954" s="9"/>
      <c r="EE954" s="9"/>
      <c r="EF954" s="9"/>
      <c r="EG954" s="9"/>
      <c r="EH954" s="9"/>
      <c r="EI954" s="9"/>
      <c r="EJ954" s="9"/>
      <c r="EK954" s="9"/>
      <c r="EL954" s="9"/>
      <c r="EM954" s="9"/>
      <c r="EN954" s="9"/>
      <c r="EO954" s="9"/>
      <c r="EP954" s="9"/>
      <c r="EQ954" s="9"/>
      <c r="ER954" s="9"/>
      <c r="ES954" s="9"/>
      <c r="ET954" s="9"/>
      <c r="EU954" s="9"/>
      <c r="EV954" s="9"/>
      <c r="EW954" s="9"/>
      <c r="EX954" s="9"/>
      <c r="EY954" s="9"/>
      <c r="EZ954" s="9"/>
      <c r="FA954" s="9"/>
      <c r="FB954" s="9"/>
      <c r="FC954" s="9"/>
      <c r="FD954" s="9"/>
      <c r="FE954" s="9"/>
      <c r="FF954" s="9"/>
      <c r="FG954" s="9"/>
      <c r="FH954" s="9"/>
      <c r="FI954" s="9"/>
      <c r="FJ954" s="9"/>
    </row>
    <row r="955" ht="15.75" customHeight="1">
      <c r="B955" s="153"/>
      <c r="C955" s="153"/>
      <c r="H955" s="153"/>
      <c r="I955" s="153"/>
      <c r="N955" s="153"/>
      <c r="O955" s="153"/>
      <c r="T955" s="153"/>
      <c r="U955" s="153"/>
      <c r="Z955" s="153"/>
      <c r="AA955" s="153"/>
      <c r="AF955" s="153"/>
      <c r="AG955" s="153"/>
      <c r="AL955" s="153"/>
      <c r="AM955" s="153"/>
      <c r="AR955" s="153"/>
      <c r="AS955" s="153"/>
      <c r="AX955" s="153"/>
      <c r="AY955" s="153"/>
      <c r="BD955" s="153"/>
      <c r="BE955" s="153"/>
      <c r="BF955" s="153"/>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c r="DD955" s="9"/>
      <c r="DE955" s="9"/>
      <c r="DF955" s="9"/>
      <c r="DG955" s="9"/>
      <c r="DH955" s="9"/>
      <c r="DI955" s="9"/>
      <c r="DJ955" s="9"/>
      <c r="DK955" s="9"/>
      <c r="DL955" s="9"/>
      <c r="DM955" s="9"/>
      <c r="DN955" s="9"/>
      <c r="DO955" s="9"/>
      <c r="DP955" s="9"/>
      <c r="DQ955" s="9"/>
      <c r="DR955" s="9"/>
      <c r="DS955" s="9"/>
      <c r="DT955" s="9"/>
      <c r="DU955" s="9"/>
      <c r="DV955" s="9"/>
      <c r="DW955" s="9"/>
      <c r="DX955" s="9"/>
      <c r="DY955" s="9"/>
      <c r="DZ955" s="9"/>
      <c r="EA955" s="9"/>
      <c r="EB955" s="9"/>
      <c r="EC955" s="9"/>
      <c r="ED955" s="9"/>
      <c r="EE955" s="9"/>
      <c r="EF955" s="9"/>
      <c r="EG955" s="9"/>
      <c r="EH955" s="9"/>
      <c r="EI955" s="9"/>
      <c r="EJ955" s="9"/>
      <c r="EK955" s="9"/>
      <c r="EL955" s="9"/>
      <c r="EM955" s="9"/>
      <c r="EN955" s="9"/>
      <c r="EO955" s="9"/>
      <c r="EP955" s="9"/>
      <c r="EQ955" s="9"/>
      <c r="ER955" s="9"/>
      <c r="ES955" s="9"/>
      <c r="ET955" s="9"/>
      <c r="EU955" s="9"/>
      <c r="EV955" s="9"/>
      <c r="EW955" s="9"/>
      <c r="EX955" s="9"/>
      <c r="EY955" s="9"/>
      <c r="EZ955" s="9"/>
      <c r="FA955" s="9"/>
      <c r="FB955" s="9"/>
      <c r="FC955" s="9"/>
      <c r="FD955" s="9"/>
      <c r="FE955" s="9"/>
      <c r="FF955" s="9"/>
      <c r="FG955" s="9"/>
      <c r="FH955" s="9"/>
      <c r="FI955" s="9"/>
      <c r="FJ955" s="9"/>
    </row>
    <row r="956" ht="15.75" customHeight="1">
      <c r="B956" s="153"/>
      <c r="C956" s="153"/>
      <c r="H956" s="153"/>
      <c r="I956" s="153"/>
      <c r="N956" s="153"/>
      <c r="O956" s="153"/>
      <c r="T956" s="153"/>
      <c r="U956" s="153"/>
      <c r="Z956" s="153"/>
      <c r="AA956" s="153"/>
      <c r="AF956" s="153"/>
      <c r="AG956" s="153"/>
      <c r="AL956" s="153"/>
      <c r="AM956" s="153"/>
      <c r="AR956" s="153"/>
      <c r="AS956" s="153"/>
      <c r="AX956" s="153"/>
      <c r="AY956" s="153"/>
      <c r="BD956" s="153"/>
      <c r="BE956" s="153"/>
      <c r="BF956" s="153"/>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c r="CX956" s="9"/>
      <c r="CY956" s="9"/>
      <c r="CZ956" s="9"/>
      <c r="DA956" s="9"/>
      <c r="DB956" s="9"/>
      <c r="DC956" s="9"/>
      <c r="DD956" s="9"/>
      <c r="DE956" s="9"/>
      <c r="DF956" s="9"/>
      <c r="DG956" s="9"/>
      <c r="DH956" s="9"/>
      <c r="DI956" s="9"/>
      <c r="DJ956" s="9"/>
      <c r="DK956" s="9"/>
      <c r="DL956" s="9"/>
      <c r="DM956" s="9"/>
      <c r="DN956" s="9"/>
      <c r="DO956" s="9"/>
      <c r="DP956" s="9"/>
      <c r="DQ956" s="9"/>
      <c r="DR956" s="9"/>
      <c r="DS956" s="9"/>
      <c r="DT956" s="9"/>
      <c r="DU956" s="9"/>
      <c r="DV956" s="9"/>
      <c r="DW956" s="9"/>
      <c r="DX956" s="9"/>
      <c r="DY956" s="9"/>
      <c r="DZ956" s="9"/>
      <c r="EA956" s="9"/>
      <c r="EB956" s="9"/>
      <c r="EC956" s="9"/>
      <c r="ED956" s="9"/>
      <c r="EE956" s="9"/>
      <c r="EF956" s="9"/>
      <c r="EG956" s="9"/>
      <c r="EH956" s="9"/>
      <c r="EI956" s="9"/>
      <c r="EJ956" s="9"/>
      <c r="EK956" s="9"/>
      <c r="EL956" s="9"/>
      <c r="EM956" s="9"/>
      <c r="EN956" s="9"/>
      <c r="EO956" s="9"/>
      <c r="EP956" s="9"/>
      <c r="EQ956" s="9"/>
      <c r="ER956" s="9"/>
      <c r="ES956" s="9"/>
      <c r="ET956" s="9"/>
      <c r="EU956" s="9"/>
      <c r="EV956" s="9"/>
      <c r="EW956" s="9"/>
      <c r="EX956" s="9"/>
      <c r="EY956" s="9"/>
      <c r="EZ956" s="9"/>
      <c r="FA956" s="9"/>
      <c r="FB956" s="9"/>
      <c r="FC956" s="9"/>
      <c r="FD956" s="9"/>
      <c r="FE956" s="9"/>
      <c r="FF956" s="9"/>
      <c r="FG956" s="9"/>
      <c r="FH956" s="9"/>
      <c r="FI956" s="9"/>
      <c r="FJ956" s="9"/>
    </row>
    <row r="957" ht="15.75" customHeight="1">
      <c r="B957" s="153"/>
      <c r="C957" s="153"/>
      <c r="H957" s="153"/>
      <c r="I957" s="153"/>
      <c r="N957" s="153"/>
      <c r="O957" s="153"/>
      <c r="T957" s="153"/>
      <c r="U957" s="153"/>
      <c r="Z957" s="153"/>
      <c r="AA957" s="153"/>
      <c r="AF957" s="153"/>
      <c r="AG957" s="153"/>
      <c r="AL957" s="153"/>
      <c r="AM957" s="153"/>
      <c r="AR957" s="153"/>
      <c r="AS957" s="153"/>
      <c r="AX957" s="153"/>
      <c r="AY957" s="153"/>
      <c r="BD957" s="153"/>
      <c r="BE957" s="153"/>
      <c r="BF957" s="153"/>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c r="DD957" s="9"/>
      <c r="DE957" s="9"/>
      <c r="DF957" s="9"/>
      <c r="DG957" s="9"/>
      <c r="DH957" s="9"/>
      <c r="DI957" s="9"/>
      <c r="DJ957" s="9"/>
      <c r="DK957" s="9"/>
      <c r="DL957" s="9"/>
      <c r="DM957" s="9"/>
      <c r="DN957" s="9"/>
      <c r="DO957" s="9"/>
      <c r="DP957" s="9"/>
      <c r="DQ957" s="9"/>
      <c r="DR957" s="9"/>
      <c r="DS957" s="9"/>
      <c r="DT957" s="9"/>
      <c r="DU957" s="9"/>
      <c r="DV957" s="9"/>
      <c r="DW957" s="9"/>
      <c r="DX957" s="9"/>
      <c r="DY957" s="9"/>
      <c r="DZ957" s="9"/>
      <c r="EA957" s="9"/>
      <c r="EB957" s="9"/>
      <c r="EC957" s="9"/>
      <c r="ED957" s="9"/>
      <c r="EE957" s="9"/>
      <c r="EF957" s="9"/>
      <c r="EG957" s="9"/>
      <c r="EH957" s="9"/>
      <c r="EI957" s="9"/>
      <c r="EJ957" s="9"/>
      <c r="EK957" s="9"/>
      <c r="EL957" s="9"/>
      <c r="EM957" s="9"/>
      <c r="EN957" s="9"/>
      <c r="EO957" s="9"/>
      <c r="EP957" s="9"/>
      <c r="EQ957" s="9"/>
      <c r="ER957" s="9"/>
      <c r="ES957" s="9"/>
      <c r="ET957" s="9"/>
      <c r="EU957" s="9"/>
      <c r="EV957" s="9"/>
      <c r="EW957" s="9"/>
      <c r="EX957" s="9"/>
      <c r="EY957" s="9"/>
      <c r="EZ957" s="9"/>
      <c r="FA957" s="9"/>
      <c r="FB957" s="9"/>
      <c r="FC957" s="9"/>
      <c r="FD957" s="9"/>
      <c r="FE957" s="9"/>
      <c r="FF957" s="9"/>
      <c r="FG957" s="9"/>
      <c r="FH957" s="9"/>
      <c r="FI957" s="9"/>
      <c r="FJ957" s="9"/>
    </row>
    <row r="958" ht="15.75" customHeight="1">
      <c r="B958" s="153"/>
      <c r="C958" s="153"/>
      <c r="H958" s="153"/>
      <c r="I958" s="153"/>
      <c r="N958" s="153"/>
      <c r="O958" s="153"/>
      <c r="T958" s="153"/>
      <c r="U958" s="153"/>
      <c r="Z958" s="153"/>
      <c r="AA958" s="153"/>
      <c r="AF958" s="153"/>
      <c r="AG958" s="153"/>
      <c r="AL958" s="153"/>
      <c r="AM958" s="153"/>
      <c r="AR958" s="153"/>
      <c r="AS958" s="153"/>
      <c r="AX958" s="153"/>
      <c r="AY958" s="153"/>
      <c r="BD958" s="153"/>
      <c r="BE958" s="153"/>
      <c r="BF958" s="153"/>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c r="DD958" s="9"/>
      <c r="DE958" s="9"/>
      <c r="DF958" s="9"/>
      <c r="DG958" s="9"/>
      <c r="DH958" s="9"/>
      <c r="DI958" s="9"/>
      <c r="DJ958" s="9"/>
      <c r="DK958" s="9"/>
      <c r="DL958" s="9"/>
      <c r="DM958" s="9"/>
      <c r="DN958" s="9"/>
      <c r="DO958" s="9"/>
      <c r="DP958" s="9"/>
      <c r="DQ958" s="9"/>
      <c r="DR958" s="9"/>
      <c r="DS958" s="9"/>
      <c r="DT958" s="9"/>
      <c r="DU958" s="9"/>
      <c r="DV958" s="9"/>
      <c r="DW958" s="9"/>
      <c r="DX958" s="9"/>
      <c r="DY958" s="9"/>
      <c r="DZ958" s="9"/>
      <c r="EA958" s="9"/>
      <c r="EB958" s="9"/>
      <c r="EC958" s="9"/>
      <c r="ED958" s="9"/>
      <c r="EE958" s="9"/>
      <c r="EF958" s="9"/>
      <c r="EG958" s="9"/>
      <c r="EH958" s="9"/>
      <c r="EI958" s="9"/>
      <c r="EJ958" s="9"/>
      <c r="EK958" s="9"/>
      <c r="EL958" s="9"/>
      <c r="EM958" s="9"/>
      <c r="EN958" s="9"/>
      <c r="EO958" s="9"/>
      <c r="EP958" s="9"/>
      <c r="EQ958" s="9"/>
      <c r="ER958" s="9"/>
      <c r="ES958" s="9"/>
      <c r="ET958" s="9"/>
      <c r="EU958" s="9"/>
      <c r="EV958" s="9"/>
      <c r="EW958" s="9"/>
      <c r="EX958" s="9"/>
      <c r="EY958" s="9"/>
      <c r="EZ958" s="9"/>
      <c r="FA958" s="9"/>
      <c r="FB958" s="9"/>
      <c r="FC958" s="9"/>
      <c r="FD958" s="9"/>
      <c r="FE958" s="9"/>
      <c r="FF958" s="9"/>
      <c r="FG958" s="9"/>
      <c r="FH958" s="9"/>
      <c r="FI958" s="9"/>
      <c r="FJ958" s="9"/>
    </row>
    <row r="959" ht="15.75" customHeight="1">
      <c r="B959" s="153"/>
      <c r="C959" s="153"/>
      <c r="H959" s="153"/>
      <c r="I959" s="153"/>
      <c r="N959" s="153"/>
      <c r="O959" s="153"/>
      <c r="T959" s="153"/>
      <c r="U959" s="153"/>
      <c r="Z959" s="153"/>
      <c r="AA959" s="153"/>
      <c r="AF959" s="153"/>
      <c r="AG959" s="153"/>
      <c r="AL959" s="153"/>
      <c r="AM959" s="153"/>
      <c r="AR959" s="153"/>
      <c r="AS959" s="153"/>
      <c r="AX959" s="153"/>
      <c r="AY959" s="153"/>
      <c r="BD959" s="153"/>
      <c r="BE959" s="153"/>
      <c r="BF959" s="153"/>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c r="DD959" s="9"/>
      <c r="DE959" s="9"/>
      <c r="DF959" s="9"/>
      <c r="DG959" s="9"/>
      <c r="DH959" s="9"/>
      <c r="DI959" s="9"/>
      <c r="DJ959" s="9"/>
      <c r="DK959" s="9"/>
      <c r="DL959" s="9"/>
      <c r="DM959" s="9"/>
      <c r="DN959" s="9"/>
      <c r="DO959" s="9"/>
      <c r="DP959" s="9"/>
      <c r="DQ959" s="9"/>
      <c r="DR959" s="9"/>
      <c r="DS959" s="9"/>
      <c r="DT959" s="9"/>
      <c r="DU959" s="9"/>
      <c r="DV959" s="9"/>
      <c r="DW959" s="9"/>
      <c r="DX959" s="9"/>
      <c r="DY959" s="9"/>
      <c r="DZ959" s="9"/>
      <c r="EA959" s="9"/>
      <c r="EB959" s="9"/>
      <c r="EC959" s="9"/>
      <c r="ED959" s="9"/>
      <c r="EE959" s="9"/>
      <c r="EF959" s="9"/>
      <c r="EG959" s="9"/>
      <c r="EH959" s="9"/>
      <c r="EI959" s="9"/>
      <c r="EJ959" s="9"/>
      <c r="EK959" s="9"/>
      <c r="EL959" s="9"/>
      <c r="EM959" s="9"/>
      <c r="EN959" s="9"/>
      <c r="EO959" s="9"/>
      <c r="EP959" s="9"/>
      <c r="EQ959" s="9"/>
      <c r="ER959" s="9"/>
      <c r="ES959" s="9"/>
      <c r="ET959" s="9"/>
      <c r="EU959" s="9"/>
      <c r="EV959" s="9"/>
      <c r="EW959" s="9"/>
      <c r="EX959" s="9"/>
      <c r="EY959" s="9"/>
      <c r="EZ959" s="9"/>
      <c r="FA959" s="9"/>
      <c r="FB959" s="9"/>
      <c r="FC959" s="9"/>
      <c r="FD959" s="9"/>
      <c r="FE959" s="9"/>
      <c r="FF959" s="9"/>
      <c r="FG959" s="9"/>
      <c r="FH959" s="9"/>
      <c r="FI959" s="9"/>
      <c r="FJ959" s="9"/>
    </row>
    <row r="960" ht="15.75" customHeight="1">
      <c r="B960" s="153"/>
      <c r="C960" s="153"/>
      <c r="H960" s="153"/>
      <c r="I960" s="153"/>
      <c r="N960" s="153"/>
      <c r="O960" s="153"/>
      <c r="T960" s="153"/>
      <c r="U960" s="153"/>
      <c r="Z960" s="153"/>
      <c r="AA960" s="153"/>
      <c r="AF960" s="153"/>
      <c r="AG960" s="153"/>
      <c r="AL960" s="153"/>
      <c r="AM960" s="153"/>
      <c r="AR960" s="153"/>
      <c r="AS960" s="153"/>
      <c r="AX960" s="153"/>
      <c r="AY960" s="153"/>
      <c r="BD960" s="153"/>
      <c r="BE960" s="153"/>
      <c r="BF960" s="153"/>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c r="DD960" s="9"/>
      <c r="DE960" s="9"/>
      <c r="DF960" s="9"/>
      <c r="DG960" s="9"/>
      <c r="DH960" s="9"/>
      <c r="DI960" s="9"/>
      <c r="DJ960" s="9"/>
      <c r="DK960" s="9"/>
      <c r="DL960" s="9"/>
      <c r="DM960" s="9"/>
      <c r="DN960" s="9"/>
      <c r="DO960" s="9"/>
      <c r="DP960" s="9"/>
      <c r="DQ960" s="9"/>
      <c r="DR960" s="9"/>
      <c r="DS960" s="9"/>
      <c r="DT960" s="9"/>
      <c r="DU960" s="9"/>
      <c r="DV960" s="9"/>
      <c r="DW960" s="9"/>
      <c r="DX960" s="9"/>
      <c r="DY960" s="9"/>
      <c r="DZ960" s="9"/>
      <c r="EA960" s="9"/>
      <c r="EB960" s="9"/>
      <c r="EC960" s="9"/>
      <c r="ED960" s="9"/>
      <c r="EE960" s="9"/>
      <c r="EF960" s="9"/>
      <c r="EG960" s="9"/>
      <c r="EH960" s="9"/>
      <c r="EI960" s="9"/>
      <c r="EJ960" s="9"/>
      <c r="EK960" s="9"/>
      <c r="EL960" s="9"/>
      <c r="EM960" s="9"/>
      <c r="EN960" s="9"/>
      <c r="EO960" s="9"/>
      <c r="EP960" s="9"/>
      <c r="EQ960" s="9"/>
      <c r="ER960" s="9"/>
      <c r="ES960" s="9"/>
      <c r="ET960" s="9"/>
      <c r="EU960" s="9"/>
      <c r="EV960" s="9"/>
      <c r="EW960" s="9"/>
      <c r="EX960" s="9"/>
      <c r="EY960" s="9"/>
      <c r="EZ960" s="9"/>
      <c r="FA960" s="9"/>
      <c r="FB960" s="9"/>
      <c r="FC960" s="9"/>
      <c r="FD960" s="9"/>
      <c r="FE960" s="9"/>
      <c r="FF960" s="9"/>
      <c r="FG960" s="9"/>
      <c r="FH960" s="9"/>
      <c r="FI960" s="9"/>
      <c r="FJ960" s="9"/>
    </row>
    <row r="961" ht="15.75" customHeight="1">
      <c r="B961" s="153"/>
      <c r="C961" s="153"/>
      <c r="H961" s="153"/>
      <c r="I961" s="153"/>
      <c r="N961" s="153"/>
      <c r="O961" s="153"/>
      <c r="T961" s="153"/>
      <c r="U961" s="153"/>
      <c r="Z961" s="153"/>
      <c r="AA961" s="153"/>
      <c r="AF961" s="153"/>
      <c r="AG961" s="153"/>
      <c r="AL961" s="153"/>
      <c r="AM961" s="153"/>
      <c r="AR961" s="153"/>
      <c r="AS961" s="153"/>
      <c r="AX961" s="153"/>
      <c r="AY961" s="153"/>
      <c r="BD961" s="153"/>
      <c r="BE961" s="153"/>
      <c r="BF961" s="153"/>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c r="DD961" s="9"/>
      <c r="DE961" s="9"/>
      <c r="DF961" s="9"/>
      <c r="DG961" s="9"/>
      <c r="DH961" s="9"/>
      <c r="DI961" s="9"/>
      <c r="DJ961" s="9"/>
      <c r="DK961" s="9"/>
      <c r="DL961" s="9"/>
      <c r="DM961" s="9"/>
      <c r="DN961" s="9"/>
      <c r="DO961" s="9"/>
      <c r="DP961" s="9"/>
      <c r="DQ961" s="9"/>
      <c r="DR961" s="9"/>
      <c r="DS961" s="9"/>
      <c r="DT961" s="9"/>
      <c r="DU961" s="9"/>
      <c r="DV961" s="9"/>
      <c r="DW961" s="9"/>
      <c r="DX961" s="9"/>
      <c r="DY961" s="9"/>
      <c r="DZ961" s="9"/>
      <c r="EA961" s="9"/>
      <c r="EB961" s="9"/>
      <c r="EC961" s="9"/>
      <c r="ED961" s="9"/>
      <c r="EE961" s="9"/>
      <c r="EF961" s="9"/>
      <c r="EG961" s="9"/>
      <c r="EH961" s="9"/>
      <c r="EI961" s="9"/>
      <c r="EJ961" s="9"/>
      <c r="EK961" s="9"/>
      <c r="EL961" s="9"/>
      <c r="EM961" s="9"/>
      <c r="EN961" s="9"/>
      <c r="EO961" s="9"/>
      <c r="EP961" s="9"/>
      <c r="EQ961" s="9"/>
      <c r="ER961" s="9"/>
      <c r="ES961" s="9"/>
      <c r="ET961" s="9"/>
      <c r="EU961" s="9"/>
      <c r="EV961" s="9"/>
      <c r="EW961" s="9"/>
      <c r="EX961" s="9"/>
      <c r="EY961" s="9"/>
      <c r="EZ961" s="9"/>
      <c r="FA961" s="9"/>
      <c r="FB961" s="9"/>
      <c r="FC961" s="9"/>
      <c r="FD961" s="9"/>
      <c r="FE961" s="9"/>
      <c r="FF961" s="9"/>
      <c r="FG961" s="9"/>
      <c r="FH961" s="9"/>
      <c r="FI961" s="9"/>
      <c r="FJ961" s="9"/>
    </row>
    <row r="962" ht="15.75" customHeight="1">
      <c r="B962" s="153"/>
      <c r="C962" s="153"/>
      <c r="H962" s="153"/>
      <c r="I962" s="153"/>
      <c r="N962" s="153"/>
      <c r="O962" s="153"/>
      <c r="T962" s="153"/>
      <c r="U962" s="153"/>
      <c r="Z962" s="153"/>
      <c r="AA962" s="153"/>
      <c r="AF962" s="153"/>
      <c r="AG962" s="153"/>
      <c r="AL962" s="153"/>
      <c r="AM962" s="153"/>
      <c r="AR962" s="153"/>
      <c r="AS962" s="153"/>
      <c r="AX962" s="153"/>
      <c r="AY962" s="153"/>
      <c r="BD962" s="153"/>
      <c r="BE962" s="153"/>
      <c r="BF962" s="153"/>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c r="DD962" s="9"/>
      <c r="DE962" s="9"/>
      <c r="DF962" s="9"/>
      <c r="DG962" s="9"/>
      <c r="DH962" s="9"/>
      <c r="DI962" s="9"/>
      <c r="DJ962" s="9"/>
      <c r="DK962" s="9"/>
      <c r="DL962" s="9"/>
      <c r="DM962" s="9"/>
      <c r="DN962" s="9"/>
      <c r="DO962" s="9"/>
      <c r="DP962" s="9"/>
      <c r="DQ962" s="9"/>
      <c r="DR962" s="9"/>
      <c r="DS962" s="9"/>
      <c r="DT962" s="9"/>
      <c r="DU962" s="9"/>
      <c r="DV962" s="9"/>
      <c r="DW962" s="9"/>
      <c r="DX962" s="9"/>
      <c r="DY962" s="9"/>
      <c r="DZ962" s="9"/>
      <c r="EA962" s="9"/>
      <c r="EB962" s="9"/>
      <c r="EC962" s="9"/>
      <c r="ED962" s="9"/>
      <c r="EE962" s="9"/>
      <c r="EF962" s="9"/>
      <c r="EG962" s="9"/>
      <c r="EH962" s="9"/>
      <c r="EI962" s="9"/>
      <c r="EJ962" s="9"/>
      <c r="EK962" s="9"/>
      <c r="EL962" s="9"/>
      <c r="EM962" s="9"/>
      <c r="EN962" s="9"/>
      <c r="EO962" s="9"/>
      <c r="EP962" s="9"/>
      <c r="EQ962" s="9"/>
      <c r="ER962" s="9"/>
      <c r="ES962" s="9"/>
      <c r="ET962" s="9"/>
      <c r="EU962" s="9"/>
      <c r="EV962" s="9"/>
      <c r="EW962" s="9"/>
      <c r="EX962" s="9"/>
      <c r="EY962" s="9"/>
      <c r="EZ962" s="9"/>
      <c r="FA962" s="9"/>
      <c r="FB962" s="9"/>
      <c r="FC962" s="9"/>
      <c r="FD962" s="9"/>
      <c r="FE962" s="9"/>
      <c r="FF962" s="9"/>
      <c r="FG962" s="9"/>
      <c r="FH962" s="9"/>
      <c r="FI962" s="9"/>
      <c r="FJ962" s="9"/>
    </row>
    <row r="963" ht="15.75" customHeight="1">
      <c r="B963" s="153"/>
      <c r="C963" s="153"/>
      <c r="H963" s="153"/>
      <c r="I963" s="153"/>
      <c r="N963" s="153"/>
      <c r="O963" s="153"/>
      <c r="T963" s="153"/>
      <c r="U963" s="153"/>
      <c r="Z963" s="153"/>
      <c r="AA963" s="153"/>
      <c r="AF963" s="153"/>
      <c r="AG963" s="153"/>
      <c r="AL963" s="153"/>
      <c r="AM963" s="153"/>
      <c r="AR963" s="153"/>
      <c r="AS963" s="153"/>
      <c r="AX963" s="153"/>
      <c r="AY963" s="153"/>
      <c r="BD963" s="153"/>
      <c r="BE963" s="153"/>
      <c r="BF963" s="153"/>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c r="DD963" s="9"/>
      <c r="DE963" s="9"/>
      <c r="DF963" s="9"/>
      <c r="DG963" s="9"/>
      <c r="DH963" s="9"/>
      <c r="DI963" s="9"/>
      <c r="DJ963" s="9"/>
      <c r="DK963" s="9"/>
      <c r="DL963" s="9"/>
      <c r="DM963" s="9"/>
      <c r="DN963" s="9"/>
      <c r="DO963" s="9"/>
      <c r="DP963" s="9"/>
      <c r="DQ963" s="9"/>
      <c r="DR963" s="9"/>
      <c r="DS963" s="9"/>
      <c r="DT963" s="9"/>
      <c r="DU963" s="9"/>
      <c r="DV963" s="9"/>
      <c r="DW963" s="9"/>
      <c r="DX963" s="9"/>
      <c r="DY963" s="9"/>
      <c r="DZ963" s="9"/>
      <c r="EA963" s="9"/>
      <c r="EB963" s="9"/>
      <c r="EC963" s="9"/>
      <c r="ED963" s="9"/>
      <c r="EE963" s="9"/>
      <c r="EF963" s="9"/>
      <c r="EG963" s="9"/>
      <c r="EH963" s="9"/>
      <c r="EI963" s="9"/>
      <c r="EJ963" s="9"/>
      <c r="EK963" s="9"/>
      <c r="EL963" s="9"/>
      <c r="EM963" s="9"/>
      <c r="EN963" s="9"/>
      <c r="EO963" s="9"/>
      <c r="EP963" s="9"/>
      <c r="EQ963" s="9"/>
      <c r="ER963" s="9"/>
      <c r="ES963" s="9"/>
      <c r="ET963" s="9"/>
      <c r="EU963" s="9"/>
      <c r="EV963" s="9"/>
      <c r="EW963" s="9"/>
      <c r="EX963" s="9"/>
      <c r="EY963" s="9"/>
      <c r="EZ963" s="9"/>
      <c r="FA963" s="9"/>
      <c r="FB963" s="9"/>
      <c r="FC963" s="9"/>
      <c r="FD963" s="9"/>
      <c r="FE963" s="9"/>
      <c r="FF963" s="9"/>
      <c r="FG963" s="9"/>
      <c r="FH963" s="9"/>
      <c r="FI963" s="9"/>
      <c r="FJ963" s="9"/>
    </row>
    <row r="964" ht="15.75" customHeight="1">
      <c r="B964" s="153"/>
      <c r="C964" s="153"/>
      <c r="H964" s="153"/>
      <c r="I964" s="153"/>
      <c r="N964" s="153"/>
      <c r="O964" s="153"/>
      <c r="T964" s="153"/>
      <c r="U964" s="153"/>
      <c r="Z964" s="153"/>
      <c r="AA964" s="153"/>
      <c r="AF964" s="153"/>
      <c r="AG964" s="153"/>
      <c r="AL964" s="153"/>
      <c r="AM964" s="153"/>
      <c r="AR964" s="153"/>
      <c r="AS964" s="153"/>
      <c r="AX964" s="153"/>
      <c r="AY964" s="153"/>
      <c r="BD964" s="153"/>
      <c r="BE964" s="153"/>
      <c r="BF964" s="153"/>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c r="CX964" s="9"/>
      <c r="CY964" s="9"/>
      <c r="CZ964" s="9"/>
      <c r="DA964" s="9"/>
      <c r="DB964" s="9"/>
      <c r="DC964" s="9"/>
      <c r="DD964" s="9"/>
      <c r="DE964" s="9"/>
      <c r="DF964" s="9"/>
      <c r="DG964" s="9"/>
      <c r="DH964" s="9"/>
      <c r="DI964" s="9"/>
      <c r="DJ964" s="9"/>
      <c r="DK964" s="9"/>
      <c r="DL964" s="9"/>
      <c r="DM964" s="9"/>
      <c r="DN964" s="9"/>
      <c r="DO964" s="9"/>
      <c r="DP964" s="9"/>
      <c r="DQ964" s="9"/>
      <c r="DR964" s="9"/>
      <c r="DS964" s="9"/>
      <c r="DT964" s="9"/>
      <c r="DU964" s="9"/>
      <c r="DV964" s="9"/>
      <c r="DW964" s="9"/>
      <c r="DX964" s="9"/>
      <c r="DY964" s="9"/>
      <c r="DZ964" s="9"/>
      <c r="EA964" s="9"/>
      <c r="EB964" s="9"/>
      <c r="EC964" s="9"/>
      <c r="ED964" s="9"/>
      <c r="EE964" s="9"/>
      <c r="EF964" s="9"/>
      <c r="EG964" s="9"/>
      <c r="EH964" s="9"/>
      <c r="EI964" s="9"/>
      <c r="EJ964" s="9"/>
      <c r="EK964" s="9"/>
      <c r="EL964" s="9"/>
      <c r="EM964" s="9"/>
      <c r="EN964" s="9"/>
      <c r="EO964" s="9"/>
      <c r="EP964" s="9"/>
      <c r="EQ964" s="9"/>
      <c r="ER964" s="9"/>
      <c r="ES964" s="9"/>
      <c r="ET964" s="9"/>
      <c r="EU964" s="9"/>
      <c r="EV964" s="9"/>
      <c r="EW964" s="9"/>
      <c r="EX964" s="9"/>
      <c r="EY964" s="9"/>
      <c r="EZ964" s="9"/>
      <c r="FA964" s="9"/>
      <c r="FB964" s="9"/>
      <c r="FC964" s="9"/>
      <c r="FD964" s="9"/>
      <c r="FE964" s="9"/>
      <c r="FF964" s="9"/>
      <c r="FG964" s="9"/>
      <c r="FH964" s="9"/>
      <c r="FI964" s="9"/>
      <c r="FJ964" s="9"/>
    </row>
    <row r="965" ht="15.75" customHeight="1">
      <c r="B965" s="153"/>
      <c r="C965" s="153"/>
      <c r="H965" s="153"/>
      <c r="I965" s="153"/>
      <c r="N965" s="153"/>
      <c r="O965" s="153"/>
      <c r="T965" s="153"/>
      <c r="U965" s="153"/>
      <c r="Z965" s="153"/>
      <c r="AA965" s="153"/>
      <c r="AF965" s="153"/>
      <c r="AG965" s="153"/>
      <c r="AL965" s="153"/>
      <c r="AM965" s="153"/>
      <c r="AR965" s="153"/>
      <c r="AS965" s="153"/>
      <c r="AX965" s="153"/>
      <c r="AY965" s="153"/>
      <c r="BD965" s="153"/>
      <c r="BE965" s="153"/>
      <c r="BF965" s="153"/>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c r="CX965" s="9"/>
      <c r="CY965" s="9"/>
      <c r="CZ965" s="9"/>
      <c r="DA965" s="9"/>
      <c r="DB965" s="9"/>
      <c r="DC965" s="9"/>
      <c r="DD965" s="9"/>
      <c r="DE965" s="9"/>
      <c r="DF965" s="9"/>
      <c r="DG965" s="9"/>
      <c r="DH965" s="9"/>
      <c r="DI965" s="9"/>
      <c r="DJ965" s="9"/>
      <c r="DK965" s="9"/>
      <c r="DL965" s="9"/>
      <c r="DM965" s="9"/>
      <c r="DN965" s="9"/>
      <c r="DO965" s="9"/>
      <c r="DP965" s="9"/>
      <c r="DQ965" s="9"/>
      <c r="DR965" s="9"/>
      <c r="DS965" s="9"/>
      <c r="DT965" s="9"/>
      <c r="DU965" s="9"/>
      <c r="DV965" s="9"/>
      <c r="DW965" s="9"/>
      <c r="DX965" s="9"/>
      <c r="DY965" s="9"/>
      <c r="DZ965" s="9"/>
      <c r="EA965" s="9"/>
      <c r="EB965" s="9"/>
      <c r="EC965" s="9"/>
      <c r="ED965" s="9"/>
      <c r="EE965" s="9"/>
      <c r="EF965" s="9"/>
      <c r="EG965" s="9"/>
      <c r="EH965" s="9"/>
      <c r="EI965" s="9"/>
      <c r="EJ965" s="9"/>
      <c r="EK965" s="9"/>
      <c r="EL965" s="9"/>
      <c r="EM965" s="9"/>
      <c r="EN965" s="9"/>
      <c r="EO965" s="9"/>
      <c r="EP965" s="9"/>
      <c r="EQ965" s="9"/>
      <c r="ER965" s="9"/>
      <c r="ES965" s="9"/>
      <c r="ET965" s="9"/>
      <c r="EU965" s="9"/>
      <c r="EV965" s="9"/>
      <c r="EW965" s="9"/>
      <c r="EX965" s="9"/>
      <c r="EY965" s="9"/>
      <c r="EZ965" s="9"/>
      <c r="FA965" s="9"/>
      <c r="FB965" s="9"/>
      <c r="FC965" s="9"/>
      <c r="FD965" s="9"/>
      <c r="FE965" s="9"/>
      <c r="FF965" s="9"/>
      <c r="FG965" s="9"/>
      <c r="FH965" s="9"/>
      <c r="FI965" s="9"/>
      <c r="FJ965" s="9"/>
    </row>
    <row r="966" ht="15.75" customHeight="1">
      <c r="B966" s="153"/>
      <c r="C966" s="153"/>
      <c r="H966" s="153"/>
      <c r="I966" s="153"/>
      <c r="N966" s="153"/>
      <c r="O966" s="153"/>
      <c r="T966" s="153"/>
      <c r="U966" s="153"/>
      <c r="Z966" s="153"/>
      <c r="AA966" s="153"/>
      <c r="AF966" s="153"/>
      <c r="AG966" s="153"/>
      <c r="AL966" s="153"/>
      <c r="AM966" s="153"/>
      <c r="AR966" s="153"/>
      <c r="AS966" s="153"/>
      <c r="AX966" s="153"/>
      <c r="AY966" s="153"/>
      <c r="BD966" s="153"/>
      <c r="BE966" s="153"/>
      <c r="BF966" s="153"/>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c r="CQ966" s="9"/>
      <c r="CR966" s="9"/>
      <c r="CS966" s="9"/>
      <c r="CT966" s="9"/>
      <c r="CU966" s="9"/>
      <c r="CV966" s="9"/>
      <c r="CW966" s="9"/>
      <c r="CX966" s="9"/>
      <c r="CY966" s="9"/>
      <c r="CZ966" s="9"/>
      <c r="DA966" s="9"/>
      <c r="DB966" s="9"/>
      <c r="DC966" s="9"/>
      <c r="DD966" s="9"/>
      <c r="DE966" s="9"/>
      <c r="DF966" s="9"/>
      <c r="DG966" s="9"/>
      <c r="DH966" s="9"/>
      <c r="DI966" s="9"/>
      <c r="DJ966" s="9"/>
      <c r="DK966" s="9"/>
      <c r="DL966" s="9"/>
      <c r="DM966" s="9"/>
      <c r="DN966" s="9"/>
      <c r="DO966" s="9"/>
      <c r="DP966" s="9"/>
      <c r="DQ966" s="9"/>
      <c r="DR966" s="9"/>
      <c r="DS966" s="9"/>
      <c r="DT966" s="9"/>
      <c r="DU966" s="9"/>
      <c r="DV966" s="9"/>
      <c r="DW966" s="9"/>
      <c r="DX966" s="9"/>
      <c r="DY966" s="9"/>
      <c r="DZ966" s="9"/>
      <c r="EA966" s="9"/>
      <c r="EB966" s="9"/>
      <c r="EC966" s="9"/>
      <c r="ED966" s="9"/>
      <c r="EE966" s="9"/>
      <c r="EF966" s="9"/>
      <c r="EG966" s="9"/>
      <c r="EH966" s="9"/>
      <c r="EI966" s="9"/>
      <c r="EJ966" s="9"/>
      <c r="EK966" s="9"/>
      <c r="EL966" s="9"/>
      <c r="EM966" s="9"/>
      <c r="EN966" s="9"/>
      <c r="EO966" s="9"/>
      <c r="EP966" s="9"/>
      <c r="EQ966" s="9"/>
      <c r="ER966" s="9"/>
      <c r="ES966" s="9"/>
      <c r="ET966" s="9"/>
      <c r="EU966" s="9"/>
      <c r="EV966" s="9"/>
      <c r="EW966" s="9"/>
      <c r="EX966" s="9"/>
      <c r="EY966" s="9"/>
      <c r="EZ966" s="9"/>
      <c r="FA966" s="9"/>
      <c r="FB966" s="9"/>
      <c r="FC966" s="9"/>
      <c r="FD966" s="9"/>
      <c r="FE966" s="9"/>
      <c r="FF966" s="9"/>
      <c r="FG966" s="9"/>
      <c r="FH966" s="9"/>
      <c r="FI966" s="9"/>
      <c r="FJ966" s="9"/>
    </row>
    <row r="967" ht="15.75" customHeight="1">
      <c r="B967" s="153"/>
      <c r="C967" s="153"/>
      <c r="H967" s="153"/>
      <c r="I967" s="153"/>
      <c r="N967" s="153"/>
      <c r="O967" s="153"/>
      <c r="T967" s="153"/>
      <c r="U967" s="153"/>
      <c r="Z967" s="153"/>
      <c r="AA967" s="153"/>
      <c r="AF967" s="153"/>
      <c r="AG967" s="153"/>
      <c r="AL967" s="153"/>
      <c r="AM967" s="153"/>
      <c r="AR967" s="153"/>
      <c r="AS967" s="153"/>
      <c r="AX967" s="153"/>
      <c r="AY967" s="153"/>
      <c r="BD967" s="153"/>
      <c r="BE967" s="153"/>
      <c r="BF967" s="153"/>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c r="CQ967" s="9"/>
      <c r="CR967" s="9"/>
      <c r="CS967" s="9"/>
      <c r="CT967" s="9"/>
      <c r="CU967" s="9"/>
      <c r="CV967" s="9"/>
      <c r="CW967" s="9"/>
      <c r="CX967" s="9"/>
      <c r="CY967" s="9"/>
      <c r="CZ967" s="9"/>
      <c r="DA967" s="9"/>
      <c r="DB967" s="9"/>
      <c r="DC967" s="9"/>
      <c r="DD967" s="9"/>
      <c r="DE967" s="9"/>
      <c r="DF967" s="9"/>
      <c r="DG967" s="9"/>
      <c r="DH967" s="9"/>
      <c r="DI967" s="9"/>
      <c r="DJ967" s="9"/>
      <c r="DK967" s="9"/>
      <c r="DL967" s="9"/>
      <c r="DM967" s="9"/>
      <c r="DN967" s="9"/>
      <c r="DO967" s="9"/>
      <c r="DP967" s="9"/>
      <c r="DQ967" s="9"/>
      <c r="DR967" s="9"/>
      <c r="DS967" s="9"/>
      <c r="DT967" s="9"/>
      <c r="DU967" s="9"/>
      <c r="DV967" s="9"/>
      <c r="DW967" s="9"/>
      <c r="DX967" s="9"/>
      <c r="DY967" s="9"/>
      <c r="DZ967" s="9"/>
      <c r="EA967" s="9"/>
      <c r="EB967" s="9"/>
      <c r="EC967" s="9"/>
      <c r="ED967" s="9"/>
      <c r="EE967" s="9"/>
      <c r="EF967" s="9"/>
      <c r="EG967" s="9"/>
      <c r="EH967" s="9"/>
      <c r="EI967" s="9"/>
      <c r="EJ967" s="9"/>
      <c r="EK967" s="9"/>
      <c r="EL967" s="9"/>
      <c r="EM967" s="9"/>
      <c r="EN967" s="9"/>
      <c r="EO967" s="9"/>
      <c r="EP967" s="9"/>
      <c r="EQ967" s="9"/>
      <c r="ER967" s="9"/>
      <c r="ES967" s="9"/>
      <c r="ET967" s="9"/>
      <c r="EU967" s="9"/>
      <c r="EV967" s="9"/>
      <c r="EW967" s="9"/>
      <c r="EX967" s="9"/>
      <c r="EY967" s="9"/>
      <c r="EZ967" s="9"/>
      <c r="FA967" s="9"/>
      <c r="FB967" s="9"/>
      <c r="FC967" s="9"/>
      <c r="FD967" s="9"/>
      <c r="FE967" s="9"/>
      <c r="FF967" s="9"/>
      <c r="FG967" s="9"/>
      <c r="FH967" s="9"/>
      <c r="FI967" s="9"/>
      <c r="FJ967" s="9"/>
    </row>
    <row r="968" ht="15.75" customHeight="1">
      <c r="B968" s="153"/>
      <c r="C968" s="153"/>
      <c r="H968" s="153"/>
      <c r="I968" s="153"/>
      <c r="N968" s="153"/>
      <c r="O968" s="153"/>
      <c r="T968" s="153"/>
      <c r="U968" s="153"/>
      <c r="Z968" s="153"/>
      <c r="AA968" s="153"/>
      <c r="AF968" s="153"/>
      <c r="AG968" s="153"/>
      <c r="AL968" s="153"/>
      <c r="AM968" s="153"/>
      <c r="AR968" s="153"/>
      <c r="AS968" s="153"/>
      <c r="AX968" s="153"/>
      <c r="AY968" s="153"/>
      <c r="BD968" s="153"/>
      <c r="BE968" s="153"/>
      <c r="BF968" s="153"/>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c r="CQ968" s="9"/>
      <c r="CR968" s="9"/>
      <c r="CS968" s="9"/>
      <c r="CT968" s="9"/>
      <c r="CU968" s="9"/>
      <c r="CV968" s="9"/>
      <c r="CW968" s="9"/>
      <c r="CX968" s="9"/>
      <c r="CY968" s="9"/>
      <c r="CZ968" s="9"/>
      <c r="DA968" s="9"/>
      <c r="DB968" s="9"/>
      <c r="DC968" s="9"/>
      <c r="DD968" s="9"/>
      <c r="DE968" s="9"/>
      <c r="DF968" s="9"/>
      <c r="DG968" s="9"/>
      <c r="DH968" s="9"/>
      <c r="DI968" s="9"/>
      <c r="DJ968" s="9"/>
      <c r="DK968" s="9"/>
      <c r="DL968" s="9"/>
      <c r="DM968" s="9"/>
      <c r="DN968" s="9"/>
      <c r="DO968" s="9"/>
      <c r="DP968" s="9"/>
      <c r="DQ968" s="9"/>
      <c r="DR968" s="9"/>
      <c r="DS968" s="9"/>
      <c r="DT968" s="9"/>
      <c r="DU968" s="9"/>
      <c r="DV968" s="9"/>
      <c r="DW968" s="9"/>
      <c r="DX968" s="9"/>
      <c r="DY968" s="9"/>
      <c r="DZ968" s="9"/>
      <c r="EA968" s="9"/>
      <c r="EB968" s="9"/>
      <c r="EC968" s="9"/>
      <c r="ED968" s="9"/>
      <c r="EE968" s="9"/>
      <c r="EF968" s="9"/>
      <c r="EG968" s="9"/>
      <c r="EH968" s="9"/>
      <c r="EI968" s="9"/>
      <c r="EJ968" s="9"/>
      <c r="EK968" s="9"/>
      <c r="EL968" s="9"/>
      <c r="EM968" s="9"/>
      <c r="EN968" s="9"/>
      <c r="EO968" s="9"/>
      <c r="EP968" s="9"/>
      <c r="EQ968" s="9"/>
      <c r="ER968" s="9"/>
      <c r="ES968" s="9"/>
      <c r="ET968" s="9"/>
      <c r="EU968" s="9"/>
      <c r="EV968" s="9"/>
      <c r="EW968" s="9"/>
      <c r="EX968" s="9"/>
      <c r="EY968" s="9"/>
      <c r="EZ968" s="9"/>
      <c r="FA968" s="9"/>
      <c r="FB968" s="9"/>
      <c r="FC968" s="9"/>
      <c r="FD968" s="9"/>
      <c r="FE968" s="9"/>
      <c r="FF968" s="9"/>
      <c r="FG968" s="9"/>
      <c r="FH968" s="9"/>
      <c r="FI968" s="9"/>
      <c r="FJ968" s="9"/>
    </row>
    <row r="969" ht="15.75" customHeight="1">
      <c r="B969" s="153"/>
      <c r="C969" s="153"/>
      <c r="H969" s="153"/>
      <c r="I969" s="153"/>
      <c r="N969" s="153"/>
      <c r="O969" s="153"/>
      <c r="T969" s="153"/>
      <c r="U969" s="153"/>
      <c r="Z969" s="153"/>
      <c r="AA969" s="153"/>
      <c r="AF969" s="153"/>
      <c r="AG969" s="153"/>
      <c r="AL969" s="153"/>
      <c r="AM969" s="153"/>
      <c r="AR969" s="153"/>
      <c r="AS969" s="153"/>
      <c r="AX969" s="153"/>
      <c r="AY969" s="153"/>
      <c r="BD969" s="153"/>
      <c r="BE969" s="153"/>
      <c r="BF969" s="153"/>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c r="CQ969" s="9"/>
      <c r="CR969" s="9"/>
      <c r="CS969" s="9"/>
      <c r="CT969" s="9"/>
      <c r="CU969" s="9"/>
      <c r="CV969" s="9"/>
      <c r="CW969" s="9"/>
      <c r="CX969" s="9"/>
      <c r="CY969" s="9"/>
      <c r="CZ969" s="9"/>
      <c r="DA969" s="9"/>
      <c r="DB969" s="9"/>
      <c r="DC969" s="9"/>
      <c r="DD969" s="9"/>
      <c r="DE969" s="9"/>
      <c r="DF969" s="9"/>
      <c r="DG969" s="9"/>
      <c r="DH969" s="9"/>
      <c r="DI969" s="9"/>
      <c r="DJ969" s="9"/>
      <c r="DK969" s="9"/>
      <c r="DL969" s="9"/>
      <c r="DM969" s="9"/>
      <c r="DN969" s="9"/>
      <c r="DO969" s="9"/>
      <c r="DP969" s="9"/>
      <c r="DQ969" s="9"/>
      <c r="DR969" s="9"/>
      <c r="DS969" s="9"/>
      <c r="DT969" s="9"/>
      <c r="DU969" s="9"/>
      <c r="DV969" s="9"/>
      <c r="DW969" s="9"/>
      <c r="DX969" s="9"/>
      <c r="DY969" s="9"/>
      <c r="DZ969" s="9"/>
      <c r="EA969" s="9"/>
      <c r="EB969" s="9"/>
      <c r="EC969" s="9"/>
      <c r="ED969" s="9"/>
      <c r="EE969" s="9"/>
      <c r="EF969" s="9"/>
      <c r="EG969" s="9"/>
      <c r="EH969" s="9"/>
      <c r="EI969" s="9"/>
      <c r="EJ969" s="9"/>
      <c r="EK969" s="9"/>
      <c r="EL969" s="9"/>
      <c r="EM969" s="9"/>
      <c r="EN969" s="9"/>
      <c r="EO969" s="9"/>
      <c r="EP969" s="9"/>
      <c r="EQ969" s="9"/>
      <c r="ER969" s="9"/>
      <c r="ES969" s="9"/>
      <c r="ET969" s="9"/>
      <c r="EU969" s="9"/>
      <c r="EV969" s="9"/>
      <c r="EW969" s="9"/>
      <c r="EX969" s="9"/>
      <c r="EY969" s="9"/>
      <c r="EZ969" s="9"/>
      <c r="FA969" s="9"/>
      <c r="FB969" s="9"/>
      <c r="FC969" s="9"/>
      <c r="FD969" s="9"/>
      <c r="FE969" s="9"/>
      <c r="FF969" s="9"/>
      <c r="FG969" s="9"/>
      <c r="FH969" s="9"/>
      <c r="FI969" s="9"/>
      <c r="FJ969" s="9"/>
    </row>
    <row r="970" ht="15.75" customHeight="1">
      <c r="B970" s="153"/>
      <c r="C970" s="153"/>
      <c r="H970" s="153"/>
      <c r="I970" s="153"/>
      <c r="N970" s="153"/>
      <c r="O970" s="153"/>
      <c r="T970" s="153"/>
      <c r="U970" s="153"/>
      <c r="Z970" s="153"/>
      <c r="AA970" s="153"/>
      <c r="AF970" s="153"/>
      <c r="AG970" s="153"/>
      <c r="AL970" s="153"/>
      <c r="AM970" s="153"/>
      <c r="AR970" s="153"/>
      <c r="AS970" s="153"/>
      <c r="AX970" s="153"/>
      <c r="AY970" s="153"/>
      <c r="BD970" s="153"/>
      <c r="BE970" s="153"/>
      <c r="BF970" s="153"/>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c r="CQ970" s="9"/>
      <c r="CR970" s="9"/>
      <c r="CS970" s="9"/>
      <c r="CT970" s="9"/>
      <c r="CU970" s="9"/>
      <c r="CV970" s="9"/>
      <c r="CW970" s="9"/>
      <c r="CX970" s="9"/>
      <c r="CY970" s="9"/>
      <c r="CZ970" s="9"/>
      <c r="DA970" s="9"/>
      <c r="DB970" s="9"/>
      <c r="DC970" s="9"/>
      <c r="DD970" s="9"/>
      <c r="DE970" s="9"/>
      <c r="DF970" s="9"/>
      <c r="DG970" s="9"/>
      <c r="DH970" s="9"/>
      <c r="DI970" s="9"/>
      <c r="DJ970" s="9"/>
      <c r="DK970" s="9"/>
      <c r="DL970" s="9"/>
      <c r="DM970" s="9"/>
      <c r="DN970" s="9"/>
      <c r="DO970" s="9"/>
      <c r="DP970" s="9"/>
      <c r="DQ970" s="9"/>
      <c r="DR970" s="9"/>
      <c r="DS970" s="9"/>
      <c r="DT970" s="9"/>
      <c r="DU970" s="9"/>
      <c r="DV970" s="9"/>
      <c r="DW970" s="9"/>
      <c r="DX970" s="9"/>
      <c r="DY970" s="9"/>
      <c r="DZ970" s="9"/>
      <c r="EA970" s="9"/>
      <c r="EB970" s="9"/>
      <c r="EC970" s="9"/>
      <c r="ED970" s="9"/>
      <c r="EE970" s="9"/>
      <c r="EF970" s="9"/>
      <c r="EG970" s="9"/>
      <c r="EH970" s="9"/>
      <c r="EI970" s="9"/>
      <c r="EJ970" s="9"/>
      <c r="EK970" s="9"/>
      <c r="EL970" s="9"/>
      <c r="EM970" s="9"/>
      <c r="EN970" s="9"/>
      <c r="EO970" s="9"/>
      <c r="EP970" s="9"/>
      <c r="EQ970" s="9"/>
      <c r="ER970" s="9"/>
      <c r="ES970" s="9"/>
      <c r="ET970" s="9"/>
      <c r="EU970" s="9"/>
      <c r="EV970" s="9"/>
      <c r="EW970" s="9"/>
      <c r="EX970" s="9"/>
      <c r="EY970" s="9"/>
      <c r="EZ970" s="9"/>
      <c r="FA970" s="9"/>
      <c r="FB970" s="9"/>
      <c r="FC970" s="9"/>
      <c r="FD970" s="9"/>
      <c r="FE970" s="9"/>
      <c r="FF970" s="9"/>
      <c r="FG970" s="9"/>
      <c r="FH970" s="9"/>
      <c r="FI970" s="9"/>
      <c r="FJ970" s="9"/>
    </row>
    <row r="971" ht="15.75" customHeight="1">
      <c r="B971" s="153"/>
      <c r="C971" s="153"/>
      <c r="H971" s="153"/>
      <c r="I971" s="153"/>
      <c r="N971" s="153"/>
      <c r="O971" s="153"/>
      <c r="T971" s="153"/>
      <c r="U971" s="153"/>
      <c r="Z971" s="153"/>
      <c r="AA971" s="153"/>
      <c r="AF971" s="153"/>
      <c r="AG971" s="153"/>
      <c r="AL971" s="153"/>
      <c r="AM971" s="153"/>
      <c r="AR971" s="153"/>
      <c r="AS971" s="153"/>
      <c r="AX971" s="153"/>
      <c r="AY971" s="153"/>
      <c r="BD971" s="153"/>
      <c r="BE971" s="153"/>
      <c r="BF971" s="153"/>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c r="CQ971" s="9"/>
      <c r="CR971" s="9"/>
      <c r="CS971" s="9"/>
      <c r="CT971" s="9"/>
      <c r="CU971" s="9"/>
      <c r="CV971" s="9"/>
      <c r="CW971" s="9"/>
      <c r="CX971" s="9"/>
      <c r="CY971" s="9"/>
      <c r="CZ971" s="9"/>
      <c r="DA971" s="9"/>
      <c r="DB971" s="9"/>
      <c r="DC971" s="9"/>
      <c r="DD971" s="9"/>
      <c r="DE971" s="9"/>
      <c r="DF971" s="9"/>
      <c r="DG971" s="9"/>
      <c r="DH971" s="9"/>
      <c r="DI971" s="9"/>
      <c r="DJ971" s="9"/>
      <c r="DK971" s="9"/>
      <c r="DL971" s="9"/>
      <c r="DM971" s="9"/>
      <c r="DN971" s="9"/>
      <c r="DO971" s="9"/>
      <c r="DP971" s="9"/>
      <c r="DQ971" s="9"/>
      <c r="DR971" s="9"/>
      <c r="DS971" s="9"/>
      <c r="DT971" s="9"/>
      <c r="DU971" s="9"/>
      <c r="DV971" s="9"/>
      <c r="DW971" s="9"/>
      <c r="DX971" s="9"/>
      <c r="DY971" s="9"/>
      <c r="DZ971" s="9"/>
      <c r="EA971" s="9"/>
      <c r="EB971" s="9"/>
      <c r="EC971" s="9"/>
      <c r="ED971" s="9"/>
      <c r="EE971" s="9"/>
      <c r="EF971" s="9"/>
      <c r="EG971" s="9"/>
      <c r="EH971" s="9"/>
      <c r="EI971" s="9"/>
      <c r="EJ971" s="9"/>
      <c r="EK971" s="9"/>
      <c r="EL971" s="9"/>
      <c r="EM971" s="9"/>
      <c r="EN971" s="9"/>
      <c r="EO971" s="9"/>
      <c r="EP971" s="9"/>
      <c r="EQ971" s="9"/>
      <c r="ER971" s="9"/>
      <c r="ES971" s="9"/>
      <c r="ET971" s="9"/>
      <c r="EU971" s="9"/>
      <c r="EV971" s="9"/>
      <c r="EW971" s="9"/>
      <c r="EX971" s="9"/>
      <c r="EY971" s="9"/>
      <c r="EZ971" s="9"/>
      <c r="FA971" s="9"/>
      <c r="FB971" s="9"/>
      <c r="FC971" s="9"/>
      <c r="FD971" s="9"/>
      <c r="FE971" s="9"/>
      <c r="FF971" s="9"/>
      <c r="FG971" s="9"/>
      <c r="FH971" s="9"/>
      <c r="FI971" s="9"/>
      <c r="FJ971" s="9"/>
    </row>
    <row r="972" ht="15.75" customHeight="1">
      <c r="B972" s="153"/>
      <c r="C972" s="153"/>
      <c r="H972" s="153"/>
      <c r="I972" s="153"/>
      <c r="N972" s="153"/>
      <c r="O972" s="153"/>
      <c r="T972" s="153"/>
      <c r="U972" s="153"/>
      <c r="Z972" s="153"/>
      <c r="AA972" s="153"/>
      <c r="AF972" s="153"/>
      <c r="AG972" s="153"/>
      <c r="AL972" s="153"/>
      <c r="AM972" s="153"/>
      <c r="AR972" s="153"/>
      <c r="AS972" s="153"/>
      <c r="AX972" s="153"/>
      <c r="AY972" s="153"/>
      <c r="BD972" s="153"/>
      <c r="BE972" s="153"/>
      <c r="BF972" s="153"/>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c r="CQ972" s="9"/>
      <c r="CR972" s="9"/>
      <c r="CS972" s="9"/>
      <c r="CT972" s="9"/>
      <c r="CU972" s="9"/>
      <c r="CV972" s="9"/>
      <c r="CW972" s="9"/>
      <c r="CX972" s="9"/>
      <c r="CY972" s="9"/>
      <c r="CZ972" s="9"/>
      <c r="DA972" s="9"/>
      <c r="DB972" s="9"/>
      <c r="DC972" s="9"/>
      <c r="DD972" s="9"/>
      <c r="DE972" s="9"/>
      <c r="DF972" s="9"/>
      <c r="DG972" s="9"/>
      <c r="DH972" s="9"/>
      <c r="DI972" s="9"/>
      <c r="DJ972" s="9"/>
      <c r="DK972" s="9"/>
      <c r="DL972" s="9"/>
      <c r="DM972" s="9"/>
      <c r="DN972" s="9"/>
      <c r="DO972" s="9"/>
      <c r="DP972" s="9"/>
      <c r="DQ972" s="9"/>
      <c r="DR972" s="9"/>
      <c r="DS972" s="9"/>
      <c r="DT972" s="9"/>
      <c r="DU972" s="9"/>
      <c r="DV972" s="9"/>
      <c r="DW972" s="9"/>
      <c r="DX972" s="9"/>
      <c r="DY972" s="9"/>
      <c r="DZ972" s="9"/>
      <c r="EA972" s="9"/>
      <c r="EB972" s="9"/>
      <c r="EC972" s="9"/>
      <c r="ED972" s="9"/>
      <c r="EE972" s="9"/>
      <c r="EF972" s="9"/>
      <c r="EG972" s="9"/>
      <c r="EH972" s="9"/>
      <c r="EI972" s="9"/>
      <c r="EJ972" s="9"/>
      <c r="EK972" s="9"/>
      <c r="EL972" s="9"/>
      <c r="EM972" s="9"/>
      <c r="EN972" s="9"/>
      <c r="EO972" s="9"/>
      <c r="EP972" s="9"/>
      <c r="EQ972" s="9"/>
      <c r="ER972" s="9"/>
      <c r="ES972" s="9"/>
      <c r="ET972" s="9"/>
      <c r="EU972" s="9"/>
      <c r="EV972" s="9"/>
      <c r="EW972" s="9"/>
      <c r="EX972" s="9"/>
      <c r="EY972" s="9"/>
      <c r="EZ972" s="9"/>
      <c r="FA972" s="9"/>
      <c r="FB972" s="9"/>
      <c r="FC972" s="9"/>
      <c r="FD972" s="9"/>
      <c r="FE972" s="9"/>
      <c r="FF972" s="9"/>
      <c r="FG972" s="9"/>
      <c r="FH972" s="9"/>
      <c r="FI972" s="9"/>
      <c r="FJ972" s="9"/>
    </row>
    <row r="973" ht="15.75" customHeight="1">
      <c r="B973" s="153"/>
      <c r="C973" s="153"/>
      <c r="H973" s="153"/>
      <c r="I973" s="153"/>
      <c r="N973" s="153"/>
      <c r="O973" s="153"/>
      <c r="T973" s="153"/>
      <c r="U973" s="153"/>
      <c r="Z973" s="153"/>
      <c r="AA973" s="153"/>
      <c r="AF973" s="153"/>
      <c r="AG973" s="153"/>
      <c r="AL973" s="153"/>
      <c r="AM973" s="153"/>
      <c r="AR973" s="153"/>
      <c r="AS973" s="153"/>
      <c r="AX973" s="153"/>
      <c r="AY973" s="153"/>
      <c r="BD973" s="153"/>
      <c r="BE973" s="153"/>
      <c r="BF973" s="153"/>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c r="CQ973" s="9"/>
      <c r="CR973" s="9"/>
      <c r="CS973" s="9"/>
      <c r="CT973" s="9"/>
      <c r="CU973" s="9"/>
      <c r="CV973" s="9"/>
      <c r="CW973" s="9"/>
      <c r="CX973" s="9"/>
      <c r="CY973" s="9"/>
      <c r="CZ973" s="9"/>
      <c r="DA973" s="9"/>
      <c r="DB973" s="9"/>
      <c r="DC973" s="9"/>
      <c r="DD973" s="9"/>
      <c r="DE973" s="9"/>
      <c r="DF973" s="9"/>
      <c r="DG973" s="9"/>
      <c r="DH973" s="9"/>
      <c r="DI973" s="9"/>
      <c r="DJ973" s="9"/>
      <c r="DK973" s="9"/>
      <c r="DL973" s="9"/>
      <c r="DM973" s="9"/>
      <c r="DN973" s="9"/>
      <c r="DO973" s="9"/>
      <c r="DP973" s="9"/>
      <c r="DQ973" s="9"/>
      <c r="DR973" s="9"/>
      <c r="DS973" s="9"/>
      <c r="DT973" s="9"/>
      <c r="DU973" s="9"/>
      <c r="DV973" s="9"/>
      <c r="DW973" s="9"/>
      <c r="DX973" s="9"/>
      <c r="DY973" s="9"/>
      <c r="DZ973" s="9"/>
      <c r="EA973" s="9"/>
      <c r="EB973" s="9"/>
      <c r="EC973" s="9"/>
      <c r="ED973" s="9"/>
      <c r="EE973" s="9"/>
      <c r="EF973" s="9"/>
      <c r="EG973" s="9"/>
      <c r="EH973" s="9"/>
      <c r="EI973" s="9"/>
      <c r="EJ973" s="9"/>
      <c r="EK973" s="9"/>
      <c r="EL973" s="9"/>
      <c r="EM973" s="9"/>
      <c r="EN973" s="9"/>
      <c r="EO973" s="9"/>
      <c r="EP973" s="9"/>
      <c r="EQ973" s="9"/>
      <c r="ER973" s="9"/>
      <c r="ES973" s="9"/>
      <c r="ET973" s="9"/>
      <c r="EU973" s="9"/>
      <c r="EV973" s="9"/>
      <c r="EW973" s="9"/>
      <c r="EX973" s="9"/>
      <c r="EY973" s="9"/>
      <c r="EZ973" s="9"/>
      <c r="FA973" s="9"/>
      <c r="FB973" s="9"/>
      <c r="FC973" s="9"/>
      <c r="FD973" s="9"/>
      <c r="FE973" s="9"/>
      <c r="FF973" s="9"/>
      <c r="FG973" s="9"/>
      <c r="FH973" s="9"/>
      <c r="FI973" s="9"/>
      <c r="FJ973" s="9"/>
    </row>
    <row r="974" ht="15.75" customHeight="1">
      <c r="B974" s="153"/>
      <c r="C974" s="153"/>
      <c r="H974" s="153"/>
      <c r="I974" s="153"/>
      <c r="N974" s="153"/>
      <c r="O974" s="153"/>
      <c r="T974" s="153"/>
      <c r="U974" s="153"/>
      <c r="Z974" s="153"/>
      <c r="AA974" s="153"/>
      <c r="AF974" s="153"/>
      <c r="AG974" s="153"/>
      <c r="AL974" s="153"/>
      <c r="AM974" s="153"/>
      <c r="AR974" s="153"/>
      <c r="AS974" s="153"/>
      <c r="AX974" s="153"/>
      <c r="AY974" s="153"/>
      <c r="BD974" s="153"/>
      <c r="BE974" s="153"/>
      <c r="BF974" s="153"/>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c r="CQ974" s="9"/>
      <c r="CR974" s="9"/>
      <c r="CS974" s="9"/>
      <c r="CT974" s="9"/>
      <c r="CU974" s="9"/>
      <c r="CV974" s="9"/>
      <c r="CW974" s="9"/>
      <c r="CX974" s="9"/>
      <c r="CY974" s="9"/>
      <c r="CZ974" s="9"/>
      <c r="DA974" s="9"/>
      <c r="DB974" s="9"/>
      <c r="DC974" s="9"/>
      <c r="DD974" s="9"/>
      <c r="DE974" s="9"/>
      <c r="DF974" s="9"/>
      <c r="DG974" s="9"/>
      <c r="DH974" s="9"/>
      <c r="DI974" s="9"/>
      <c r="DJ974" s="9"/>
      <c r="DK974" s="9"/>
      <c r="DL974" s="9"/>
      <c r="DM974" s="9"/>
      <c r="DN974" s="9"/>
      <c r="DO974" s="9"/>
      <c r="DP974" s="9"/>
      <c r="DQ974" s="9"/>
      <c r="DR974" s="9"/>
      <c r="DS974" s="9"/>
      <c r="DT974" s="9"/>
      <c r="DU974" s="9"/>
      <c r="DV974" s="9"/>
      <c r="DW974" s="9"/>
      <c r="DX974" s="9"/>
      <c r="DY974" s="9"/>
      <c r="DZ974" s="9"/>
      <c r="EA974" s="9"/>
      <c r="EB974" s="9"/>
      <c r="EC974" s="9"/>
      <c r="ED974" s="9"/>
      <c r="EE974" s="9"/>
      <c r="EF974" s="9"/>
      <c r="EG974" s="9"/>
      <c r="EH974" s="9"/>
      <c r="EI974" s="9"/>
      <c r="EJ974" s="9"/>
      <c r="EK974" s="9"/>
      <c r="EL974" s="9"/>
      <c r="EM974" s="9"/>
      <c r="EN974" s="9"/>
      <c r="EO974" s="9"/>
      <c r="EP974" s="9"/>
      <c r="EQ974" s="9"/>
      <c r="ER974" s="9"/>
      <c r="ES974" s="9"/>
      <c r="ET974" s="9"/>
      <c r="EU974" s="9"/>
      <c r="EV974" s="9"/>
      <c r="EW974" s="9"/>
      <c r="EX974" s="9"/>
      <c r="EY974" s="9"/>
      <c r="EZ974" s="9"/>
      <c r="FA974" s="9"/>
      <c r="FB974" s="9"/>
      <c r="FC974" s="9"/>
      <c r="FD974" s="9"/>
      <c r="FE974" s="9"/>
      <c r="FF974" s="9"/>
      <c r="FG974" s="9"/>
      <c r="FH974" s="9"/>
      <c r="FI974" s="9"/>
      <c r="FJ974" s="9"/>
    </row>
    <row r="975" ht="15.75" customHeight="1">
      <c r="B975" s="153"/>
      <c r="C975" s="153"/>
      <c r="H975" s="153"/>
      <c r="I975" s="153"/>
      <c r="N975" s="153"/>
      <c r="O975" s="153"/>
      <c r="T975" s="153"/>
      <c r="U975" s="153"/>
      <c r="Z975" s="153"/>
      <c r="AA975" s="153"/>
      <c r="AF975" s="153"/>
      <c r="AG975" s="153"/>
      <c r="AL975" s="153"/>
      <c r="AM975" s="153"/>
      <c r="AR975" s="153"/>
      <c r="AS975" s="153"/>
      <c r="AX975" s="153"/>
      <c r="AY975" s="153"/>
      <c r="BD975" s="153"/>
      <c r="BE975" s="153"/>
      <c r="BF975" s="153"/>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c r="CQ975" s="9"/>
      <c r="CR975" s="9"/>
      <c r="CS975" s="9"/>
      <c r="CT975" s="9"/>
      <c r="CU975" s="9"/>
      <c r="CV975" s="9"/>
      <c r="CW975" s="9"/>
      <c r="CX975" s="9"/>
      <c r="CY975" s="9"/>
      <c r="CZ975" s="9"/>
      <c r="DA975" s="9"/>
      <c r="DB975" s="9"/>
      <c r="DC975" s="9"/>
      <c r="DD975" s="9"/>
      <c r="DE975" s="9"/>
      <c r="DF975" s="9"/>
      <c r="DG975" s="9"/>
      <c r="DH975" s="9"/>
      <c r="DI975" s="9"/>
      <c r="DJ975" s="9"/>
      <c r="DK975" s="9"/>
      <c r="DL975" s="9"/>
      <c r="DM975" s="9"/>
      <c r="DN975" s="9"/>
      <c r="DO975" s="9"/>
      <c r="DP975" s="9"/>
      <c r="DQ975" s="9"/>
      <c r="DR975" s="9"/>
      <c r="DS975" s="9"/>
      <c r="DT975" s="9"/>
      <c r="DU975" s="9"/>
      <c r="DV975" s="9"/>
      <c r="DW975" s="9"/>
      <c r="DX975" s="9"/>
      <c r="DY975" s="9"/>
      <c r="DZ975" s="9"/>
      <c r="EA975" s="9"/>
      <c r="EB975" s="9"/>
      <c r="EC975" s="9"/>
      <c r="ED975" s="9"/>
      <c r="EE975" s="9"/>
      <c r="EF975" s="9"/>
      <c r="EG975" s="9"/>
      <c r="EH975" s="9"/>
      <c r="EI975" s="9"/>
      <c r="EJ975" s="9"/>
      <c r="EK975" s="9"/>
      <c r="EL975" s="9"/>
      <c r="EM975" s="9"/>
      <c r="EN975" s="9"/>
      <c r="EO975" s="9"/>
      <c r="EP975" s="9"/>
      <c r="EQ975" s="9"/>
      <c r="ER975" s="9"/>
      <c r="ES975" s="9"/>
      <c r="ET975" s="9"/>
      <c r="EU975" s="9"/>
      <c r="EV975" s="9"/>
      <c r="EW975" s="9"/>
      <c r="EX975" s="9"/>
      <c r="EY975" s="9"/>
      <c r="EZ975" s="9"/>
      <c r="FA975" s="9"/>
      <c r="FB975" s="9"/>
      <c r="FC975" s="9"/>
      <c r="FD975" s="9"/>
      <c r="FE975" s="9"/>
      <c r="FF975" s="9"/>
      <c r="FG975" s="9"/>
      <c r="FH975" s="9"/>
      <c r="FI975" s="9"/>
      <c r="FJ975" s="9"/>
    </row>
    <row r="976" ht="15.75" customHeight="1">
      <c r="B976" s="153"/>
      <c r="C976" s="153"/>
      <c r="H976" s="153"/>
      <c r="I976" s="153"/>
      <c r="N976" s="153"/>
      <c r="O976" s="153"/>
      <c r="T976" s="153"/>
      <c r="U976" s="153"/>
      <c r="Z976" s="153"/>
      <c r="AA976" s="153"/>
      <c r="AF976" s="153"/>
      <c r="AG976" s="153"/>
      <c r="AL976" s="153"/>
      <c r="AM976" s="153"/>
      <c r="AR976" s="153"/>
      <c r="AS976" s="153"/>
      <c r="AX976" s="153"/>
      <c r="AY976" s="153"/>
      <c r="BD976" s="153"/>
      <c r="BE976" s="153"/>
      <c r="BF976" s="153"/>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c r="CQ976" s="9"/>
      <c r="CR976" s="9"/>
      <c r="CS976" s="9"/>
      <c r="CT976" s="9"/>
      <c r="CU976" s="9"/>
      <c r="CV976" s="9"/>
      <c r="CW976" s="9"/>
      <c r="CX976" s="9"/>
      <c r="CY976" s="9"/>
      <c r="CZ976" s="9"/>
      <c r="DA976" s="9"/>
      <c r="DB976" s="9"/>
      <c r="DC976" s="9"/>
      <c r="DD976" s="9"/>
      <c r="DE976" s="9"/>
      <c r="DF976" s="9"/>
      <c r="DG976" s="9"/>
      <c r="DH976" s="9"/>
      <c r="DI976" s="9"/>
      <c r="DJ976" s="9"/>
      <c r="DK976" s="9"/>
      <c r="DL976" s="9"/>
      <c r="DM976" s="9"/>
      <c r="DN976" s="9"/>
      <c r="DO976" s="9"/>
      <c r="DP976" s="9"/>
      <c r="DQ976" s="9"/>
      <c r="DR976" s="9"/>
      <c r="DS976" s="9"/>
      <c r="DT976" s="9"/>
      <c r="DU976" s="9"/>
      <c r="DV976" s="9"/>
      <c r="DW976" s="9"/>
      <c r="DX976" s="9"/>
      <c r="DY976" s="9"/>
      <c r="DZ976" s="9"/>
      <c r="EA976" s="9"/>
      <c r="EB976" s="9"/>
      <c r="EC976" s="9"/>
      <c r="ED976" s="9"/>
      <c r="EE976" s="9"/>
      <c r="EF976" s="9"/>
      <c r="EG976" s="9"/>
      <c r="EH976" s="9"/>
      <c r="EI976" s="9"/>
      <c r="EJ976" s="9"/>
      <c r="EK976" s="9"/>
      <c r="EL976" s="9"/>
      <c r="EM976" s="9"/>
      <c r="EN976" s="9"/>
      <c r="EO976" s="9"/>
      <c r="EP976" s="9"/>
      <c r="EQ976" s="9"/>
      <c r="ER976" s="9"/>
      <c r="ES976" s="9"/>
      <c r="ET976" s="9"/>
      <c r="EU976" s="9"/>
      <c r="EV976" s="9"/>
      <c r="EW976" s="9"/>
      <c r="EX976" s="9"/>
      <c r="EY976" s="9"/>
      <c r="EZ976" s="9"/>
      <c r="FA976" s="9"/>
      <c r="FB976" s="9"/>
      <c r="FC976" s="9"/>
      <c r="FD976" s="9"/>
      <c r="FE976" s="9"/>
      <c r="FF976" s="9"/>
      <c r="FG976" s="9"/>
      <c r="FH976" s="9"/>
      <c r="FI976" s="9"/>
      <c r="FJ976" s="9"/>
    </row>
    <row r="977" ht="15.75" customHeight="1">
      <c r="B977" s="153"/>
      <c r="C977" s="153"/>
      <c r="H977" s="153"/>
      <c r="I977" s="153"/>
      <c r="N977" s="153"/>
      <c r="O977" s="153"/>
      <c r="T977" s="153"/>
      <c r="U977" s="153"/>
      <c r="Z977" s="153"/>
      <c r="AA977" s="153"/>
      <c r="AF977" s="153"/>
      <c r="AG977" s="153"/>
      <c r="AL977" s="153"/>
      <c r="AM977" s="153"/>
      <c r="AR977" s="153"/>
      <c r="AS977" s="153"/>
      <c r="AX977" s="153"/>
      <c r="AY977" s="153"/>
      <c r="BD977" s="153"/>
      <c r="BE977" s="153"/>
      <c r="BF977" s="153"/>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c r="CQ977" s="9"/>
      <c r="CR977" s="9"/>
      <c r="CS977" s="9"/>
      <c r="CT977" s="9"/>
      <c r="CU977" s="9"/>
      <c r="CV977" s="9"/>
      <c r="CW977" s="9"/>
      <c r="CX977" s="9"/>
      <c r="CY977" s="9"/>
      <c r="CZ977" s="9"/>
      <c r="DA977" s="9"/>
      <c r="DB977" s="9"/>
      <c r="DC977" s="9"/>
      <c r="DD977" s="9"/>
      <c r="DE977" s="9"/>
      <c r="DF977" s="9"/>
      <c r="DG977" s="9"/>
      <c r="DH977" s="9"/>
      <c r="DI977" s="9"/>
      <c r="DJ977" s="9"/>
      <c r="DK977" s="9"/>
      <c r="DL977" s="9"/>
      <c r="DM977" s="9"/>
      <c r="DN977" s="9"/>
      <c r="DO977" s="9"/>
      <c r="DP977" s="9"/>
      <c r="DQ977" s="9"/>
      <c r="DR977" s="9"/>
      <c r="DS977" s="9"/>
      <c r="DT977" s="9"/>
      <c r="DU977" s="9"/>
      <c r="DV977" s="9"/>
      <c r="DW977" s="9"/>
      <c r="DX977" s="9"/>
      <c r="DY977" s="9"/>
      <c r="DZ977" s="9"/>
      <c r="EA977" s="9"/>
      <c r="EB977" s="9"/>
      <c r="EC977" s="9"/>
      <c r="ED977" s="9"/>
      <c r="EE977" s="9"/>
      <c r="EF977" s="9"/>
      <c r="EG977" s="9"/>
      <c r="EH977" s="9"/>
      <c r="EI977" s="9"/>
      <c r="EJ977" s="9"/>
      <c r="EK977" s="9"/>
      <c r="EL977" s="9"/>
      <c r="EM977" s="9"/>
      <c r="EN977" s="9"/>
      <c r="EO977" s="9"/>
      <c r="EP977" s="9"/>
      <c r="EQ977" s="9"/>
      <c r="ER977" s="9"/>
      <c r="ES977" s="9"/>
      <c r="ET977" s="9"/>
      <c r="EU977" s="9"/>
      <c r="EV977" s="9"/>
      <c r="EW977" s="9"/>
      <c r="EX977" s="9"/>
      <c r="EY977" s="9"/>
      <c r="EZ977" s="9"/>
      <c r="FA977" s="9"/>
      <c r="FB977" s="9"/>
      <c r="FC977" s="9"/>
      <c r="FD977" s="9"/>
      <c r="FE977" s="9"/>
      <c r="FF977" s="9"/>
      <c r="FG977" s="9"/>
      <c r="FH977" s="9"/>
      <c r="FI977" s="9"/>
      <c r="FJ977" s="9"/>
    </row>
    <row r="978" ht="15.75" customHeight="1">
      <c r="B978" s="153"/>
      <c r="C978" s="153"/>
      <c r="H978" s="153"/>
      <c r="I978" s="153"/>
      <c r="N978" s="153"/>
      <c r="O978" s="153"/>
      <c r="T978" s="153"/>
      <c r="U978" s="153"/>
      <c r="Z978" s="153"/>
      <c r="AA978" s="153"/>
      <c r="AF978" s="153"/>
      <c r="AG978" s="153"/>
      <c r="AL978" s="153"/>
      <c r="AM978" s="153"/>
      <c r="AR978" s="153"/>
      <c r="AS978" s="153"/>
      <c r="AX978" s="153"/>
      <c r="AY978" s="153"/>
      <c r="BD978" s="153"/>
      <c r="BE978" s="153"/>
      <c r="BF978" s="153"/>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c r="CQ978" s="9"/>
      <c r="CR978" s="9"/>
      <c r="CS978" s="9"/>
      <c r="CT978" s="9"/>
      <c r="CU978" s="9"/>
      <c r="CV978" s="9"/>
      <c r="CW978" s="9"/>
      <c r="CX978" s="9"/>
      <c r="CY978" s="9"/>
      <c r="CZ978" s="9"/>
      <c r="DA978" s="9"/>
      <c r="DB978" s="9"/>
      <c r="DC978" s="9"/>
      <c r="DD978" s="9"/>
      <c r="DE978" s="9"/>
      <c r="DF978" s="9"/>
      <c r="DG978" s="9"/>
      <c r="DH978" s="9"/>
      <c r="DI978" s="9"/>
      <c r="DJ978" s="9"/>
      <c r="DK978" s="9"/>
      <c r="DL978" s="9"/>
      <c r="DM978" s="9"/>
      <c r="DN978" s="9"/>
      <c r="DO978" s="9"/>
      <c r="DP978" s="9"/>
      <c r="DQ978" s="9"/>
      <c r="DR978" s="9"/>
      <c r="DS978" s="9"/>
      <c r="DT978" s="9"/>
      <c r="DU978" s="9"/>
      <c r="DV978" s="9"/>
      <c r="DW978" s="9"/>
      <c r="DX978" s="9"/>
      <c r="DY978" s="9"/>
      <c r="DZ978" s="9"/>
      <c r="EA978" s="9"/>
      <c r="EB978" s="9"/>
      <c r="EC978" s="9"/>
      <c r="ED978" s="9"/>
      <c r="EE978" s="9"/>
      <c r="EF978" s="9"/>
      <c r="EG978" s="9"/>
      <c r="EH978" s="9"/>
      <c r="EI978" s="9"/>
      <c r="EJ978" s="9"/>
      <c r="EK978" s="9"/>
      <c r="EL978" s="9"/>
      <c r="EM978" s="9"/>
      <c r="EN978" s="9"/>
      <c r="EO978" s="9"/>
      <c r="EP978" s="9"/>
      <c r="EQ978" s="9"/>
      <c r="ER978" s="9"/>
      <c r="ES978" s="9"/>
      <c r="ET978" s="9"/>
      <c r="EU978" s="9"/>
      <c r="EV978" s="9"/>
      <c r="EW978" s="9"/>
      <c r="EX978" s="9"/>
      <c r="EY978" s="9"/>
      <c r="EZ978" s="9"/>
      <c r="FA978" s="9"/>
      <c r="FB978" s="9"/>
      <c r="FC978" s="9"/>
      <c r="FD978" s="9"/>
      <c r="FE978" s="9"/>
      <c r="FF978" s="9"/>
      <c r="FG978" s="9"/>
      <c r="FH978" s="9"/>
      <c r="FI978" s="9"/>
      <c r="FJ978" s="9"/>
    </row>
    <row r="979" ht="15.75" customHeight="1">
      <c r="B979" s="153"/>
      <c r="C979" s="153"/>
      <c r="H979" s="153"/>
      <c r="I979" s="153"/>
      <c r="N979" s="153"/>
      <c r="O979" s="153"/>
      <c r="T979" s="153"/>
      <c r="U979" s="153"/>
      <c r="Z979" s="153"/>
      <c r="AA979" s="153"/>
      <c r="AF979" s="153"/>
      <c r="AG979" s="153"/>
      <c r="AL979" s="153"/>
      <c r="AM979" s="153"/>
      <c r="AR979" s="153"/>
      <c r="AS979" s="153"/>
      <c r="AX979" s="153"/>
      <c r="AY979" s="153"/>
      <c r="BD979" s="153"/>
      <c r="BE979" s="153"/>
      <c r="BF979" s="153"/>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c r="CQ979" s="9"/>
      <c r="CR979" s="9"/>
      <c r="CS979" s="9"/>
      <c r="CT979" s="9"/>
      <c r="CU979" s="9"/>
      <c r="CV979" s="9"/>
      <c r="CW979" s="9"/>
      <c r="CX979" s="9"/>
      <c r="CY979" s="9"/>
      <c r="CZ979" s="9"/>
      <c r="DA979" s="9"/>
      <c r="DB979" s="9"/>
      <c r="DC979" s="9"/>
      <c r="DD979" s="9"/>
      <c r="DE979" s="9"/>
      <c r="DF979" s="9"/>
      <c r="DG979" s="9"/>
      <c r="DH979" s="9"/>
      <c r="DI979" s="9"/>
      <c r="DJ979" s="9"/>
      <c r="DK979" s="9"/>
      <c r="DL979" s="9"/>
      <c r="DM979" s="9"/>
      <c r="DN979" s="9"/>
      <c r="DO979" s="9"/>
      <c r="DP979" s="9"/>
      <c r="DQ979" s="9"/>
      <c r="DR979" s="9"/>
      <c r="DS979" s="9"/>
      <c r="DT979" s="9"/>
      <c r="DU979" s="9"/>
      <c r="DV979" s="9"/>
      <c r="DW979" s="9"/>
      <c r="DX979" s="9"/>
      <c r="DY979" s="9"/>
      <c r="DZ979" s="9"/>
      <c r="EA979" s="9"/>
      <c r="EB979" s="9"/>
      <c r="EC979" s="9"/>
      <c r="ED979" s="9"/>
      <c r="EE979" s="9"/>
      <c r="EF979" s="9"/>
      <c r="EG979" s="9"/>
      <c r="EH979" s="9"/>
      <c r="EI979" s="9"/>
      <c r="EJ979" s="9"/>
      <c r="EK979" s="9"/>
      <c r="EL979" s="9"/>
      <c r="EM979" s="9"/>
      <c r="EN979" s="9"/>
      <c r="EO979" s="9"/>
      <c r="EP979" s="9"/>
      <c r="EQ979" s="9"/>
      <c r="ER979" s="9"/>
      <c r="ES979" s="9"/>
      <c r="ET979" s="9"/>
      <c r="EU979" s="9"/>
      <c r="EV979" s="9"/>
      <c r="EW979" s="9"/>
      <c r="EX979" s="9"/>
      <c r="EY979" s="9"/>
      <c r="EZ979" s="9"/>
      <c r="FA979" s="9"/>
      <c r="FB979" s="9"/>
      <c r="FC979" s="9"/>
      <c r="FD979" s="9"/>
      <c r="FE979" s="9"/>
      <c r="FF979" s="9"/>
      <c r="FG979" s="9"/>
      <c r="FH979" s="9"/>
      <c r="FI979" s="9"/>
      <c r="FJ979" s="9"/>
    </row>
    <row r="980" ht="15.75" customHeight="1">
      <c r="B980" s="153"/>
      <c r="C980" s="153"/>
      <c r="H980" s="153"/>
      <c r="I980" s="153"/>
      <c r="N980" s="153"/>
      <c r="O980" s="153"/>
      <c r="T980" s="153"/>
      <c r="U980" s="153"/>
      <c r="Z980" s="153"/>
      <c r="AA980" s="153"/>
      <c r="AF980" s="153"/>
      <c r="AG980" s="153"/>
      <c r="AL980" s="153"/>
      <c r="AM980" s="153"/>
      <c r="AR980" s="153"/>
      <c r="AS980" s="153"/>
      <c r="AX980" s="153"/>
      <c r="AY980" s="153"/>
      <c r="BD980" s="153"/>
      <c r="BE980" s="153"/>
      <c r="BF980" s="153"/>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c r="CQ980" s="9"/>
      <c r="CR980" s="9"/>
      <c r="CS980" s="9"/>
      <c r="CT980" s="9"/>
      <c r="CU980" s="9"/>
      <c r="CV980" s="9"/>
      <c r="CW980" s="9"/>
      <c r="CX980" s="9"/>
      <c r="CY980" s="9"/>
      <c r="CZ980" s="9"/>
      <c r="DA980" s="9"/>
      <c r="DB980" s="9"/>
      <c r="DC980" s="9"/>
      <c r="DD980" s="9"/>
      <c r="DE980" s="9"/>
      <c r="DF980" s="9"/>
      <c r="DG980" s="9"/>
      <c r="DH980" s="9"/>
      <c r="DI980" s="9"/>
      <c r="DJ980" s="9"/>
      <c r="DK980" s="9"/>
      <c r="DL980" s="9"/>
      <c r="DM980" s="9"/>
      <c r="DN980" s="9"/>
      <c r="DO980" s="9"/>
      <c r="DP980" s="9"/>
      <c r="DQ980" s="9"/>
      <c r="DR980" s="9"/>
      <c r="DS980" s="9"/>
      <c r="DT980" s="9"/>
      <c r="DU980" s="9"/>
      <c r="DV980" s="9"/>
      <c r="DW980" s="9"/>
      <c r="DX980" s="9"/>
      <c r="DY980" s="9"/>
      <c r="DZ980" s="9"/>
      <c r="EA980" s="9"/>
      <c r="EB980" s="9"/>
      <c r="EC980" s="9"/>
      <c r="ED980" s="9"/>
      <c r="EE980" s="9"/>
      <c r="EF980" s="9"/>
      <c r="EG980" s="9"/>
      <c r="EH980" s="9"/>
      <c r="EI980" s="9"/>
      <c r="EJ980" s="9"/>
      <c r="EK980" s="9"/>
      <c r="EL980" s="9"/>
      <c r="EM980" s="9"/>
      <c r="EN980" s="9"/>
      <c r="EO980" s="9"/>
      <c r="EP980" s="9"/>
      <c r="EQ980" s="9"/>
      <c r="ER980" s="9"/>
      <c r="ES980" s="9"/>
      <c r="ET980" s="9"/>
      <c r="EU980" s="9"/>
      <c r="EV980" s="9"/>
      <c r="EW980" s="9"/>
      <c r="EX980" s="9"/>
      <c r="EY980" s="9"/>
      <c r="EZ980" s="9"/>
      <c r="FA980" s="9"/>
      <c r="FB980" s="9"/>
      <c r="FC980" s="9"/>
      <c r="FD980" s="9"/>
      <c r="FE980" s="9"/>
      <c r="FF980" s="9"/>
      <c r="FG980" s="9"/>
      <c r="FH980" s="9"/>
      <c r="FI980" s="9"/>
      <c r="FJ980" s="9"/>
    </row>
    <row r="981" ht="15.75" customHeight="1">
      <c r="B981" s="153"/>
      <c r="C981" s="153"/>
      <c r="H981" s="153"/>
      <c r="I981" s="153"/>
      <c r="N981" s="153"/>
      <c r="O981" s="153"/>
      <c r="T981" s="153"/>
      <c r="U981" s="153"/>
      <c r="Z981" s="153"/>
      <c r="AA981" s="153"/>
      <c r="AF981" s="153"/>
      <c r="AG981" s="153"/>
      <c r="AL981" s="153"/>
      <c r="AM981" s="153"/>
      <c r="AR981" s="153"/>
      <c r="AS981" s="153"/>
      <c r="AX981" s="153"/>
      <c r="AY981" s="153"/>
      <c r="BD981" s="153"/>
      <c r="BE981" s="153"/>
      <c r="BF981" s="153"/>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c r="CQ981" s="9"/>
      <c r="CR981" s="9"/>
      <c r="CS981" s="9"/>
      <c r="CT981" s="9"/>
      <c r="CU981" s="9"/>
      <c r="CV981" s="9"/>
      <c r="CW981" s="9"/>
      <c r="CX981" s="9"/>
      <c r="CY981" s="9"/>
      <c r="CZ981" s="9"/>
      <c r="DA981" s="9"/>
      <c r="DB981" s="9"/>
      <c r="DC981" s="9"/>
      <c r="DD981" s="9"/>
      <c r="DE981" s="9"/>
      <c r="DF981" s="9"/>
      <c r="DG981" s="9"/>
      <c r="DH981" s="9"/>
      <c r="DI981" s="9"/>
      <c r="DJ981" s="9"/>
      <c r="DK981" s="9"/>
      <c r="DL981" s="9"/>
      <c r="DM981" s="9"/>
      <c r="DN981" s="9"/>
      <c r="DO981" s="9"/>
      <c r="DP981" s="9"/>
      <c r="DQ981" s="9"/>
      <c r="DR981" s="9"/>
      <c r="DS981" s="9"/>
      <c r="DT981" s="9"/>
      <c r="DU981" s="9"/>
      <c r="DV981" s="9"/>
      <c r="DW981" s="9"/>
      <c r="DX981" s="9"/>
      <c r="DY981" s="9"/>
      <c r="DZ981" s="9"/>
      <c r="EA981" s="9"/>
      <c r="EB981" s="9"/>
      <c r="EC981" s="9"/>
      <c r="ED981" s="9"/>
      <c r="EE981" s="9"/>
      <c r="EF981" s="9"/>
      <c r="EG981" s="9"/>
      <c r="EH981" s="9"/>
      <c r="EI981" s="9"/>
      <c r="EJ981" s="9"/>
      <c r="EK981" s="9"/>
      <c r="EL981" s="9"/>
      <c r="EM981" s="9"/>
      <c r="EN981" s="9"/>
      <c r="EO981" s="9"/>
      <c r="EP981" s="9"/>
      <c r="EQ981" s="9"/>
      <c r="ER981" s="9"/>
      <c r="ES981" s="9"/>
      <c r="ET981" s="9"/>
      <c r="EU981" s="9"/>
      <c r="EV981" s="9"/>
      <c r="EW981" s="9"/>
      <c r="EX981" s="9"/>
      <c r="EY981" s="9"/>
      <c r="EZ981" s="9"/>
      <c r="FA981" s="9"/>
      <c r="FB981" s="9"/>
      <c r="FC981" s="9"/>
      <c r="FD981" s="9"/>
      <c r="FE981" s="9"/>
      <c r="FF981" s="9"/>
      <c r="FG981" s="9"/>
      <c r="FH981" s="9"/>
      <c r="FI981" s="9"/>
      <c r="FJ981" s="9"/>
    </row>
    <row r="982" ht="15.75" customHeight="1">
      <c r="B982" s="153"/>
      <c r="C982" s="153"/>
      <c r="H982" s="153"/>
      <c r="I982" s="153"/>
      <c r="N982" s="153"/>
      <c r="O982" s="153"/>
      <c r="T982" s="153"/>
      <c r="U982" s="153"/>
      <c r="Z982" s="153"/>
      <c r="AA982" s="153"/>
      <c r="AF982" s="153"/>
      <c r="AG982" s="153"/>
      <c r="AL982" s="153"/>
      <c r="AM982" s="153"/>
      <c r="AR982" s="153"/>
      <c r="AS982" s="153"/>
      <c r="AX982" s="153"/>
      <c r="AY982" s="153"/>
      <c r="BD982" s="153"/>
      <c r="BE982" s="153"/>
      <c r="BF982" s="153"/>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c r="CQ982" s="9"/>
      <c r="CR982" s="9"/>
      <c r="CS982" s="9"/>
      <c r="CT982" s="9"/>
      <c r="CU982" s="9"/>
      <c r="CV982" s="9"/>
      <c r="CW982" s="9"/>
      <c r="CX982" s="9"/>
      <c r="CY982" s="9"/>
      <c r="CZ982" s="9"/>
      <c r="DA982" s="9"/>
      <c r="DB982" s="9"/>
      <c r="DC982" s="9"/>
      <c r="DD982" s="9"/>
      <c r="DE982" s="9"/>
      <c r="DF982" s="9"/>
      <c r="DG982" s="9"/>
      <c r="DH982" s="9"/>
      <c r="DI982" s="9"/>
      <c r="DJ982" s="9"/>
      <c r="DK982" s="9"/>
      <c r="DL982" s="9"/>
      <c r="DM982" s="9"/>
      <c r="DN982" s="9"/>
      <c r="DO982" s="9"/>
      <c r="DP982" s="9"/>
      <c r="DQ982" s="9"/>
      <c r="DR982" s="9"/>
      <c r="DS982" s="9"/>
      <c r="DT982" s="9"/>
      <c r="DU982" s="9"/>
      <c r="DV982" s="9"/>
      <c r="DW982" s="9"/>
      <c r="DX982" s="9"/>
      <c r="DY982" s="9"/>
      <c r="DZ982" s="9"/>
      <c r="EA982" s="9"/>
      <c r="EB982" s="9"/>
      <c r="EC982" s="9"/>
      <c r="ED982" s="9"/>
      <c r="EE982" s="9"/>
      <c r="EF982" s="9"/>
      <c r="EG982" s="9"/>
      <c r="EH982" s="9"/>
      <c r="EI982" s="9"/>
      <c r="EJ982" s="9"/>
      <c r="EK982" s="9"/>
      <c r="EL982" s="9"/>
      <c r="EM982" s="9"/>
      <c r="EN982" s="9"/>
      <c r="EO982" s="9"/>
      <c r="EP982" s="9"/>
      <c r="EQ982" s="9"/>
      <c r="ER982" s="9"/>
      <c r="ES982" s="9"/>
      <c r="ET982" s="9"/>
      <c r="EU982" s="9"/>
      <c r="EV982" s="9"/>
      <c r="EW982" s="9"/>
      <c r="EX982" s="9"/>
      <c r="EY982" s="9"/>
      <c r="EZ982" s="9"/>
      <c r="FA982" s="9"/>
      <c r="FB982" s="9"/>
      <c r="FC982" s="9"/>
      <c r="FD982" s="9"/>
      <c r="FE982" s="9"/>
      <c r="FF982" s="9"/>
      <c r="FG982" s="9"/>
      <c r="FH982" s="9"/>
      <c r="FI982" s="9"/>
      <c r="FJ982" s="9"/>
    </row>
    <row r="983" ht="15.75" customHeight="1">
      <c r="B983" s="153"/>
      <c r="C983" s="153"/>
      <c r="H983" s="153"/>
      <c r="I983" s="153"/>
      <c r="N983" s="153"/>
      <c r="O983" s="153"/>
      <c r="T983" s="153"/>
      <c r="U983" s="153"/>
      <c r="Z983" s="153"/>
      <c r="AA983" s="153"/>
      <c r="AF983" s="153"/>
      <c r="AG983" s="153"/>
      <c r="AL983" s="153"/>
      <c r="AM983" s="153"/>
      <c r="AR983" s="153"/>
      <c r="AS983" s="153"/>
      <c r="AX983" s="153"/>
      <c r="AY983" s="153"/>
      <c r="BD983" s="153"/>
      <c r="BE983" s="153"/>
      <c r="BF983" s="153"/>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c r="CQ983" s="9"/>
      <c r="CR983" s="9"/>
      <c r="CS983" s="9"/>
      <c r="CT983" s="9"/>
      <c r="CU983" s="9"/>
      <c r="CV983" s="9"/>
      <c r="CW983" s="9"/>
      <c r="CX983" s="9"/>
      <c r="CY983" s="9"/>
      <c r="CZ983" s="9"/>
      <c r="DA983" s="9"/>
      <c r="DB983" s="9"/>
      <c r="DC983" s="9"/>
      <c r="DD983" s="9"/>
      <c r="DE983" s="9"/>
      <c r="DF983" s="9"/>
      <c r="DG983" s="9"/>
      <c r="DH983" s="9"/>
      <c r="DI983" s="9"/>
      <c r="DJ983" s="9"/>
      <c r="DK983" s="9"/>
      <c r="DL983" s="9"/>
      <c r="DM983" s="9"/>
      <c r="DN983" s="9"/>
      <c r="DO983" s="9"/>
      <c r="DP983" s="9"/>
      <c r="DQ983" s="9"/>
      <c r="DR983" s="9"/>
      <c r="DS983" s="9"/>
      <c r="DT983" s="9"/>
      <c r="DU983" s="9"/>
      <c r="DV983" s="9"/>
      <c r="DW983" s="9"/>
      <c r="DX983" s="9"/>
      <c r="DY983" s="9"/>
      <c r="DZ983" s="9"/>
      <c r="EA983" s="9"/>
      <c r="EB983" s="9"/>
      <c r="EC983" s="9"/>
      <c r="ED983" s="9"/>
      <c r="EE983" s="9"/>
      <c r="EF983" s="9"/>
      <c r="EG983" s="9"/>
      <c r="EH983" s="9"/>
      <c r="EI983" s="9"/>
      <c r="EJ983" s="9"/>
      <c r="EK983" s="9"/>
      <c r="EL983" s="9"/>
      <c r="EM983" s="9"/>
      <c r="EN983" s="9"/>
      <c r="EO983" s="9"/>
      <c r="EP983" s="9"/>
      <c r="EQ983" s="9"/>
      <c r="ER983" s="9"/>
      <c r="ES983" s="9"/>
      <c r="ET983" s="9"/>
      <c r="EU983" s="9"/>
      <c r="EV983" s="9"/>
      <c r="EW983" s="9"/>
      <c r="EX983" s="9"/>
      <c r="EY983" s="9"/>
      <c r="EZ983" s="9"/>
      <c r="FA983" s="9"/>
      <c r="FB983" s="9"/>
      <c r="FC983" s="9"/>
      <c r="FD983" s="9"/>
      <c r="FE983" s="9"/>
      <c r="FF983" s="9"/>
      <c r="FG983" s="9"/>
      <c r="FH983" s="9"/>
      <c r="FI983" s="9"/>
      <c r="FJ983" s="9"/>
    </row>
    <row r="984" ht="15.75" customHeight="1">
      <c r="B984" s="153"/>
      <c r="C984" s="153"/>
      <c r="H984" s="153"/>
      <c r="I984" s="153"/>
      <c r="N984" s="153"/>
      <c r="O984" s="153"/>
      <c r="T984" s="153"/>
      <c r="U984" s="153"/>
      <c r="Z984" s="153"/>
      <c r="AA984" s="153"/>
      <c r="AF984" s="153"/>
      <c r="AG984" s="153"/>
      <c r="AL984" s="153"/>
      <c r="AM984" s="153"/>
      <c r="AR984" s="153"/>
      <c r="AS984" s="153"/>
      <c r="AX984" s="153"/>
      <c r="AY984" s="153"/>
      <c r="BD984" s="153"/>
      <c r="BE984" s="153"/>
      <c r="BF984" s="153"/>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c r="CQ984" s="9"/>
      <c r="CR984" s="9"/>
      <c r="CS984" s="9"/>
      <c r="CT984" s="9"/>
      <c r="CU984" s="9"/>
      <c r="CV984" s="9"/>
      <c r="CW984" s="9"/>
      <c r="CX984" s="9"/>
      <c r="CY984" s="9"/>
      <c r="CZ984" s="9"/>
      <c r="DA984" s="9"/>
      <c r="DB984" s="9"/>
      <c r="DC984" s="9"/>
      <c r="DD984" s="9"/>
      <c r="DE984" s="9"/>
      <c r="DF984" s="9"/>
      <c r="DG984" s="9"/>
      <c r="DH984" s="9"/>
      <c r="DI984" s="9"/>
      <c r="DJ984" s="9"/>
      <c r="DK984" s="9"/>
      <c r="DL984" s="9"/>
      <c r="DM984" s="9"/>
      <c r="DN984" s="9"/>
      <c r="DO984" s="9"/>
      <c r="DP984" s="9"/>
      <c r="DQ984" s="9"/>
      <c r="DR984" s="9"/>
      <c r="DS984" s="9"/>
      <c r="DT984" s="9"/>
      <c r="DU984" s="9"/>
      <c r="DV984" s="9"/>
      <c r="DW984" s="9"/>
      <c r="DX984" s="9"/>
      <c r="DY984" s="9"/>
      <c r="DZ984" s="9"/>
      <c r="EA984" s="9"/>
      <c r="EB984" s="9"/>
      <c r="EC984" s="9"/>
      <c r="ED984" s="9"/>
      <c r="EE984" s="9"/>
      <c r="EF984" s="9"/>
      <c r="EG984" s="9"/>
      <c r="EH984" s="9"/>
      <c r="EI984" s="9"/>
      <c r="EJ984" s="9"/>
      <c r="EK984" s="9"/>
      <c r="EL984" s="9"/>
      <c r="EM984" s="9"/>
      <c r="EN984" s="9"/>
      <c r="EO984" s="9"/>
      <c r="EP984" s="9"/>
      <c r="EQ984" s="9"/>
      <c r="ER984" s="9"/>
      <c r="ES984" s="9"/>
      <c r="ET984" s="9"/>
      <c r="EU984" s="9"/>
      <c r="EV984" s="9"/>
      <c r="EW984" s="9"/>
      <c r="EX984" s="9"/>
      <c r="EY984" s="9"/>
      <c r="EZ984" s="9"/>
      <c r="FA984" s="9"/>
      <c r="FB984" s="9"/>
      <c r="FC984" s="9"/>
      <c r="FD984" s="9"/>
      <c r="FE984" s="9"/>
      <c r="FF984" s="9"/>
      <c r="FG984" s="9"/>
      <c r="FH984" s="9"/>
      <c r="FI984" s="9"/>
      <c r="FJ984" s="9"/>
    </row>
    <row r="985" ht="15.75" customHeight="1">
      <c r="B985" s="153"/>
      <c r="C985" s="153"/>
      <c r="H985" s="153"/>
      <c r="I985" s="153"/>
      <c r="N985" s="153"/>
      <c r="O985" s="153"/>
      <c r="T985" s="153"/>
      <c r="U985" s="153"/>
      <c r="Z985" s="153"/>
      <c r="AA985" s="153"/>
      <c r="AF985" s="153"/>
      <c r="AG985" s="153"/>
      <c r="AL985" s="153"/>
      <c r="AM985" s="153"/>
      <c r="AR985" s="153"/>
      <c r="AS985" s="153"/>
      <c r="AX985" s="153"/>
      <c r="AY985" s="153"/>
      <c r="BD985" s="153"/>
      <c r="BE985" s="153"/>
      <c r="BF985" s="153"/>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c r="CQ985" s="9"/>
      <c r="CR985" s="9"/>
      <c r="CS985" s="9"/>
      <c r="CT985" s="9"/>
      <c r="CU985" s="9"/>
      <c r="CV985" s="9"/>
      <c r="CW985" s="9"/>
      <c r="CX985" s="9"/>
      <c r="CY985" s="9"/>
      <c r="CZ985" s="9"/>
      <c r="DA985" s="9"/>
      <c r="DB985" s="9"/>
      <c r="DC985" s="9"/>
      <c r="DD985" s="9"/>
      <c r="DE985" s="9"/>
      <c r="DF985" s="9"/>
      <c r="DG985" s="9"/>
      <c r="DH985" s="9"/>
      <c r="DI985" s="9"/>
      <c r="DJ985" s="9"/>
      <c r="DK985" s="9"/>
      <c r="DL985" s="9"/>
      <c r="DM985" s="9"/>
      <c r="DN985" s="9"/>
      <c r="DO985" s="9"/>
      <c r="DP985" s="9"/>
      <c r="DQ985" s="9"/>
      <c r="DR985" s="9"/>
      <c r="DS985" s="9"/>
      <c r="DT985" s="9"/>
      <c r="DU985" s="9"/>
      <c r="DV985" s="9"/>
      <c r="DW985" s="9"/>
      <c r="DX985" s="9"/>
      <c r="DY985" s="9"/>
      <c r="DZ985" s="9"/>
      <c r="EA985" s="9"/>
      <c r="EB985" s="9"/>
      <c r="EC985" s="9"/>
      <c r="ED985" s="9"/>
      <c r="EE985" s="9"/>
      <c r="EF985" s="9"/>
      <c r="EG985" s="9"/>
      <c r="EH985" s="9"/>
      <c r="EI985" s="9"/>
      <c r="EJ985" s="9"/>
      <c r="EK985" s="9"/>
      <c r="EL985" s="9"/>
      <c r="EM985" s="9"/>
      <c r="EN985" s="9"/>
      <c r="EO985" s="9"/>
      <c r="EP985" s="9"/>
      <c r="EQ985" s="9"/>
      <c r="ER985" s="9"/>
      <c r="ES985" s="9"/>
      <c r="ET985" s="9"/>
      <c r="EU985" s="9"/>
      <c r="EV985" s="9"/>
      <c r="EW985" s="9"/>
      <c r="EX985" s="9"/>
      <c r="EY985" s="9"/>
      <c r="EZ985" s="9"/>
      <c r="FA985" s="9"/>
      <c r="FB985" s="9"/>
      <c r="FC985" s="9"/>
      <c r="FD985" s="9"/>
      <c r="FE985" s="9"/>
      <c r="FF985" s="9"/>
      <c r="FG985" s="9"/>
      <c r="FH985" s="9"/>
      <c r="FI985" s="9"/>
      <c r="FJ985" s="9"/>
    </row>
    <row r="986" ht="15.75" customHeight="1">
      <c r="B986" s="153"/>
      <c r="C986" s="153"/>
      <c r="H986" s="153"/>
      <c r="I986" s="153"/>
      <c r="N986" s="153"/>
      <c r="O986" s="153"/>
      <c r="T986" s="153"/>
      <c r="U986" s="153"/>
      <c r="Z986" s="153"/>
      <c r="AA986" s="153"/>
      <c r="AF986" s="153"/>
      <c r="AG986" s="153"/>
      <c r="AL986" s="153"/>
      <c r="AM986" s="153"/>
      <c r="AR986" s="153"/>
      <c r="AS986" s="153"/>
      <c r="AX986" s="153"/>
      <c r="AY986" s="153"/>
      <c r="BD986" s="153"/>
      <c r="BE986" s="153"/>
      <c r="BF986" s="153"/>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c r="CQ986" s="9"/>
      <c r="CR986" s="9"/>
      <c r="CS986" s="9"/>
      <c r="CT986" s="9"/>
      <c r="CU986" s="9"/>
      <c r="CV986" s="9"/>
      <c r="CW986" s="9"/>
      <c r="CX986" s="9"/>
      <c r="CY986" s="9"/>
      <c r="CZ986" s="9"/>
      <c r="DA986" s="9"/>
      <c r="DB986" s="9"/>
      <c r="DC986" s="9"/>
      <c r="DD986" s="9"/>
      <c r="DE986" s="9"/>
      <c r="DF986" s="9"/>
      <c r="DG986" s="9"/>
      <c r="DH986" s="9"/>
      <c r="DI986" s="9"/>
      <c r="DJ986" s="9"/>
      <c r="DK986" s="9"/>
      <c r="DL986" s="9"/>
      <c r="DM986" s="9"/>
      <c r="DN986" s="9"/>
      <c r="DO986" s="9"/>
      <c r="DP986" s="9"/>
      <c r="DQ986" s="9"/>
      <c r="DR986" s="9"/>
      <c r="DS986" s="9"/>
      <c r="DT986" s="9"/>
      <c r="DU986" s="9"/>
      <c r="DV986" s="9"/>
      <c r="DW986" s="9"/>
      <c r="DX986" s="9"/>
      <c r="DY986" s="9"/>
      <c r="DZ986" s="9"/>
      <c r="EA986" s="9"/>
      <c r="EB986" s="9"/>
      <c r="EC986" s="9"/>
      <c r="ED986" s="9"/>
      <c r="EE986" s="9"/>
      <c r="EF986" s="9"/>
      <c r="EG986" s="9"/>
      <c r="EH986" s="9"/>
      <c r="EI986" s="9"/>
      <c r="EJ986" s="9"/>
      <c r="EK986" s="9"/>
      <c r="EL986" s="9"/>
      <c r="EM986" s="9"/>
      <c r="EN986" s="9"/>
      <c r="EO986" s="9"/>
      <c r="EP986" s="9"/>
      <c r="EQ986" s="9"/>
      <c r="ER986" s="9"/>
      <c r="ES986" s="9"/>
      <c r="ET986" s="9"/>
      <c r="EU986" s="9"/>
      <c r="EV986" s="9"/>
      <c r="EW986" s="9"/>
      <c r="EX986" s="9"/>
      <c r="EY986" s="9"/>
      <c r="EZ986" s="9"/>
      <c r="FA986" s="9"/>
      <c r="FB986" s="9"/>
      <c r="FC986" s="9"/>
      <c r="FD986" s="9"/>
      <c r="FE986" s="9"/>
      <c r="FF986" s="9"/>
      <c r="FG986" s="9"/>
      <c r="FH986" s="9"/>
      <c r="FI986" s="9"/>
      <c r="FJ986" s="9"/>
    </row>
    <row r="987" ht="15.75" customHeight="1">
      <c r="B987" s="153"/>
      <c r="C987" s="153"/>
      <c r="H987" s="153"/>
      <c r="I987" s="153"/>
      <c r="N987" s="153"/>
      <c r="O987" s="153"/>
      <c r="T987" s="153"/>
      <c r="U987" s="153"/>
      <c r="Z987" s="153"/>
      <c r="AA987" s="153"/>
      <c r="AF987" s="153"/>
      <c r="AG987" s="153"/>
      <c r="AL987" s="153"/>
      <c r="AM987" s="153"/>
      <c r="AR987" s="153"/>
      <c r="AS987" s="153"/>
      <c r="AX987" s="153"/>
      <c r="AY987" s="153"/>
      <c r="BD987" s="153"/>
      <c r="BE987" s="153"/>
      <c r="BF987" s="153"/>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c r="CQ987" s="9"/>
      <c r="CR987" s="9"/>
      <c r="CS987" s="9"/>
      <c r="CT987" s="9"/>
      <c r="CU987" s="9"/>
      <c r="CV987" s="9"/>
      <c r="CW987" s="9"/>
      <c r="CX987" s="9"/>
      <c r="CY987" s="9"/>
      <c r="CZ987" s="9"/>
      <c r="DA987" s="9"/>
      <c r="DB987" s="9"/>
      <c r="DC987" s="9"/>
      <c r="DD987" s="9"/>
      <c r="DE987" s="9"/>
      <c r="DF987" s="9"/>
      <c r="DG987" s="9"/>
      <c r="DH987" s="9"/>
      <c r="DI987" s="9"/>
      <c r="DJ987" s="9"/>
      <c r="DK987" s="9"/>
      <c r="DL987" s="9"/>
      <c r="DM987" s="9"/>
      <c r="DN987" s="9"/>
      <c r="DO987" s="9"/>
      <c r="DP987" s="9"/>
      <c r="DQ987" s="9"/>
      <c r="DR987" s="9"/>
      <c r="DS987" s="9"/>
      <c r="DT987" s="9"/>
      <c r="DU987" s="9"/>
      <c r="DV987" s="9"/>
      <c r="DW987" s="9"/>
      <c r="DX987" s="9"/>
      <c r="DY987" s="9"/>
      <c r="DZ987" s="9"/>
      <c r="EA987" s="9"/>
      <c r="EB987" s="9"/>
      <c r="EC987" s="9"/>
      <c r="ED987" s="9"/>
      <c r="EE987" s="9"/>
      <c r="EF987" s="9"/>
      <c r="EG987" s="9"/>
      <c r="EH987" s="9"/>
      <c r="EI987" s="9"/>
      <c r="EJ987" s="9"/>
      <c r="EK987" s="9"/>
      <c r="EL987" s="9"/>
      <c r="EM987" s="9"/>
      <c r="EN987" s="9"/>
      <c r="EO987" s="9"/>
      <c r="EP987" s="9"/>
      <c r="EQ987" s="9"/>
      <c r="ER987" s="9"/>
      <c r="ES987" s="9"/>
      <c r="ET987" s="9"/>
      <c r="EU987" s="9"/>
      <c r="EV987" s="9"/>
      <c r="EW987" s="9"/>
      <c r="EX987" s="9"/>
      <c r="EY987" s="9"/>
      <c r="EZ987" s="9"/>
      <c r="FA987" s="9"/>
      <c r="FB987" s="9"/>
      <c r="FC987" s="9"/>
      <c r="FD987" s="9"/>
      <c r="FE987" s="9"/>
      <c r="FF987" s="9"/>
      <c r="FG987" s="9"/>
      <c r="FH987" s="9"/>
      <c r="FI987" s="9"/>
      <c r="FJ987" s="9"/>
    </row>
    <row r="988" ht="15.75" customHeight="1">
      <c r="B988" s="153"/>
      <c r="C988" s="153"/>
      <c r="H988" s="153"/>
      <c r="I988" s="153"/>
      <c r="N988" s="153"/>
      <c r="O988" s="153"/>
      <c r="T988" s="153"/>
      <c r="U988" s="153"/>
      <c r="Z988" s="153"/>
      <c r="AA988" s="153"/>
      <c r="AF988" s="153"/>
      <c r="AG988" s="153"/>
      <c r="AL988" s="153"/>
      <c r="AM988" s="153"/>
      <c r="AR988" s="153"/>
      <c r="AS988" s="153"/>
      <c r="AX988" s="153"/>
      <c r="AY988" s="153"/>
      <c r="BD988" s="153"/>
      <c r="BE988" s="153"/>
      <c r="BF988" s="153"/>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c r="CQ988" s="9"/>
      <c r="CR988" s="9"/>
      <c r="CS988" s="9"/>
      <c r="CT988" s="9"/>
      <c r="CU988" s="9"/>
      <c r="CV988" s="9"/>
      <c r="CW988" s="9"/>
      <c r="CX988" s="9"/>
      <c r="CY988" s="9"/>
      <c r="CZ988" s="9"/>
      <c r="DA988" s="9"/>
      <c r="DB988" s="9"/>
      <c r="DC988" s="9"/>
      <c r="DD988" s="9"/>
      <c r="DE988" s="9"/>
      <c r="DF988" s="9"/>
      <c r="DG988" s="9"/>
      <c r="DH988" s="9"/>
      <c r="DI988" s="9"/>
      <c r="DJ988" s="9"/>
      <c r="DK988" s="9"/>
      <c r="DL988" s="9"/>
      <c r="DM988" s="9"/>
      <c r="DN988" s="9"/>
      <c r="DO988" s="9"/>
      <c r="DP988" s="9"/>
      <c r="DQ988" s="9"/>
      <c r="DR988" s="9"/>
      <c r="DS988" s="9"/>
      <c r="DT988" s="9"/>
      <c r="DU988" s="9"/>
      <c r="DV988" s="9"/>
      <c r="DW988" s="9"/>
      <c r="DX988" s="9"/>
      <c r="DY988" s="9"/>
      <c r="DZ988" s="9"/>
      <c r="EA988" s="9"/>
      <c r="EB988" s="9"/>
      <c r="EC988" s="9"/>
      <c r="ED988" s="9"/>
      <c r="EE988" s="9"/>
      <c r="EF988" s="9"/>
      <c r="EG988" s="9"/>
      <c r="EH988" s="9"/>
      <c r="EI988" s="9"/>
      <c r="EJ988" s="9"/>
      <c r="EK988" s="9"/>
      <c r="EL988" s="9"/>
      <c r="EM988" s="9"/>
      <c r="EN988" s="9"/>
      <c r="EO988" s="9"/>
      <c r="EP988" s="9"/>
      <c r="EQ988" s="9"/>
      <c r="ER988" s="9"/>
      <c r="ES988" s="9"/>
      <c r="ET988" s="9"/>
      <c r="EU988" s="9"/>
      <c r="EV988" s="9"/>
      <c r="EW988" s="9"/>
      <c r="EX988" s="9"/>
      <c r="EY988" s="9"/>
      <c r="EZ988" s="9"/>
      <c r="FA988" s="9"/>
      <c r="FB988" s="9"/>
      <c r="FC988" s="9"/>
      <c r="FD988" s="9"/>
      <c r="FE988" s="9"/>
      <c r="FF988" s="9"/>
      <c r="FG988" s="9"/>
      <c r="FH988" s="9"/>
      <c r="FI988" s="9"/>
      <c r="FJ988" s="9"/>
    </row>
    <row r="989" ht="15.75" customHeight="1">
      <c r="B989" s="153"/>
      <c r="C989" s="153"/>
      <c r="H989" s="153"/>
      <c r="I989" s="153"/>
      <c r="N989" s="153"/>
      <c r="O989" s="153"/>
      <c r="T989" s="153"/>
      <c r="U989" s="153"/>
      <c r="Z989" s="153"/>
      <c r="AA989" s="153"/>
      <c r="AF989" s="153"/>
      <c r="AG989" s="153"/>
      <c r="AL989" s="153"/>
      <c r="AM989" s="153"/>
      <c r="AR989" s="153"/>
      <c r="AS989" s="153"/>
      <c r="AX989" s="153"/>
      <c r="AY989" s="153"/>
      <c r="BD989" s="153"/>
      <c r="BE989" s="153"/>
      <c r="BF989" s="153"/>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c r="CQ989" s="9"/>
      <c r="CR989" s="9"/>
      <c r="CS989" s="9"/>
      <c r="CT989" s="9"/>
      <c r="CU989" s="9"/>
      <c r="CV989" s="9"/>
      <c r="CW989" s="9"/>
      <c r="CX989" s="9"/>
      <c r="CY989" s="9"/>
      <c r="CZ989" s="9"/>
      <c r="DA989" s="9"/>
      <c r="DB989" s="9"/>
      <c r="DC989" s="9"/>
      <c r="DD989" s="9"/>
      <c r="DE989" s="9"/>
      <c r="DF989" s="9"/>
      <c r="DG989" s="9"/>
      <c r="DH989" s="9"/>
      <c r="DI989" s="9"/>
      <c r="DJ989" s="9"/>
      <c r="DK989" s="9"/>
      <c r="DL989" s="9"/>
      <c r="DM989" s="9"/>
      <c r="DN989" s="9"/>
      <c r="DO989" s="9"/>
      <c r="DP989" s="9"/>
      <c r="DQ989" s="9"/>
      <c r="DR989" s="9"/>
      <c r="DS989" s="9"/>
      <c r="DT989" s="9"/>
      <c r="DU989" s="9"/>
      <c r="DV989" s="9"/>
      <c r="DW989" s="9"/>
      <c r="DX989" s="9"/>
      <c r="DY989" s="9"/>
      <c r="DZ989" s="9"/>
      <c r="EA989" s="9"/>
      <c r="EB989" s="9"/>
      <c r="EC989" s="9"/>
      <c r="ED989" s="9"/>
      <c r="EE989" s="9"/>
      <c r="EF989" s="9"/>
      <c r="EG989" s="9"/>
      <c r="EH989" s="9"/>
      <c r="EI989" s="9"/>
      <c r="EJ989" s="9"/>
      <c r="EK989" s="9"/>
      <c r="EL989" s="9"/>
      <c r="EM989" s="9"/>
      <c r="EN989" s="9"/>
      <c r="EO989" s="9"/>
      <c r="EP989" s="9"/>
      <c r="EQ989" s="9"/>
      <c r="ER989" s="9"/>
      <c r="ES989" s="9"/>
      <c r="ET989" s="9"/>
      <c r="EU989" s="9"/>
      <c r="EV989" s="9"/>
      <c r="EW989" s="9"/>
      <c r="EX989" s="9"/>
      <c r="EY989" s="9"/>
      <c r="EZ989" s="9"/>
      <c r="FA989" s="9"/>
      <c r="FB989" s="9"/>
      <c r="FC989" s="9"/>
      <c r="FD989" s="9"/>
      <c r="FE989" s="9"/>
      <c r="FF989" s="9"/>
      <c r="FG989" s="9"/>
      <c r="FH989" s="9"/>
      <c r="FI989" s="9"/>
      <c r="FJ989" s="9"/>
    </row>
    <row r="990" ht="15.75" customHeight="1">
      <c r="B990" s="153"/>
      <c r="C990" s="153"/>
      <c r="H990" s="153"/>
      <c r="I990" s="153"/>
      <c r="N990" s="153"/>
      <c r="O990" s="153"/>
      <c r="T990" s="153"/>
      <c r="U990" s="153"/>
      <c r="Z990" s="153"/>
      <c r="AA990" s="153"/>
      <c r="AF990" s="153"/>
      <c r="AG990" s="153"/>
      <c r="AL990" s="153"/>
      <c r="AM990" s="153"/>
      <c r="AR990" s="153"/>
      <c r="AS990" s="153"/>
      <c r="AX990" s="153"/>
      <c r="AY990" s="153"/>
      <c r="BD990" s="153"/>
      <c r="BE990" s="153"/>
      <c r="BF990" s="153"/>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c r="CQ990" s="9"/>
      <c r="CR990" s="9"/>
      <c r="CS990" s="9"/>
      <c r="CT990" s="9"/>
      <c r="CU990" s="9"/>
      <c r="CV990" s="9"/>
      <c r="CW990" s="9"/>
      <c r="CX990" s="9"/>
      <c r="CY990" s="9"/>
      <c r="CZ990" s="9"/>
      <c r="DA990" s="9"/>
      <c r="DB990" s="9"/>
      <c r="DC990" s="9"/>
      <c r="DD990" s="9"/>
      <c r="DE990" s="9"/>
      <c r="DF990" s="9"/>
      <c r="DG990" s="9"/>
      <c r="DH990" s="9"/>
      <c r="DI990" s="9"/>
      <c r="DJ990" s="9"/>
      <c r="DK990" s="9"/>
      <c r="DL990" s="9"/>
      <c r="DM990" s="9"/>
      <c r="DN990" s="9"/>
      <c r="DO990" s="9"/>
      <c r="DP990" s="9"/>
      <c r="DQ990" s="9"/>
      <c r="DR990" s="9"/>
      <c r="DS990" s="9"/>
      <c r="DT990" s="9"/>
      <c r="DU990" s="9"/>
      <c r="DV990" s="9"/>
      <c r="DW990" s="9"/>
      <c r="DX990" s="9"/>
      <c r="DY990" s="9"/>
      <c r="DZ990" s="9"/>
      <c r="EA990" s="9"/>
      <c r="EB990" s="9"/>
      <c r="EC990" s="9"/>
      <c r="ED990" s="9"/>
      <c r="EE990" s="9"/>
      <c r="EF990" s="9"/>
      <c r="EG990" s="9"/>
      <c r="EH990" s="9"/>
      <c r="EI990" s="9"/>
      <c r="EJ990" s="9"/>
      <c r="EK990" s="9"/>
      <c r="EL990" s="9"/>
      <c r="EM990" s="9"/>
      <c r="EN990" s="9"/>
      <c r="EO990" s="9"/>
      <c r="EP990" s="9"/>
      <c r="EQ990" s="9"/>
      <c r="ER990" s="9"/>
      <c r="ES990" s="9"/>
      <c r="ET990" s="9"/>
      <c r="EU990" s="9"/>
      <c r="EV990" s="9"/>
      <c r="EW990" s="9"/>
      <c r="EX990" s="9"/>
      <c r="EY990" s="9"/>
      <c r="EZ990" s="9"/>
      <c r="FA990" s="9"/>
      <c r="FB990" s="9"/>
      <c r="FC990" s="9"/>
      <c r="FD990" s="9"/>
      <c r="FE990" s="9"/>
      <c r="FF990" s="9"/>
      <c r="FG990" s="9"/>
      <c r="FH990" s="9"/>
      <c r="FI990" s="9"/>
      <c r="FJ990" s="9"/>
    </row>
    <row r="991" ht="15.75" customHeight="1">
      <c r="B991" s="153"/>
      <c r="C991" s="153"/>
      <c r="H991" s="153"/>
      <c r="I991" s="153"/>
      <c r="N991" s="153"/>
      <c r="O991" s="153"/>
      <c r="T991" s="153"/>
      <c r="U991" s="153"/>
      <c r="Z991" s="153"/>
      <c r="AA991" s="153"/>
      <c r="AF991" s="153"/>
      <c r="AG991" s="153"/>
      <c r="AL991" s="153"/>
      <c r="AM991" s="153"/>
      <c r="AR991" s="153"/>
      <c r="AS991" s="153"/>
      <c r="AX991" s="153"/>
      <c r="AY991" s="153"/>
      <c r="BD991" s="153"/>
      <c r="BE991" s="153"/>
      <c r="BF991" s="153"/>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c r="CQ991" s="9"/>
      <c r="CR991" s="9"/>
      <c r="CS991" s="9"/>
      <c r="CT991" s="9"/>
      <c r="CU991" s="9"/>
      <c r="CV991" s="9"/>
      <c r="CW991" s="9"/>
      <c r="CX991" s="9"/>
      <c r="CY991" s="9"/>
      <c r="CZ991" s="9"/>
      <c r="DA991" s="9"/>
      <c r="DB991" s="9"/>
      <c r="DC991" s="9"/>
      <c r="DD991" s="9"/>
      <c r="DE991" s="9"/>
      <c r="DF991" s="9"/>
      <c r="DG991" s="9"/>
      <c r="DH991" s="9"/>
      <c r="DI991" s="9"/>
      <c r="DJ991" s="9"/>
      <c r="DK991" s="9"/>
      <c r="DL991" s="9"/>
      <c r="DM991" s="9"/>
      <c r="DN991" s="9"/>
      <c r="DO991" s="9"/>
      <c r="DP991" s="9"/>
      <c r="DQ991" s="9"/>
      <c r="DR991" s="9"/>
      <c r="DS991" s="9"/>
      <c r="DT991" s="9"/>
      <c r="DU991" s="9"/>
      <c r="DV991" s="9"/>
      <c r="DW991" s="9"/>
      <c r="DX991" s="9"/>
      <c r="DY991" s="9"/>
      <c r="DZ991" s="9"/>
      <c r="EA991" s="9"/>
      <c r="EB991" s="9"/>
      <c r="EC991" s="9"/>
      <c r="ED991" s="9"/>
      <c r="EE991" s="9"/>
      <c r="EF991" s="9"/>
      <c r="EG991" s="9"/>
      <c r="EH991" s="9"/>
      <c r="EI991" s="9"/>
      <c r="EJ991" s="9"/>
      <c r="EK991" s="9"/>
      <c r="EL991" s="9"/>
      <c r="EM991" s="9"/>
      <c r="EN991" s="9"/>
      <c r="EO991" s="9"/>
      <c r="EP991" s="9"/>
      <c r="EQ991" s="9"/>
      <c r="ER991" s="9"/>
      <c r="ES991" s="9"/>
      <c r="ET991" s="9"/>
      <c r="EU991" s="9"/>
      <c r="EV991" s="9"/>
      <c r="EW991" s="9"/>
      <c r="EX991" s="9"/>
      <c r="EY991" s="9"/>
      <c r="EZ991" s="9"/>
      <c r="FA991" s="9"/>
      <c r="FB991" s="9"/>
      <c r="FC991" s="9"/>
      <c r="FD991" s="9"/>
      <c r="FE991" s="9"/>
      <c r="FF991" s="9"/>
      <c r="FG991" s="9"/>
      <c r="FH991" s="9"/>
      <c r="FI991" s="9"/>
      <c r="FJ991" s="9"/>
    </row>
    <row r="992" ht="15.75" customHeight="1">
      <c r="B992" s="153"/>
      <c r="C992" s="153"/>
      <c r="H992" s="153"/>
      <c r="I992" s="153"/>
      <c r="N992" s="153"/>
      <c r="O992" s="153"/>
      <c r="T992" s="153"/>
      <c r="U992" s="153"/>
      <c r="Z992" s="153"/>
      <c r="AA992" s="153"/>
      <c r="AF992" s="153"/>
      <c r="AG992" s="153"/>
      <c r="AL992" s="153"/>
      <c r="AM992" s="153"/>
      <c r="AR992" s="153"/>
      <c r="AS992" s="153"/>
      <c r="AX992" s="153"/>
      <c r="AY992" s="153"/>
      <c r="BD992" s="153"/>
      <c r="BE992" s="153"/>
      <c r="BF992" s="153"/>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c r="CQ992" s="9"/>
      <c r="CR992" s="9"/>
      <c r="CS992" s="9"/>
      <c r="CT992" s="9"/>
      <c r="CU992" s="9"/>
      <c r="CV992" s="9"/>
      <c r="CW992" s="9"/>
      <c r="CX992" s="9"/>
      <c r="CY992" s="9"/>
      <c r="CZ992" s="9"/>
      <c r="DA992" s="9"/>
      <c r="DB992" s="9"/>
      <c r="DC992" s="9"/>
      <c r="DD992" s="9"/>
      <c r="DE992" s="9"/>
      <c r="DF992" s="9"/>
      <c r="DG992" s="9"/>
      <c r="DH992" s="9"/>
      <c r="DI992" s="9"/>
      <c r="DJ992" s="9"/>
      <c r="DK992" s="9"/>
      <c r="DL992" s="9"/>
      <c r="DM992" s="9"/>
      <c r="DN992" s="9"/>
      <c r="DO992" s="9"/>
      <c r="DP992" s="9"/>
      <c r="DQ992" s="9"/>
      <c r="DR992" s="9"/>
      <c r="DS992" s="9"/>
      <c r="DT992" s="9"/>
      <c r="DU992" s="9"/>
      <c r="DV992" s="9"/>
      <c r="DW992" s="9"/>
      <c r="DX992" s="9"/>
      <c r="DY992" s="9"/>
      <c r="DZ992" s="9"/>
      <c r="EA992" s="9"/>
      <c r="EB992" s="9"/>
      <c r="EC992" s="9"/>
      <c r="ED992" s="9"/>
      <c r="EE992" s="9"/>
      <c r="EF992" s="9"/>
      <c r="EG992" s="9"/>
      <c r="EH992" s="9"/>
      <c r="EI992" s="9"/>
      <c r="EJ992" s="9"/>
      <c r="EK992" s="9"/>
      <c r="EL992" s="9"/>
      <c r="EM992" s="9"/>
      <c r="EN992" s="9"/>
      <c r="EO992" s="9"/>
      <c r="EP992" s="9"/>
      <c r="EQ992" s="9"/>
      <c r="ER992" s="9"/>
      <c r="ES992" s="9"/>
      <c r="ET992" s="9"/>
      <c r="EU992" s="9"/>
      <c r="EV992" s="9"/>
      <c r="EW992" s="9"/>
      <c r="EX992" s="9"/>
      <c r="EY992" s="9"/>
      <c r="EZ992" s="9"/>
      <c r="FA992" s="9"/>
      <c r="FB992" s="9"/>
      <c r="FC992" s="9"/>
      <c r="FD992" s="9"/>
      <c r="FE992" s="9"/>
      <c r="FF992" s="9"/>
      <c r="FG992" s="9"/>
      <c r="FH992" s="9"/>
      <c r="FI992" s="9"/>
      <c r="FJ992" s="9"/>
    </row>
    <row r="993" ht="15.75" customHeight="1">
      <c r="B993" s="153"/>
      <c r="C993" s="153"/>
      <c r="H993" s="153"/>
      <c r="I993" s="153"/>
      <c r="N993" s="153"/>
      <c r="O993" s="153"/>
      <c r="T993" s="153"/>
      <c r="U993" s="153"/>
      <c r="Z993" s="153"/>
      <c r="AA993" s="153"/>
      <c r="AF993" s="153"/>
      <c r="AG993" s="153"/>
      <c r="AL993" s="153"/>
      <c r="AM993" s="153"/>
      <c r="AR993" s="153"/>
      <c r="AS993" s="153"/>
      <c r="AX993" s="153"/>
      <c r="AY993" s="153"/>
      <c r="BD993" s="153"/>
      <c r="BE993" s="153"/>
      <c r="BF993" s="153"/>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c r="CX993" s="9"/>
      <c r="CY993" s="9"/>
      <c r="CZ993" s="9"/>
      <c r="DA993" s="9"/>
      <c r="DB993" s="9"/>
      <c r="DC993" s="9"/>
      <c r="DD993" s="9"/>
      <c r="DE993" s="9"/>
      <c r="DF993" s="9"/>
      <c r="DG993" s="9"/>
      <c r="DH993" s="9"/>
      <c r="DI993" s="9"/>
      <c r="DJ993" s="9"/>
      <c r="DK993" s="9"/>
      <c r="DL993" s="9"/>
      <c r="DM993" s="9"/>
      <c r="DN993" s="9"/>
      <c r="DO993" s="9"/>
      <c r="DP993" s="9"/>
      <c r="DQ993" s="9"/>
      <c r="DR993" s="9"/>
      <c r="DS993" s="9"/>
      <c r="DT993" s="9"/>
      <c r="DU993" s="9"/>
      <c r="DV993" s="9"/>
      <c r="DW993" s="9"/>
      <c r="DX993" s="9"/>
      <c r="DY993" s="9"/>
      <c r="DZ993" s="9"/>
      <c r="EA993" s="9"/>
      <c r="EB993" s="9"/>
      <c r="EC993" s="9"/>
      <c r="ED993" s="9"/>
      <c r="EE993" s="9"/>
      <c r="EF993" s="9"/>
      <c r="EG993" s="9"/>
      <c r="EH993" s="9"/>
      <c r="EI993" s="9"/>
      <c r="EJ993" s="9"/>
      <c r="EK993" s="9"/>
      <c r="EL993" s="9"/>
      <c r="EM993" s="9"/>
      <c r="EN993" s="9"/>
      <c r="EO993" s="9"/>
      <c r="EP993" s="9"/>
      <c r="EQ993" s="9"/>
      <c r="ER993" s="9"/>
      <c r="ES993" s="9"/>
      <c r="ET993" s="9"/>
      <c r="EU993" s="9"/>
      <c r="EV993" s="9"/>
      <c r="EW993" s="9"/>
      <c r="EX993" s="9"/>
      <c r="EY993" s="9"/>
      <c r="EZ993" s="9"/>
      <c r="FA993" s="9"/>
      <c r="FB993" s="9"/>
      <c r="FC993" s="9"/>
      <c r="FD993" s="9"/>
      <c r="FE993" s="9"/>
      <c r="FF993" s="9"/>
      <c r="FG993" s="9"/>
      <c r="FH993" s="9"/>
      <c r="FI993" s="9"/>
      <c r="FJ993" s="9"/>
    </row>
    <row r="994" ht="15.75" customHeight="1">
      <c r="B994" s="153"/>
      <c r="C994" s="153"/>
      <c r="H994" s="153"/>
      <c r="I994" s="153"/>
      <c r="N994" s="153"/>
      <c r="O994" s="153"/>
      <c r="T994" s="153"/>
      <c r="U994" s="153"/>
      <c r="Z994" s="153"/>
      <c r="AA994" s="153"/>
      <c r="AF994" s="153"/>
      <c r="AG994" s="153"/>
      <c r="AL994" s="153"/>
      <c r="AM994" s="153"/>
      <c r="AR994" s="153"/>
      <c r="AS994" s="153"/>
      <c r="AX994" s="153"/>
      <c r="AY994" s="153"/>
      <c r="BD994" s="153"/>
      <c r="BE994" s="153"/>
      <c r="BF994" s="153"/>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c r="CQ994" s="9"/>
      <c r="CR994" s="9"/>
      <c r="CS994" s="9"/>
      <c r="CT994" s="9"/>
      <c r="CU994" s="9"/>
      <c r="CV994" s="9"/>
      <c r="CW994" s="9"/>
      <c r="CX994" s="9"/>
      <c r="CY994" s="9"/>
      <c r="CZ994" s="9"/>
      <c r="DA994" s="9"/>
      <c r="DB994" s="9"/>
      <c r="DC994" s="9"/>
      <c r="DD994" s="9"/>
      <c r="DE994" s="9"/>
      <c r="DF994" s="9"/>
      <c r="DG994" s="9"/>
      <c r="DH994" s="9"/>
      <c r="DI994" s="9"/>
      <c r="DJ994" s="9"/>
      <c r="DK994" s="9"/>
      <c r="DL994" s="9"/>
      <c r="DM994" s="9"/>
      <c r="DN994" s="9"/>
      <c r="DO994" s="9"/>
      <c r="DP994" s="9"/>
      <c r="DQ994" s="9"/>
      <c r="DR994" s="9"/>
      <c r="DS994" s="9"/>
      <c r="DT994" s="9"/>
      <c r="DU994" s="9"/>
      <c r="DV994" s="9"/>
      <c r="DW994" s="9"/>
      <c r="DX994" s="9"/>
      <c r="DY994" s="9"/>
      <c r="DZ994" s="9"/>
      <c r="EA994" s="9"/>
      <c r="EB994" s="9"/>
      <c r="EC994" s="9"/>
      <c r="ED994" s="9"/>
      <c r="EE994" s="9"/>
      <c r="EF994" s="9"/>
      <c r="EG994" s="9"/>
      <c r="EH994" s="9"/>
      <c r="EI994" s="9"/>
      <c r="EJ994" s="9"/>
      <c r="EK994" s="9"/>
      <c r="EL994" s="9"/>
      <c r="EM994" s="9"/>
      <c r="EN994" s="9"/>
      <c r="EO994" s="9"/>
      <c r="EP994" s="9"/>
      <c r="EQ994" s="9"/>
      <c r="ER994" s="9"/>
      <c r="ES994" s="9"/>
      <c r="ET994" s="9"/>
      <c r="EU994" s="9"/>
      <c r="EV994" s="9"/>
      <c r="EW994" s="9"/>
      <c r="EX994" s="9"/>
      <c r="EY994" s="9"/>
      <c r="EZ994" s="9"/>
      <c r="FA994" s="9"/>
      <c r="FB994" s="9"/>
      <c r="FC994" s="9"/>
      <c r="FD994" s="9"/>
      <c r="FE994" s="9"/>
      <c r="FF994" s="9"/>
      <c r="FG994" s="9"/>
      <c r="FH994" s="9"/>
      <c r="FI994" s="9"/>
      <c r="FJ994" s="9"/>
    </row>
    <row r="995" ht="15.75" customHeight="1">
      <c r="B995" s="153"/>
      <c r="C995" s="153"/>
      <c r="H995" s="153"/>
      <c r="I995" s="153"/>
      <c r="N995" s="153"/>
      <c r="O995" s="153"/>
      <c r="T995" s="153"/>
      <c r="U995" s="153"/>
      <c r="Z995" s="153"/>
      <c r="AA995" s="153"/>
      <c r="AF995" s="153"/>
      <c r="AG995" s="153"/>
      <c r="AL995" s="153"/>
      <c r="AM995" s="153"/>
      <c r="AR995" s="153"/>
      <c r="AS995" s="153"/>
      <c r="AX995" s="153"/>
      <c r="AY995" s="153"/>
      <c r="BD995" s="153"/>
      <c r="BE995" s="153"/>
      <c r="BF995" s="153"/>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c r="CQ995" s="9"/>
      <c r="CR995" s="9"/>
      <c r="CS995" s="9"/>
      <c r="CT995" s="9"/>
      <c r="CU995" s="9"/>
      <c r="CV995" s="9"/>
      <c r="CW995" s="9"/>
      <c r="CX995" s="9"/>
      <c r="CY995" s="9"/>
      <c r="CZ995" s="9"/>
      <c r="DA995" s="9"/>
      <c r="DB995" s="9"/>
      <c r="DC995" s="9"/>
      <c r="DD995" s="9"/>
      <c r="DE995" s="9"/>
      <c r="DF995" s="9"/>
      <c r="DG995" s="9"/>
      <c r="DH995" s="9"/>
      <c r="DI995" s="9"/>
      <c r="DJ995" s="9"/>
      <c r="DK995" s="9"/>
      <c r="DL995" s="9"/>
      <c r="DM995" s="9"/>
      <c r="DN995" s="9"/>
      <c r="DO995" s="9"/>
      <c r="DP995" s="9"/>
      <c r="DQ995" s="9"/>
      <c r="DR995" s="9"/>
      <c r="DS995" s="9"/>
      <c r="DT995" s="9"/>
      <c r="DU995" s="9"/>
      <c r="DV995" s="9"/>
      <c r="DW995" s="9"/>
      <c r="DX995" s="9"/>
      <c r="DY995" s="9"/>
      <c r="DZ995" s="9"/>
      <c r="EA995" s="9"/>
      <c r="EB995" s="9"/>
      <c r="EC995" s="9"/>
      <c r="ED995" s="9"/>
      <c r="EE995" s="9"/>
      <c r="EF995" s="9"/>
      <c r="EG995" s="9"/>
      <c r="EH995" s="9"/>
      <c r="EI995" s="9"/>
      <c r="EJ995" s="9"/>
      <c r="EK995" s="9"/>
      <c r="EL995" s="9"/>
      <c r="EM995" s="9"/>
      <c r="EN995" s="9"/>
      <c r="EO995" s="9"/>
      <c r="EP995" s="9"/>
      <c r="EQ995" s="9"/>
      <c r="ER995" s="9"/>
      <c r="ES995" s="9"/>
      <c r="ET995" s="9"/>
      <c r="EU995" s="9"/>
      <c r="EV995" s="9"/>
      <c r="EW995" s="9"/>
      <c r="EX995" s="9"/>
      <c r="EY995" s="9"/>
      <c r="EZ995" s="9"/>
      <c r="FA995" s="9"/>
      <c r="FB995" s="9"/>
      <c r="FC995" s="9"/>
      <c r="FD995" s="9"/>
      <c r="FE995" s="9"/>
      <c r="FF995" s="9"/>
      <c r="FG995" s="9"/>
      <c r="FH995" s="9"/>
      <c r="FI995" s="9"/>
      <c r="FJ995" s="9"/>
    </row>
    <row r="996" ht="15.75" customHeight="1">
      <c r="B996" s="153"/>
      <c r="C996" s="153"/>
      <c r="H996" s="153"/>
      <c r="I996" s="153"/>
      <c r="N996" s="153"/>
      <c r="O996" s="153"/>
      <c r="T996" s="153"/>
      <c r="U996" s="153"/>
      <c r="Z996" s="153"/>
      <c r="AA996" s="153"/>
      <c r="AF996" s="153"/>
      <c r="AG996" s="153"/>
      <c r="AL996" s="153"/>
      <c r="AM996" s="153"/>
      <c r="AR996" s="153"/>
      <c r="AS996" s="153"/>
      <c r="AX996" s="153"/>
      <c r="AY996" s="153"/>
      <c r="BD996" s="153"/>
      <c r="BE996" s="153"/>
      <c r="BF996" s="153"/>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c r="CQ996" s="9"/>
      <c r="CR996" s="9"/>
      <c r="CS996" s="9"/>
      <c r="CT996" s="9"/>
      <c r="CU996" s="9"/>
      <c r="CV996" s="9"/>
      <c r="CW996" s="9"/>
      <c r="CX996" s="9"/>
      <c r="CY996" s="9"/>
      <c r="CZ996" s="9"/>
      <c r="DA996" s="9"/>
      <c r="DB996" s="9"/>
      <c r="DC996" s="9"/>
      <c r="DD996" s="9"/>
      <c r="DE996" s="9"/>
      <c r="DF996" s="9"/>
      <c r="DG996" s="9"/>
      <c r="DH996" s="9"/>
      <c r="DI996" s="9"/>
      <c r="DJ996" s="9"/>
      <c r="DK996" s="9"/>
      <c r="DL996" s="9"/>
      <c r="DM996" s="9"/>
      <c r="DN996" s="9"/>
      <c r="DO996" s="9"/>
      <c r="DP996" s="9"/>
      <c r="DQ996" s="9"/>
      <c r="DR996" s="9"/>
      <c r="DS996" s="9"/>
      <c r="DT996" s="9"/>
      <c r="DU996" s="9"/>
      <c r="DV996" s="9"/>
      <c r="DW996" s="9"/>
      <c r="DX996" s="9"/>
      <c r="DY996" s="9"/>
      <c r="DZ996" s="9"/>
      <c r="EA996" s="9"/>
      <c r="EB996" s="9"/>
      <c r="EC996" s="9"/>
      <c r="ED996" s="9"/>
      <c r="EE996" s="9"/>
      <c r="EF996" s="9"/>
      <c r="EG996" s="9"/>
      <c r="EH996" s="9"/>
      <c r="EI996" s="9"/>
      <c r="EJ996" s="9"/>
      <c r="EK996" s="9"/>
      <c r="EL996" s="9"/>
      <c r="EM996" s="9"/>
      <c r="EN996" s="9"/>
      <c r="EO996" s="9"/>
      <c r="EP996" s="9"/>
      <c r="EQ996" s="9"/>
      <c r="ER996" s="9"/>
      <c r="ES996" s="9"/>
      <c r="ET996" s="9"/>
      <c r="EU996" s="9"/>
      <c r="EV996" s="9"/>
      <c r="EW996" s="9"/>
      <c r="EX996" s="9"/>
      <c r="EY996" s="9"/>
      <c r="EZ996" s="9"/>
      <c r="FA996" s="9"/>
      <c r="FB996" s="9"/>
      <c r="FC996" s="9"/>
      <c r="FD996" s="9"/>
      <c r="FE996" s="9"/>
      <c r="FF996" s="9"/>
      <c r="FG996" s="9"/>
      <c r="FH996" s="9"/>
      <c r="FI996" s="9"/>
      <c r="FJ996" s="9"/>
    </row>
    <row r="997" ht="15.75" customHeight="1">
      <c r="B997" s="153"/>
      <c r="C997" s="153"/>
      <c r="H997" s="153"/>
      <c r="I997" s="153"/>
      <c r="N997" s="153"/>
      <c r="O997" s="153"/>
      <c r="T997" s="153"/>
      <c r="U997" s="153"/>
      <c r="Z997" s="153"/>
      <c r="AA997" s="153"/>
      <c r="AF997" s="153"/>
      <c r="AG997" s="153"/>
      <c r="AL997" s="153"/>
      <c r="AM997" s="153"/>
      <c r="AR997" s="153"/>
      <c r="AS997" s="153"/>
      <c r="AX997" s="153"/>
      <c r="AY997" s="153"/>
      <c r="BD997" s="153"/>
      <c r="BE997" s="153"/>
      <c r="BF997" s="153"/>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c r="CQ997" s="9"/>
      <c r="CR997" s="9"/>
      <c r="CS997" s="9"/>
      <c r="CT997" s="9"/>
      <c r="CU997" s="9"/>
      <c r="CV997" s="9"/>
      <c r="CW997" s="9"/>
      <c r="CX997" s="9"/>
      <c r="CY997" s="9"/>
      <c r="CZ997" s="9"/>
      <c r="DA997" s="9"/>
      <c r="DB997" s="9"/>
      <c r="DC997" s="9"/>
      <c r="DD997" s="9"/>
      <c r="DE997" s="9"/>
      <c r="DF997" s="9"/>
      <c r="DG997" s="9"/>
      <c r="DH997" s="9"/>
      <c r="DI997" s="9"/>
      <c r="DJ997" s="9"/>
      <c r="DK997" s="9"/>
      <c r="DL997" s="9"/>
      <c r="DM997" s="9"/>
      <c r="DN997" s="9"/>
      <c r="DO997" s="9"/>
      <c r="DP997" s="9"/>
      <c r="DQ997" s="9"/>
      <c r="DR997" s="9"/>
      <c r="DS997" s="9"/>
      <c r="DT997" s="9"/>
      <c r="DU997" s="9"/>
      <c r="DV997" s="9"/>
      <c r="DW997" s="9"/>
      <c r="DX997" s="9"/>
      <c r="DY997" s="9"/>
      <c r="DZ997" s="9"/>
      <c r="EA997" s="9"/>
      <c r="EB997" s="9"/>
      <c r="EC997" s="9"/>
      <c r="ED997" s="9"/>
      <c r="EE997" s="9"/>
      <c r="EF997" s="9"/>
      <c r="EG997" s="9"/>
      <c r="EH997" s="9"/>
      <c r="EI997" s="9"/>
      <c r="EJ997" s="9"/>
      <c r="EK997" s="9"/>
      <c r="EL997" s="9"/>
      <c r="EM997" s="9"/>
      <c r="EN997" s="9"/>
      <c r="EO997" s="9"/>
      <c r="EP997" s="9"/>
      <c r="EQ997" s="9"/>
      <c r="ER997" s="9"/>
      <c r="ES997" s="9"/>
      <c r="ET997" s="9"/>
      <c r="EU997" s="9"/>
      <c r="EV997" s="9"/>
      <c r="EW997" s="9"/>
      <c r="EX997" s="9"/>
      <c r="EY997" s="9"/>
      <c r="EZ997" s="9"/>
      <c r="FA997" s="9"/>
      <c r="FB997" s="9"/>
      <c r="FC997" s="9"/>
      <c r="FD997" s="9"/>
      <c r="FE997" s="9"/>
      <c r="FF997" s="9"/>
      <c r="FG997" s="9"/>
      <c r="FH997" s="9"/>
      <c r="FI997" s="9"/>
      <c r="FJ997" s="9"/>
    </row>
    <row r="998" ht="15.75" customHeight="1">
      <c r="B998" s="153"/>
      <c r="C998" s="153"/>
      <c r="H998" s="153"/>
      <c r="I998" s="153"/>
      <c r="N998" s="153"/>
      <c r="O998" s="153"/>
      <c r="T998" s="153"/>
      <c r="U998" s="153"/>
      <c r="Z998" s="153"/>
      <c r="AA998" s="153"/>
      <c r="AF998" s="153"/>
      <c r="AG998" s="153"/>
      <c r="AL998" s="153"/>
      <c r="AM998" s="153"/>
      <c r="AR998" s="153"/>
      <c r="AS998" s="153"/>
      <c r="AX998" s="153"/>
      <c r="AY998" s="153"/>
      <c r="BD998" s="153"/>
      <c r="BE998" s="153"/>
      <c r="BF998" s="153"/>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c r="CQ998" s="9"/>
      <c r="CR998" s="9"/>
      <c r="CS998" s="9"/>
      <c r="CT998" s="9"/>
      <c r="CU998" s="9"/>
      <c r="CV998" s="9"/>
      <c r="CW998" s="9"/>
      <c r="CX998" s="9"/>
      <c r="CY998" s="9"/>
      <c r="CZ998" s="9"/>
      <c r="DA998" s="9"/>
      <c r="DB998" s="9"/>
      <c r="DC998" s="9"/>
      <c r="DD998" s="9"/>
      <c r="DE998" s="9"/>
      <c r="DF998" s="9"/>
      <c r="DG998" s="9"/>
      <c r="DH998" s="9"/>
      <c r="DI998" s="9"/>
      <c r="DJ998" s="9"/>
      <c r="DK998" s="9"/>
      <c r="DL998" s="9"/>
      <c r="DM998" s="9"/>
      <c r="DN998" s="9"/>
      <c r="DO998" s="9"/>
      <c r="DP998" s="9"/>
      <c r="DQ998" s="9"/>
      <c r="DR998" s="9"/>
      <c r="DS998" s="9"/>
      <c r="DT998" s="9"/>
      <c r="DU998" s="9"/>
      <c r="DV998" s="9"/>
      <c r="DW998" s="9"/>
      <c r="DX998" s="9"/>
      <c r="DY998" s="9"/>
      <c r="DZ998" s="9"/>
      <c r="EA998" s="9"/>
      <c r="EB998" s="9"/>
      <c r="EC998" s="9"/>
      <c r="ED998" s="9"/>
      <c r="EE998" s="9"/>
      <c r="EF998" s="9"/>
      <c r="EG998" s="9"/>
      <c r="EH998" s="9"/>
      <c r="EI998" s="9"/>
      <c r="EJ998" s="9"/>
      <c r="EK998" s="9"/>
      <c r="EL998" s="9"/>
      <c r="EM998" s="9"/>
      <c r="EN998" s="9"/>
      <c r="EO998" s="9"/>
      <c r="EP998" s="9"/>
      <c r="EQ998" s="9"/>
      <c r="ER998" s="9"/>
      <c r="ES998" s="9"/>
      <c r="ET998" s="9"/>
      <c r="EU998" s="9"/>
      <c r="EV998" s="9"/>
      <c r="EW998" s="9"/>
      <c r="EX998" s="9"/>
      <c r="EY998" s="9"/>
      <c r="EZ998" s="9"/>
      <c r="FA998" s="9"/>
      <c r="FB998" s="9"/>
      <c r="FC998" s="9"/>
      <c r="FD998" s="9"/>
      <c r="FE998" s="9"/>
      <c r="FF998" s="9"/>
      <c r="FG998" s="9"/>
      <c r="FH998" s="9"/>
      <c r="FI998" s="9"/>
      <c r="FJ998" s="9"/>
    </row>
    <row r="999" ht="15.75" customHeight="1">
      <c r="B999" s="153"/>
      <c r="C999" s="153"/>
      <c r="H999" s="153"/>
      <c r="I999" s="153"/>
      <c r="N999" s="153"/>
      <c r="O999" s="153"/>
      <c r="T999" s="153"/>
      <c r="U999" s="153"/>
      <c r="Z999" s="153"/>
      <c r="AA999" s="153"/>
      <c r="AF999" s="153"/>
      <c r="AG999" s="153"/>
      <c r="AL999" s="153"/>
      <c r="AM999" s="153"/>
      <c r="AR999" s="153"/>
      <c r="AS999" s="153"/>
      <c r="AX999" s="153"/>
      <c r="AY999" s="153"/>
      <c r="BD999" s="153"/>
      <c r="BE999" s="153"/>
      <c r="BF999" s="153"/>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c r="CQ999" s="9"/>
      <c r="CR999" s="9"/>
      <c r="CS999" s="9"/>
      <c r="CT999" s="9"/>
      <c r="CU999" s="9"/>
      <c r="CV999" s="9"/>
      <c r="CW999" s="9"/>
      <c r="CX999" s="9"/>
      <c r="CY999" s="9"/>
      <c r="CZ999" s="9"/>
      <c r="DA999" s="9"/>
      <c r="DB999" s="9"/>
      <c r="DC999" s="9"/>
      <c r="DD999" s="9"/>
      <c r="DE999" s="9"/>
      <c r="DF999" s="9"/>
      <c r="DG999" s="9"/>
      <c r="DH999" s="9"/>
      <c r="DI999" s="9"/>
      <c r="DJ999" s="9"/>
      <c r="DK999" s="9"/>
      <c r="DL999" s="9"/>
      <c r="DM999" s="9"/>
      <c r="DN999" s="9"/>
      <c r="DO999" s="9"/>
      <c r="DP999" s="9"/>
      <c r="DQ999" s="9"/>
      <c r="DR999" s="9"/>
      <c r="DS999" s="9"/>
      <c r="DT999" s="9"/>
      <c r="DU999" s="9"/>
      <c r="DV999" s="9"/>
      <c r="DW999" s="9"/>
      <c r="DX999" s="9"/>
      <c r="DY999" s="9"/>
      <c r="DZ999" s="9"/>
      <c r="EA999" s="9"/>
      <c r="EB999" s="9"/>
      <c r="EC999" s="9"/>
      <c r="ED999" s="9"/>
      <c r="EE999" s="9"/>
      <c r="EF999" s="9"/>
      <c r="EG999" s="9"/>
      <c r="EH999" s="9"/>
      <c r="EI999" s="9"/>
      <c r="EJ999" s="9"/>
      <c r="EK999" s="9"/>
      <c r="EL999" s="9"/>
      <c r="EM999" s="9"/>
      <c r="EN999" s="9"/>
      <c r="EO999" s="9"/>
      <c r="EP999" s="9"/>
      <c r="EQ999" s="9"/>
      <c r="ER999" s="9"/>
      <c r="ES999" s="9"/>
      <c r="ET999" s="9"/>
      <c r="EU999" s="9"/>
      <c r="EV999" s="9"/>
      <c r="EW999" s="9"/>
      <c r="EX999" s="9"/>
      <c r="EY999" s="9"/>
      <c r="EZ999" s="9"/>
      <c r="FA999" s="9"/>
      <c r="FB999" s="9"/>
      <c r="FC999" s="9"/>
      <c r="FD999" s="9"/>
      <c r="FE999" s="9"/>
      <c r="FF999" s="9"/>
      <c r="FG999" s="9"/>
      <c r="FH999" s="9"/>
      <c r="FI999" s="9"/>
      <c r="FJ999" s="9"/>
    </row>
    <row r="1000" ht="15.75" customHeight="1">
      <c r="B1000" s="153"/>
      <c r="C1000" s="153"/>
      <c r="H1000" s="153"/>
      <c r="I1000" s="153"/>
      <c r="N1000" s="153"/>
      <c r="O1000" s="153"/>
      <c r="T1000" s="153"/>
      <c r="U1000" s="153"/>
      <c r="Z1000" s="153"/>
      <c r="AA1000" s="153"/>
      <c r="AF1000" s="153"/>
      <c r="AG1000" s="153"/>
      <c r="AL1000" s="153"/>
      <c r="AM1000" s="153"/>
      <c r="AR1000" s="153"/>
      <c r="AS1000" s="153"/>
      <c r="AX1000" s="153"/>
      <c r="AY1000" s="153"/>
      <c r="BD1000" s="153"/>
      <c r="BE1000" s="153"/>
      <c r="BF1000" s="153"/>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c r="CQ1000" s="9"/>
      <c r="CR1000" s="9"/>
      <c r="CS1000" s="9"/>
      <c r="CT1000" s="9"/>
      <c r="CU1000" s="9"/>
      <c r="CV1000" s="9"/>
      <c r="CW1000" s="9"/>
      <c r="CX1000" s="9"/>
      <c r="CY1000" s="9"/>
      <c r="CZ1000" s="9"/>
      <c r="DA1000" s="9"/>
      <c r="DB1000" s="9"/>
      <c r="DC1000" s="9"/>
      <c r="DD1000" s="9"/>
      <c r="DE1000" s="9"/>
      <c r="DF1000" s="9"/>
      <c r="DG1000" s="9"/>
      <c r="DH1000" s="9"/>
      <c r="DI1000" s="9"/>
      <c r="DJ1000" s="9"/>
      <c r="DK1000" s="9"/>
      <c r="DL1000" s="9"/>
      <c r="DM1000" s="9"/>
      <c r="DN1000" s="9"/>
      <c r="DO1000" s="9"/>
      <c r="DP1000" s="9"/>
      <c r="DQ1000" s="9"/>
      <c r="DR1000" s="9"/>
      <c r="DS1000" s="9"/>
      <c r="DT1000" s="9"/>
      <c r="DU1000" s="9"/>
      <c r="DV1000" s="9"/>
      <c r="DW1000" s="9"/>
      <c r="DX1000" s="9"/>
      <c r="DY1000" s="9"/>
      <c r="DZ1000" s="9"/>
      <c r="EA1000" s="9"/>
      <c r="EB1000" s="9"/>
      <c r="EC1000" s="9"/>
      <c r="ED1000" s="9"/>
      <c r="EE1000" s="9"/>
      <c r="EF1000" s="9"/>
      <c r="EG1000" s="9"/>
      <c r="EH1000" s="9"/>
      <c r="EI1000" s="9"/>
      <c r="EJ1000" s="9"/>
      <c r="EK1000" s="9"/>
      <c r="EL1000" s="9"/>
      <c r="EM1000" s="9"/>
      <c r="EN1000" s="9"/>
      <c r="EO1000" s="9"/>
      <c r="EP1000" s="9"/>
      <c r="EQ1000" s="9"/>
      <c r="ER1000" s="9"/>
      <c r="ES1000" s="9"/>
      <c r="ET1000" s="9"/>
      <c r="EU1000" s="9"/>
      <c r="EV1000" s="9"/>
      <c r="EW1000" s="9"/>
      <c r="EX1000" s="9"/>
      <c r="EY1000" s="9"/>
      <c r="EZ1000" s="9"/>
      <c r="FA1000" s="9"/>
      <c r="FB1000" s="9"/>
      <c r="FC1000" s="9"/>
      <c r="FD1000" s="9"/>
      <c r="FE1000" s="9"/>
      <c r="FF1000" s="9"/>
      <c r="FG1000" s="9"/>
      <c r="FH1000" s="9"/>
      <c r="FI1000" s="9"/>
      <c r="FJ1000" s="9"/>
    </row>
  </sheetData>
  <mergeCells count="20">
    <mergeCell ref="AL4:AP4"/>
    <mergeCell ref="AR4:AV4"/>
    <mergeCell ref="AX4:BB4"/>
    <mergeCell ref="BD4:BD5"/>
    <mergeCell ref="BE4:BE5"/>
    <mergeCell ref="BF4:BF5"/>
    <mergeCell ref="BG4:BG5"/>
    <mergeCell ref="A37:G37"/>
    <mergeCell ref="A38:G38"/>
    <mergeCell ref="A39:G39"/>
    <mergeCell ref="A41:E41"/>
    <mergeCell ref="A42:E42"/>
    <mergeCell ref="A44:B44"/>
    <mergeCell ref="B1:F1"/>
    <mergeCell ref="B4:F4"/>
    <mergeCell ref="H4:L4"/>
    <mergeCell ref="N4:R4"/>
    <mergeCell ref="T4:X4"/>
    <mergeCell ref="Z4:AD4"/>
    <mergeCell ref="AF4:AJ4"/>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25"/>
    <col customWidth="1" min="2" max="2" width="9.13"/>
    <col customWidth="1" min="3" max="3" width="8.13"/>
    <col customWidth="1" min="4" max="4" width="8.0"/>
    <col customWidth="1" min="5" max="5" width="10.38"/>
    <col customWidth="1" min="6" max="55" width="8.0"/>
    <col customWidth="1" min="56" max="56" width="9.13"/>
    <col customWidth="1" min="57" max="57" width="8.13"/>
    <col customWidth="1" min="58" max="58" width="10.5"/>
    <col customWidth="1" min="59" max="59" width="8.0"/>
  </cols>
  <sheetData>
    <row r="1" ht="15.75" customHeight="1">
      <c r="A1" s="6" t="s">
        <v>297</v>
      </c>
      <c r="B1" s="156"/>
      <c r="C1" s="156"/>
      <c r="D1" s="6"/>
      <c r="E1" s="6"/>
      <c r="F1" s="7"/>
      <c r="G1" s="7"/>
      <c r="H1" s="154"/>
      <c r="I1" s="154"/>
      <c r="J1" s="7"/>
      <c r="K1" s="7"/>
      <c r="L1" s="7"/>
      <c r="M1" s="7"/>
      <c r="N1" s="154"/>
      <c r="O1" s="154"/>
      <c r="P1" s="7"/>
      <c r="Q1" s="7"/>
      <c r="R1" s="7"/>
      <c r="S1" s="7"/>
      <c r="T1" s="154"/>
      <c r="U1" s="154"/>
      <c r="V1" s="7"/>
      <c r="W1" s="7"/>
      <c r="X1" s="7"/>
      <c r="Y1" s="7"/>
      <c r="Z1" s="154"/>
      <c r="AA1" s="154"/>
      <c r="AB1" s="7"/>
      <c r="AC1" s="7"/>
      <c r="AD1" s="7"/>
      <c r="AE1" s="7"/>
      <c r="AF1" s="154"/>
      <c r="AG1" s="154"/>
      <c r="AH1" s="7"/>
      <c r="AI1" s="7"/>
      <c r="AJ1" s="7"/>
      <c r="AK1" s="7"/>
      <c r="AL1" s="154"/>
      <c r="AM1" s="154"/>
      <c r="AN1" s="7"/>
      <c r="AO1" s="7"/>
      <c r="AP1" s="7"/>
      <c r="AQ1" s="7"/>
      <c r="AR1" s="154"/>
      <c r="AS1" s="154"/>
      <c r="AT1" s="7"/>
      <c r="AU1" s="7"/>
      <c r="AV1" s="7"/>
      <c r="AW1" s="7"/>
      <c r="AX1" s="154"/>
      <c r="AY1" s="154"/>
      <c r="AZ1" s="7"/>
      <c r="BA1" s="7"/>
      <c r="BB1" s="7"/>
      <c r="BC1" s="7"/>
      <c r="BD1" s="154"/>
      <c r="BE1" s="154"/>
      <c r="BF1" s="154"/>
      <c r="BG1" s="7"/>
    </row>
    <row r="2" ht="15.75" customHeight="1">
      <c r="A2" s="44"/>
      <c r="B2" s="183"/>
      <c r="C2" s="183"/>
      <c r="D2" s="44"/>
      <c r="E2" s="44"/>
      <c r="F2" s="7"/>
      <c r="G2" s="7"/>
      <c r="H2" s="154"/>
      <c r="I2" s="154"/>
      <c r="J2" s="7"/>
      <c r="K2" s="7"/>
      <c r="L2" s="7"/>
      <c r="M2" s="7"/>
      <c r="N2" s="154"/>
      <c r="O2" s="154"/>
      <c r="P2" s="7"/>
      <c r="Q2" s="7"/>
      <c r="R2" s="7"/>
      <c r="S2" s="7"/>
      <c r="T2" s="154"/>
      <c r="U2" s="154"/>
      <c r="V2" s="7"/>
      <c r="W2" s="7"/>
      <c r="X2" s="7"/>
      <c r="Y2" s="7"/>
      <c r="Z2" s="154"/>
      <c r="AA2" s="154"/>
      <c r="AB2" s="7"/>
      <c r="AC2" s="7"/>
      <c r="AD2" s="7"/>
      <c r="AE2" s="7"/>
      <c r="AF2" s="154"/>
      <c r="AG2" s="154"/>
      <c r="AH2" s="7"/>
      <c r="AI2" s="7"/>
      <c r="AJ2" s="7"/>
      <c r="AK2" s="7"/>
      <c r="AL2" s="154"/>
      <c r="AM2" s="154"/>
      <c r="AN2" s="7"/>
      <c r="AO2" s="7"/>
      <c r="AP2" s="7"/>
      <c r="AQ2" s="7"/>
      <c r="AR2" s="154"/>
      <c r="AS2" s="154"/>
      <c r="AT2" s="7"/>
      <c r="AU2" s="7"/>
      <c r="AV2" s="7"/>
      <c r="AW2" s="7"/>
      <c r="AX2" s="154"/>
      <c r="AY2" s="154"/>
      <c r="AZ2" s="7"/>
      <c r="BA2" s="7"/>
      <c r="BB2" s="7"/>
      <c r="BC2" s="7"/>
      <c r="BD2" s="154"/>
      <c r="BE2" s="154"/>
      <c r="BF2" s="154"/>
      <c r="BG2" s="7"/>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57" t="s">
        <v>113</v>
      </c>
      <c r="BE3" s="157" t="s">
        <v>114</v>
      </c>
      <c r="BF3" s="157" t="s">
        <v>115</v>
      </c>
      <c r="BG3" s="158" t="s">
        <v>218</v>
      </c>
    </row>
    <row r="4" ht="15.75" customHeight="1">
      <c r="A4" s="128" t="s">
        <v>93</v>
      </c>
      <c r="B4" s="159" t="s">
        <v>51</v>
      </c>
      <c r="C4" s="160" t="s">
        <v>52</v>
      </c>
      <c r="D4" s="161" t="s">
        <v>155</v>
      </c>
      <c r="E4" s="161" t="s">
        <v>156</v>
      </c>
      <c r="F4" s="161" t="s">
        <v>157</v>
      </c>
      <c r="G4" s="162"/>
      <c r="H4" s="163" t="s">
        <v>51</v>
      </c>
      <c r="I4" s="163" t="s">
        <v>52</v>
      </c>
      <c r="J4" s="164" t="s">
        <v>158</v>
      </c>
      <c r="K4" s="164" t="s">
        <v>159</v>
      </c>
      <c r="L4" s="164" t="s">
        <v>160</v>
      </c>
      <c r="M4" s="162"/>
      <c r="N4" s="165" t="s">
        <v>51</v>
      </c>
      <c r="O4" s="165" t="s">
        <v>52</v>
      </c>
      <c r="P4" s="166" t="s">
        <v>161</v>
      </c>
      <c r="Q4" s="166" t="s">
        <v>162</v>
      </c>
      <c r="R4" s="166" t="s">
        <v>163</v>
      </c>
      <c r="S4" s="162"/>
      <c r="T4" s="167" t="s">
        <v>51</v>
      </c>
      <c r="U4" s="167" t="s">
        <v>52</v>
      </c>
      <c r="V4" s="168" t="s">
        <v>164</v>
      </c>
      <c r="W4" s="168" t="s">
        <v>165</v>
      </c>
      <c r="X4" s="168" t="s">
        <v>166</v>
      </c>
      <c r="Y4" s="162"/>
      <c r="Z4" s="169" t="s">
        <v>51</v>
      </c>
      <c r="AA4" s="169" t="s">
        <v>52</v>
      </c>
      <c r="AB4" s="170" t="s">
        <v>167</v>
      </c>
      <c r="AC4" s="170" t="s">
        <v>168</v>
      </c>
      <c r="AD4" s="170" t="s">
        <v>169</v>
      </c>
      <c r="AE4" s="162"/>
      <c r="AF4" s="171" t="s">
        <v>51</v>
      </c>
      <c r="AG4" s="171" t="s">
        <v>52</v>
      </c>
      <c r="AH4" s="172" t="s">
        <v>170</v>
      </c>
      <c r="AI4" s="172" t="s">
        <v>171</v>
      </c>
      <c r="AJ4" s="172" t="s">
        <v>172</v>
      </c>
      <c r="AK4" s="162"/>
      <c r="AL4" s="173" t="s">
        <v>51</v>
      </c>
      <c r="AM4" s="173" t="s">
        <v>52</v>
      </c>
      <c r="AN4" s="174" t="s">
        <v>173</v>
      </c>
      <c r="AO4" s="174" t="s">
        <v>174</v>
      </c>
      <c r="AP4" s="174" t="s">
        <v>175</v>
      </c>
      <c r="AQ4" s="162"/>
      <c r="AR4" s="175" t="s">
        <v>51</v>
      </c>
      <c r="AS4" s="175" t="s">
        <v>52</v>
      </c>
      <c r="AT4" s="176" t="s">
        <v>176</v>
      </c>
      <c r="AU4" s="176" t="s">
        <v>177</v>
      </c>
      <c r="AV4" s="176" t="s">
        <v>178</v>
      </c>
      <c r="AW4" s="162"/>
      <c r="AX4" s="165" t="s">
        <v>51</v>
      </c>
      <c r="AY4" s="165" t="s">
        <v>52</v>
      </c>
      <c r="AZ4" s="166" t="s">
        <v>179</v>
      </c>
      <c r="BA4" s="166" t="s">
        <v>180</v>
      </c>
      <c r="BB4" s="166" t="s">
        <v>181</v>
      </c>
      <c r="BC4" s="162"/>
      <c r="BD4" s="139"/>
      <c r="BE4" s="139"/>
      <c r="BF4" s="177"/>
      <c r="BG4" s="177"/>
    </row>
    <row r="5" ht="15.75" hidden="1" customHeight="1">
      <c r="A5" s="11">
        <v>1989.0</v>
      </c>
      <c r="B5" s="85">
        <v>2223.0</v>
      </c>
      <c r="C5" s="85">
        <v>1716.0</v>
      </c>
      <c r="D5" s="140">
        <v>0.002199716006075689</v>
      </c>
      <c r="E5" s="140">
        <v>0.0016980263906549178</v>
      </c>
      <c r="F5" s="140">
        <v>0.004176804922730049</v>
      </c>
      <c r="G5" s="17"/>
      <c r="H5" s="85">
        <v>18212.0</v>
      </c>
      <c r="I5" s="85">
        <v>18906.0</v>
      </c>
      <c r="J5" s="140">
        <v>0.01802124512040056</v>
      </c>
      <c r="K5" s="140">
        <v>0.018707976073264496</v>
      </c>
      <c r="L5" s="140">
        <v>0.03421861055004932</v>
      </c>
      <c r="M5" s="17"/>
      <c r="N5" s="85">
        <v>34424.0</v>
      </c>
      <c r="O5" s="85">
        <v>21551.0</v>
      </c>
      <c r="P5" s="140">
        <v>0.034063438503441075</v>
      </c>
      <c r="Q5" s="140">
        <v>0.021325271995923153</v>
      </c>
      <c r="R5" s="140">
        <v>0.06467941190286063</v>
      </c>
      <c r="S5" s="17"/>
      <c r="T5" s="85">
        <v>15416.0</v>
      </c>
      <c r="U5" s="85">
        <v>13420.0</v>
      </c>
      <c r="V5" s="140">
        <v>0.015254530791571219</v>
      </c>
      <c r="W5" s="140">
        <v>0.013279437157685895</v>
      </c>
      <c r="X5" s="140">
        <v>0.028965193292310582</v>
      </c>
      <c r="Y5" s="17"/>
      <c r="Z5" s="85">
        <v>440596.0</v>
      </c>
      <c r="AA5" s="85">
        <v>395711.0</v>
      </c>
      <c r="AB5" s="140">
        <v>0.43598113963694296</v>
      </c>
      <c r="AC5" s="140">
        <v>0.3915662710212402</v>
      </c>
      <c r="AD5" s="140">
        <v>0.8278378505331392</v>
      </c>
      <c r="AE5" s="17"/>
      <c r="AF5" s="85"/>
      <c r="AG5" s="85"/>
      <c r="AH5" s="11"/>
      <c r="AI5" s="11"/>
      <c r="AJ5" s="11"/>
      <c r="AK5" s="17"/>
      <c r="AL5" s="85"/>
      <c r="AM5" s="85"/>
      <c r="AN5" s="11"/>
      <c r="AO5" s="11"/>
      <c r="AP5" s="11"/>
      <c r="AQ5" s="17"/>
      <c r="AR5" s="85"/>
      <c r="AS5" s="85"/>
      <c r="AT5" s="11"/>
      <c r="AU5" s="11"/>
      <c r="AV5" s="11"/>
      <c r="AW5" s="17"/>
      <c r="AX5" s="85">
        <v>9214.0</v>
      </c>
      <c r="AY5" s="85">
        <v>16900.0</v>
      </c>
      <c r="AZ5" s="140">
        <v>0.009117491354017723</v>
      </c>
      <c r="BA5" s="140">
        <v>0.016722987180692372</v>
      </c>
      <c r="BB5" s="140">
        <v>0.017312226971675514</v>
      </c>
      <c r="BC5" s="17"/>
      <c r="BD5" s="85">
        <v>532225.0</v>
      </c>
      <c r="BE5" s="85">
        <v>478360.0</v>
      </c>
      <c r="BF5" s="85">
        <v>1010585.0</v>
      </c>
      <c r="BG5" s="32">
        <f t="shared" ref="BG5:BG36" si="1">BD5/BF5</f>
        <v>0.5266504055</v>
      </c>
    </row>
    <row r="6" ht="15.75" hidden="1" customHeight="1">
      <c r="A6" s="11">
        <v>1990.0</v>
      </c>
      <c r="B6" s="85">
        <v>2444.0</v>
      </c>
      <c r="C6" s="85">
        <v>1798.0</v>
      </c>
      <c r="D6" s="140">
        <v>0.0023365290115832183</v>
      </c>
      <c r="E6" s="140">
        <v>0.001718935827670469</v>
      </c>
      <c r="F6" s="140">
        <v>0.004379622212784411</v>
      </c>
      <c r="G6" s="17"/>
      <c r="H6" s="85">
        <v>18858.0</v>
      </c>
      <c r="I6" s="85">
        <v>18914.0</v>
      </c>
      <c r="J6" s="140">
        <v>0.01802874963192976</v>
      </c>
      <c r="K6" s="140">
        <v>0.01808228712155687</v>
      </c>
      <c r="L6" s="140">
        <v>0.033793337024831595</v>
      </c>
      <c r="M6" s="17"/>
      <c r="N6" s="85">
        <v>36360.0</v>
      </c>
      <c r="O6" s="85">
        <v>22256.0</v>
      </c>
      <c r="P6" s="140">
        <v>0.03476112719360303</v>
      </c>
      <c r="Q6" s="140">
        <v>0.02127732802037484</v>
      </c>
      <c r="R6" s="140">
        <v>0.06515673635713633</v>
      </c>
      <c r="S6" s="17"/>
      <c r="T6" s="85">
        <v>17255.0</v>
      </c>
      <c r="U6" s="85">
        <v>14152.0</v>
      </c>
      <c r="V6" s="140">
        <v>0.016496238991353697</v>
      </c>
      <c r="W6" s="140">
        <v>0.013529688450051433</v>
      </c>
      <c r="X6" s="140">
        <v>0.030920777938459498</v>
      </c>
      <c r="Y6" s="17"/>
      <c r="Z6" s="85">
        <v>456018.0</v>
      </c>
      <c r="AA6" s="85">
        <v>398808.0</v>
      </c>
      <c r="AB6" s="140">
        <v>0.43596533829957285</v>
      </c>
      <c r="AC6" s="140">
        <v>0.38127105648587567</v>
      </c>
      <c r="AD6" s="140">
        <v>0.8171794444474311</v>
      </c>
      <c r="AE6" s="17"/>
      <c r="AF6" s="85"/>
      <c r="AG6" s="85"/>
      <c r="AH6" s="11"/>
      <c r="AI6" s="11"/>
      <c r="AJ6" s="11"/>
      <c r="AK6" s="17"/>
      <c r="AL6" s="85"/>
      <c r="AM6" s="85"/>
      <c r="AN6" s="11"/>
      <c r="AO6" s="11"/>
      <c r="AP6" s="11"/>
      <c r="AQ6" s="17"/>
      <c r="AR6" s="85">
        <v>16394.0</v>
      </c>
      <c r="AS6" s="85">
        <v>14255.0</v>
      </c>
      <c r="AT6" s="140">
        <v>0.015673100088336857</v>
      </c>
      <c r="AU6" s="140">
        <v>0.0136281591899013</v>
      </c>
      <c r="AV6" s="140">
        <v>0.029377875023071865</v>
      </c>
      <c r="AW6" s="17"/>
      <c r="AX6" s="85">
        <v>9674.0</v>
      </c>
      <c r="AY6" s="85">
        <v>16791.0</v>
      </c>
      <c r="AZ6" s="140">
        <v>0.009248601333083492</v>
      </c>
      <c r="BA6" s="140">
        <v>0.01605264264872906</v>
      </c>
      <c r="BB6" s="140">
        <v>0.0173357059273635</v>
      </c>
      <c r="BC6" s="17"/>
      <c r="BD6" s="85">
        <v>558039.0</v>
      </c>
      <c r="BE6" s="85">
        <v>487957.0</v>
      </c>
      <c r="BF6" s="85">
        <v>1045996.0</v>
      </c>
      <c r="BG6" s="32">
        <f t="shared" si="1"/>
        <v>0.5335001281</v>
      </c>
    </row>
    <row r="7" ht="15.75" hidden="1" customHeight="1">
      <c r="A7" s="11">
        <v>1991.0</v>
      </c>
      <c r="B7" s="85">
        <v>2562.0</v>
      </c>
      <c r="C7" s="85">
        <v>1862.0</v>
      </c>
      <c r="D7" s="140">
        <v>0.002357349095613417</v>
      </c>
      <c r="E7" s="140">
        <v>0.0017132646432600242</v>
      </c>
      <c r="F7" s="140">
        <v>0.0043555428618058676</v>
      </c>
      <c r="G7" s="17"/>
      <c r="H7" s="85">
        <v>20740.0</v>
      </c>
      <c r="I7" s="85">
        <v>20357.0</v>
      </c>
      <c r="J7" s="140">
        <v>0.019083302202584803</v>
      </c>
      <c r="K7" s="140">
        <v>0.018730895995082875</v>
      </c>
      <c r="L7" s="140">
        <v>0.03525915650033321</v>
      </c>
      <c r="M7" s="17"/>
      <c r="N7" s="85">
        <v>40331.0</v>
      </c>
      <c r="O7" s="85">
        <v>23766.0</v>
      </c>
      <c r="P7" s="140">
        <v>0.037109385782663824</v>
      </c>
      <c r="Q7" s="140">
        <v>0.021867587278043898</v>
      </c>
      <c r="R7" s="140">
        <v>0.06856494893032491</v>
      </c>
      <c r="S7" s="17"/>
      <c r="T7" s="85">
        <v>20057.0</v>
      </c>
      <c r="U7" s="85">
        <v>15764.0</v>
      </c>
      <c r="V7" s="140">
        <v>0.018454859801217135</v>
      </c>
      <c r="W7" s="140">
        <v>0.014504781866998401</v>
      </c>
      <c r="X7" s="140">
        <v>0.03409801841500401</v>
      </c>
      <c r="Y7" s="17"/>
      <c r="Z7" s="85">
        <v>480084.0</v>
      </c>
      <c r="AA7" s="85">
        <v>406676.0</v>
      </c>
      <c r="AB7" s="140">
        <v>0.4417352003194659</v>
      </c>
      <c r="AC7" s="140">
        <v>0.3741909839218118</v>
      </c>
      <c r="AD7" s="140">
        <v>0.8161695703619078</v>
      </c>
      <c r="AE7" s="17"/>
      <c r="AF7" s="85"/>
      <c r="AG7" s="85"/>
      <c r="AH7" s="11"/>
      <c r="AI7" s="11"/>
      <c r="AJ7" s="11"/>
      <c r="AK7" s="17"/>
      <c r="AL7" s="85"/>
      <c r="AM7" s="85"/>
      <c r="AN7" s="11"/>
      <c r="AO7" s="11"/>
      <c r="AP7" s="11"/>
      <c r="AQ7" s="17"/>
      <c r="AR7" s="85">
        <v>12187.0</v>
      </c>
      <c r="AS7" s="85">
        <v>11479.0</v>
      </c>
      <c r="AT7" s="140">
        <v>0.011213510315472564</v>
      </c>
      <c r="AU7" s="140">
        <v>0.01056206489794942</v>
      </c>
      <c r="AV7" s="140">
        <v>0.020718579569409878</v>
      </c>
      <c r="AW7" s="17"/>
      <c r="AX7" s="85">
        <v>11343.0</v>
      </c>
      <c r="AY7" s="85">
        <v>18027.0</v>
      </c>
      <c r="AZ7" s="140">
        <v>0.010436928490063618</v>
      </c>
      <c r="BA7" s="140">
        <v>0.016587014889392297</v>
      </c>
      <c r="BB7" s="140">
        <v>0.01928373250642621</v>
      </c>
      <c r="BC7" s="17"/>
      <c r="BD7" s="85">
        <v>588216.0</v>
      </c>
      <c r="BE7" s="85">
        <v>498598.0</v>
      </c>
      <c r="BF7" s="85">
        <v>1086814.0</v>
      </c>
      <c r="BG7" s="32">
        <f t="shared" si="1"/>
        <v>0.541229686</v>
      </c>
    </row>
    <row r="8" ht="15.75" hidden="1" customHeight="1">
      <c r="A8" s="11">
        <v>1992.0</v>
      </c>
      <c r="B8" s="85">
        <v>2959.0</v>
      </c>
      <c r="C8" s="85">
        <v>2134.0</v>
      </c>
      <c r="D8" s="140">
        <v>0.0026113139877826865</v>
      </c>
      <c r="E8" s="140">
        <v>0.0018832524670254318</v>
      </c>
      <c r="F8" s="140">
        <v>0.004810287089117925</v>
      </c>
      <c r="G8" s="17"/>
      <c r="H8" s="85">
        <v>23232.0</v>
      </c>
      <c r="I8" s="85">
        <v>22845.0</v>
      </c>
      <c r="J8" s="140">
        <v>0.02050221242452429</v>
      </c>
      <c r="K8" s="140">
        <v>0.02016068538387816</v>
      </c>
      <c r="L8" s="140">
        <v>0.037767012387424</v>
      </c>
      <c r="M8" s="17"/>
      <c r="N8" s="85">
        <v>44431.0</v>
      </c>
      <c r="O8" s="85">
        <v>26202.0</v>
      </c>
      <c r="P8" s="140">
        <v>0.039210304762140095</v>
      </c>
      <c r="Q8" s="140">
        <v>0.023123233899250407</v>
      </c>
      <c r="R8" s="140">
        <v>0.07222908606170952</v>
      </c>
      <c r="S8" s="17"/>
      <c r="T8" s="85">
        <v>22321.0</v>
      </c>
      <c r="U8" s="85">
        <v>17470.0</v>
      </c>
      <c r="V8" s="140">
        <v>0.019698256005845672</v>
      </c>
      <c r="W8" s="140">
        <v>0.015417254263793015</v>
      </c>
      <c r="X8" s="140">
        <v>0.03628604870435998</v>
      </c>
      <c r="Y8" s="17"/>
      <c r="Z8" s="85">
        <v>498876.0</v>
      </c>
      <c r="AA8" s="85">
        <v>420795.0</v>
      </c>
      <c r="AB8" s="140">
        <v>0.4402574778536923</v>
      </c>
      <c r="AC8" s="140">
        <v>0.3713510880327866</v>
      </c>
      <c r="AD8" s="140">
        <v>0.8109958708586663</v>
      </c>
      <c r="AE8" s="17"/>
      <c r="AF8" s="85"/>
      <c r="AG8" s="85"/>
      <c r="AH8" s="11"/>
      <c r="AI8" s="11"/>
      <c r="AJ8" s="11"/>
      <c r="AK8" s="17"/>
      <c r="AL8" s="85"/>
      <c r="AM8" s="85"/>
      <c r="AN8" s="11"/>
      <c r="AO8" s="11"/>
      <c r="AP8" s="11"/>
      <c r="AQ8" s="17"/>
      <c r="AR8" s="85">
        <v>11302.0</v>
      </c>
      <c r="AS8" s="85">
        <v>10957.0</v>
      </c>
      <c r="AT8" s="140">
        <v>0.009974001584967869</v>
      </c>
      <c r="AU8" s="140">
        <v>0.00966953949446938</v>
      </c>
      <c r="AV8" s="140">
        <v>0.018373053288682252</v>
      </c>
      <c r="AW8" s="17"/>
      <c r="AX8" s="85">
        <v>11340.0</v>
      </c>
      <c r="AY8" s="85">
        <v>16860.0</v>
      </c>
      <c r="AZ8" s="140">
        <v>0.010007536539863355</v>
      </c>
      <c r="BA8" s="140">
        <v>0.014878929987839167</v>
      </c>
      <c r="BB8" s="140">
        <v>0.018434827844068018</v>
      </c>
      <c r="BC8" s="17"/>
      <c r="BD8" s="85">
        <v>615140.0</v>
      </c>
      <c r="BE8" s="85">
        <v>518006.0</v>
      </c>
      <c r="BF8" s="85">
        <v>1133146.0</v>
      </c>
      <c r="BG8" s="32">
        <f t="shared" si="1"/>
        <v>0.5428603199</v>
      </c>
    </row>
    <row r="9" ht="15.75" hidden="1" customHeight="1">
      <c r="A9" s="11">
        <v>1993.0</v>
      </c>
      <c r="B9" s="85">
        <v>3158.0</v>
      </c>
      <c r="C9" s="85">
        <v>2392.0</v>
      </c>
      <c r="D9" s="140">
        <v>0.0027201063925084237</v>
      </c>
      <c r="E9" s="140">
        <v>0.002060321244737223</v>
      </c>
      <c r="F9" s="140">
        <v>0.005004841605796615</v>
      </c>
      <c r="G9" s="17"/>
      <c r="H9" s="85">
        <v>25552.0</v>
      </c>
      <c r="I9" s="85">
        <v>24487.0</v>
      </c>
      <c r="J9" s="140">
        <v>0.022008916574216355</v>
      </c>
      <c r="K9" s="140">
        <v>0.021091591270853</v>
      </c>
      <c r="L9" s="140">
        <v>0.04049515918661022</v>
      </c>
      <c r="M9" s="17"/>
      <c r="N9" s="85">
        <v>47874.0</v>
      </c>
      <c r="O9" s="85">
        <v>28051.0</v>
      </c>
      <c r="P9" s="140">
        <v>0.04123571039738704</v>
      </c>
      <c r="Q9" s="140">
        <v>0.02416140101844642</v>
      </c>
      <c r="R9" s="140">
        <v>0.0758713701823645</v>
      </c>
      <c r="S9" s="17"/>
      <c r="T9" s="85">
        <v>24810.0</v>
      </c>
      <c r="U9" s="85">
        <v>19097.0</v>
      </c>
      <c r="V9" s="140">
        <v>0.021369803545957567</v>
      </c>
      <c r="W9" s="140">
        <v>0.01644897776369011</v>
      </c>
      <c r="X9" s="140">
        <v>0.0393192274350266</v>
      </c>
      <c r="Y9" s="17"/>
      <c r="Z9" s="85">
        <v>503508.0</v>
      </c>
      <c r="AA9" s="85">
        <v>425132.0</v>
      </c>
      <c r="AB9" s="140">
        <v>0.4336907313106813</v>
      </c>
      <c r="AC9" s="140">
        <v>0.36618247968964257</v>
      </c>
      <c r="AD9" s="140">
        <v>0.7979663670840538</v>
      </c>
      <c r="AE9" s="17"/>
      <c r="AF9" s="85"/>
      <c r="AG9" s="85"/>
      <c r="AH9" s="11"/>
      <c r="AI9" s="11"/>
      <c r="AJ9" s="11"/>
      <c r="AK9" s="17"/>
      <c r="AL9" s="85"/>
      <c r="AM9" s="85"/>
      <c r="AN9" s="11"/>
      <c r="AO9" s="11"/>
      <c r="AP9" s="11"/>
      <c r="AQ9" s="17"/>
      <c r="AR9" s="85">
        <v>11972.0</v>
      </c>
      <c r="AS9" s="85">
        <v>11212.0</v>
      </c>
      <c r="AT9" s="140">
        <v>0.010311942283442321</v>
      </c>
      <c r="AU9" s="140">
        <v>0.009657325165549223</v>
      </c>
      <c r="AV9" s="140">
        <v>0.018973389393475957</v>
      </c>
      <c r="AW9" s="17"/>
      <c r="AX9" s="85">
        <v>13214.0</v>
      </c>
      <c r="AY9" s="85">
        <v>18846.0</v>
      </c>
      <c r="AZ9" s="140">
        <v>0.011381724468209726</v>
      </c>
      <c r="BA9" s="140">
        <v>0.016232781847122787</v>
      </c>
      <c r="BB9" s="140">
        <v>0.020941727985749354</v>
      </c>
      <c r="BC9" s="17"/>
      <c r="BD9" s="85">
        <v>630989.0</v>
      </c>
      <c r="BE9" s="85">
        <v>529995.0</v>
      </c>
      <c r="BF9" s="85">
        <v>1160984.0</v>
      </c>
      <c r="BG9" s="32">
        <f t="shared" si="1"/>
        <v>0.5434950008</v>
      </c>
    </row>
    <row r="10" ht="15.75" hidden="1" customHeight="1">
      <c r="A10" s="11">
        <v>1994.0</v>
      </c>
      <c r="B10" s="85">
        <v>3492.0</v>
      </c>
      <c r="C10" s="85">
        <v>2558.0</v>
      </c>
      <c r="D10" s="140">
        <v>0.0029995103891976398</v>
      </c>
      <c r="E10" s="140">
        <v>0.0021972358463824633</v>
      </c>
      <c r="F10" s="140">
        <v>0.005500026775617178</v>
      </c>
      <c r="G10" s="17"/>
      <c r="H10" s="85">
        <v>28010.0</v>
      </c>
      <c r="I10" s="85">
        <v>26058.0</v>
      </c>
      <c r="J10" s="140">
        <v>0.02405964662125598</v>
      </c>
      <c r="K10" s="140">
        <v>0.022382944364751457</v>
      </c>
      <c r="L10" s="140">
        <v>0.044116766891476845</v>
      </c>
      <c r="M10" s="17"/>
      <c r="N10" s="85">
        <v>51606.0</v>
      </c>
      <c r="O10" s="85">
        <v>29656.0</v>
      </c>
      <c r="P10" s="140">
        <v>0.04432781590633831</v>
      </c>
      <c r="Q10" s="140">
        <v>0.025473505183861742</v>
      </c>
      <c r="R10" s="140">
        <v>0.08128132353450747</v>
      </c>
      <c r="S10" s="17"/>
      <c r="T10" s="85">
        <v>27655.0</v>
      </c>
      <c r="U10" s="85">
        <v>21072.0</v>
      </c>
      <c r="V10" s="140">
        <v>0.02375471357768062</v>
      </c>
      <c r="W10" s="140">
        <v>0.018100138293577508</v>
      </c>
      <c r="X10" s="140">
        <v>0.04355762900334853</v>
      </c>
      <c r="Y10" s="17"/>
      <c r="Z10" s="85">
        <v>496564.0</v>
      </c>
      <c r="AA10" s="85">
        <v>417901.0</v>
      </c>
      <c r="AB10" s="140">
        <v>0.4265317516900162</v>
      </c>
      <c r="AC10" s="140">
        <v>0.3589628840653158</v>
      </c>
      <c r="AD10" s="140">
        <v>0.7821063275508501</v>
      </c>
      <c r="AE10" s="17"/>
      <c r="AF10" s="85"/>
      <c r="AG10" s="85"/>
      <c r="AH10" s="11"/>
      <c r="AI10" s="11"/>
      <c r="AJ10" s="11"/>
      <c r="AK10" s="17"/>
      <c r="AL10" s="85"/>
      <c r="AM10" s="85"/>
      <c r="AN10" s="11"/>
      <c r="AO10" s="11"/>
      <c r="AP10" s="11"/>
      <c r="AQ10" s="17"/>
      <c r="AR10" s="85">
        <v>12491.0</v>
      </c>
      <c r="AS10" s="85">
        <v>11681.0</v>
      </c>
      <c r="AT10" s="140">
        <v>0.01072934830225307</v>
      </c>
      <c r="AU10" s="140">
        <v>0.010033585583109286</v>
      </c>
      <c r="AV10" s="140">
        <v>0.019673778480593977</v>
      </c>
      <c r="AW10" s="17"/>
      <c r="AX10" s="85">
        <v>14375.0</v>
      </c>
      <c r="AY10" s="85">
        <v>19577.0</v>
      </c>
      <c r="AZ10" s="140">
        <v>0.012347640849002311</v>
      </c>
      <c r="BA10" s="140">
        <v>0.01681598364528127</v>
      </c>
      <c r="BB10" s="140">
        <v>0.022641146878435547</v>
      </c>
      <c r="BC10" s="17"/>
      <c r="BD10" s="85">
        <v>634906.0</v>
      </c>
      <c r="BE10" s="85">
        <v>529284.0</v>
      </c>
      <c r="BF10" s="85">
        <v>1164190.0</v>
      </c>
      <c r="BG10" s="32">
        <f t="shared" si="1"/>
        <v>0.5453628703</v>
      </c>
    </row>
    <row r="11" ht="15.75" hidden="1" customHeight="1">
      <c r="A11" s="11">
        <v>1995.0</v>
      </c>
      <c r="B11" s="85">
        <v>3767.0</v>
      </c>
      <c r="C11" s="85">
        <v>2631.0</v>
      </c>
      <c r="D11" s="140">
        <v>0.003273653821754025</v>
      </c>
      <c r="E11" s="140">
        <v>0.0022864303703304593</v>
      </c>
      <c r="F11" s="140">
        <v>0.005977979706290288</v>
      </c>
      <c r="G11" s="17"/>
      <c r="H11" s="85">
        <v>30590.0</v>
      </c>
      <c r="I11" s="85">
        <v>27901.0</v>
      </c>
      <c r="J11" s="140">
        <v>0.026583772340710278</v>
      </c>
      <c r="K11" s="140">
        <v>0.0242469379561346</v>
      </c>
      <c r="L11" s="140">
        <v>0.04854430560536765</v>
      </c>
      <c r="M11" s="17"/>
      <c r="N11" s="85">
        <v>53505.0</v>
      </c>
      <c r="O11" s="85">
        <v>30356.0</v>
      </c>
      <c r="P11" s="140">
        <v>0.04649770314121293</v>
      </c>
      <c r="Q11" s="140">
        <v>0.02638041821427268</v>
      </c>
      <c r="R11" s="140">
        <v>0.08490889412929702</v>
      </c>
      <c r="S11" s="17"/>
      <c r="T11" s="85">
        <v>29517.0</v>
      </c>
      <c r="U11" s="85">
        <v>22474.0</v>
      </c>
      <c r="V11" s="140">
        <v>0.02565129807717376</v>
      </c>
      <c r="W11" s="140">
        <v>0.019530686485293325</v>
      </c>
      <c r="X11" s="140">
        <v>0.046841525614698815</v>
      </c>
      <c r="Y11" s="17"/>
      <c r="Z11" s="85">
        <v>483004.0</v>
      </c>
      <c r="AA11" s="85">
        <v>403333.0</v>
      </c>
      <c r="AB11" s="140">
        <v>0.4197472499396021</v>
      </c>
      <c r="AC11" s="140">
        <v>0.35051038409596924</v>
      </c>
      <c r="AD11" s="140">
        <v>0.7664953836095127</v>
      </c>
      <c r="AE11" s="17"/>
      <c r="AF11" s="85"/>
      <c r="AG11" s="85"/>
      <c r="AH11" s="11"/>
      <c r="AI11" s="11"/>
      <c r="AJ11" s="11"/>
      <c r="AK11" s="17"/>
      <c r="AL11" s="85"/>
      <c r="AM11" s="85"/>
      <c r="AN11" s="11"/>
      <c r="AO11" s="11"/>
      <c r="AP11" s="11"/>
      <c r="AQ11" s="17"/>
      <c r="AR11" s="85">
        <v>14048.0</v>
      </c>
      <c r="AS11" s="85">
        <v>13071.0</v>
      </c>
      <c r="AT11" s="140">
        <v>0.012208199864082968</v>
      </c>
      <c r="AU11" s="140">
        <v>0.011359152934469567</v>
      </c>
      <c r="AV11" s="140">
        <v>0.02229324632704167</v>
      </c>
      <c r="AW11" s="17"/>
      <c r="AX11" s="85">
        <v>15646.0</v>
      </c>
      <c r="AY11" s="85">
        <v>20771.0</v>
      </c>
      <c r="AZ11" s="140">
        <v>0.013596917360011541</v>
      </c>
      <c r="BA11" s="140">
        <v>0.018050720342886344</v>
      </c>
      <c r="BB11" s="140">
        <v>0.024829166574095528</v>
      </c>
      <c r="BC11" s="17"/>
      <c r="BD11" s="85">
        <v>630146.0</v>
      </c>
      <c r="BE11" s="85">
        <v>520556.0</v>
      </c>
      <c r="BF11" s="85">
        <v>1150702.0</v>
      </c>
      <c r="BG11" s="32">
        <f t="shared" si="1"/>
        <v>0.5476187579</v>
      </c>
    </row>
    <row r="12" ht="15.75" hidden="1" customHeight="1">
      <c r="A12" s="11">
        <v>1996.0</v>
      </c>
      <c r="B12" s="85">
        <v>3947.0</v>
      </c>
      <c r="C12" s="85">
        <v>2766.0</v>
      </c>
      <c r="D12" s="140">
        <v>0.0034197172213562945</v>
      </c>
      <c r="E12" s="140">
        <v>0.002396487923554981</v>
      </c>
      <c r="F12" s="140">
        <v>0.0061899840506364845</v>
      </c>
      <c r="G12" s="17"/>
      <c r="H12" s="85">
        <v>32683.0</v>
      </c>
      <c r="I12" s="85">
        <v>29423.0</v>
      </c>
      <c r="J12" s="140">
        <v>0.02831685278580891</v>
      </c>
      <c r="K12" s="140">
        <v>0.02549235870381714</v>
      </c>
      <c r="L12" s="140">
        <v>0.0512559535664941</v>
      </c>
      <c r="M12" s="17"/>
      <c r="N12" s="85">
        <v>56414.0</v>
      </c>
      <c r="O12" s="85">
        <v>31464.0</v>
      </c>
      <c r="P12" s="140">
        <v>0.04887761016609931</v>
      </c>
      <c r="Q12" s="140">
        <v>0.027260699937358614</v>
      </c>
      <c r="R12" s="140">
        <v>0.08847270337790895</v>
      </c>
      <c r="S12" s="17"/>
      <c r="T12" s="85">
        <v>32042.0</v>
      </c>
      <c r="U12" s="85">
        <v>23734.0</v>
      </c>
      <c r="V12" s="140">
        <v>0.02776148447091421</v>
      </c>
      <c r="W12" s="140">
        <v>0.02056335660797322</v>
      </c>
      <c r="X12" s="140">
        <v>0.05025068886508595</v>
      </c>
      <c r="Y12" s="17"/>
      <c r="Z12" s="85">
        <v>481933.0</v>
      </c>
      <c r="AA12" s="85">
        <v>394843.0</v>
      </c>
      <c r="AB12" s="140">
        <v>0.41755119828728227</v>
      </c>
      <c r="AC12" s="140">
        <v>0.3420956186551769</v>
      </c>
      <c r="AD12" s="140">
        <v>0.7558037961680752</v>
      </c>
      <c r="AE12" s="17"/>
      <c r="AF12" s="85"/>
      <c r="AG12" s="85"/>
      <c r="AH12" s="11"/>
      <c r="AI12" s="11"/>
      <c r="AJ12" s="11"/>
      <c r="AK12" s="17"/>
      <c r="AL12" s="85"/>
      <c r="AM12" s="85"/>
      <c r="AN12" s="11"/>
      <c r="AO12" s="11"/>
      <c r="AP12" s="11"/>
      <c r="AQ12" s="17"/>
      <c r="AR12" s="85">
        <v>14518.0</v>
      </c>
      <c r="AS12" s="85">
        <v>13306.0</v>
      </c>
      <c r="AT12" s="140">
        <v>0.012578529166367033</v>
      </c>
      <c r="AU12" s="140">
        <v>0.011528441182509971</v>
      </c>
      <c r="AV12" s="140">
        <v>0.02276822610771231</v>
      </c>
      <c r="AW12" s="17"/>
      <c r="AX12" s="85">
        <v>16106.0</v>
      </c>
      <c r="AY12" s="85">
        <v>21001.0</v>
      </c>
      <c r="AZ12" s="140">
        <v>0.013954387019803515</v>
      </c>
      <c r="BA12" s="140">
        <v>0.018195460188929195</v>
      </c>
      <c r="BB12" s="140">
        <v>0.025258647864086957</v>
      </c>
      <c r="BC12" s="17"/>
      <c r="BD12" s="85">
        <v>637643.0</v>
      </c>
      <c r="BE12" s="85">
        <v>516546.0</v>
      </c>
      <c r="BF12" s="85">
        <v>1154189.0</v>
      </c>
      <c r="BG12" s="32">
        <f t="shared" si="1"/>
        <v>0.5524597791</v>
      </c>
    </row>
    <row r="13" ht="15.75" hidden="1" customHeight="1">
      <c r="A13" s="11">
        <v>1997.0</v>
      </c>
      <c r="B13" s="85">
        <v>4268.0</v>
      </c>
      <c r="C13" s="85">
        <v>2870.0</v>
      </c>
      <c r="D13" s="140">
        <v>0.003679316688477049</v>
      </c>
      <c r="E13" s="140">
        <v>0.002474142196796891</v>
      </c>
      <c r="F13" s="140">
        <v>0.006600884654644437</v>
      </c>
      <c r="G13" s="17"/>
      <c r="H13" s="85">
        <v>35149.0</v>
      </c>
      <c r="I13" s="85">
        <v>31244.0</v>
      </c>
      <c r="J13" s="140">
        <v>0.030300914311921227</v>
      </c>
      <c r="K13" s="140">
        <v>0.026934529197464134</v>
      </c>
      <c r="L13" s="140">
        <v>0.054361409261034985</v>
      </c>
      <c r="M13" s="17"/>
      <c r="N13" s="85">
        <v>58429.0</v>
      </c>
      <c r="O13" s="85">
        <v>31999.0</v>
      </c>
      <c r="P13" s="140">
        <v>0.05036991443088695</v>
      </c>
      <c r="Q13" s="140">
        <v>0.027585392388607567</v>
      </c>
      <c r="R13" s="140">
        <v>0.09036623465000464</v>
      </c>
      <c r="S13" s="17"/>
      <c r="T13" s="85">
        <v>34733.0</v>
      </c>
      <c r="U13" s="85">
        <v>24882.0</v>
      </c>
      <c r="V13" s="140">
        <v>0.029942293003953454</v>
      </c>
      <c r="W13" s="140">
        <v>0.021450036982822385</v>
      </c>
      <c r="X13" s="140">
        <v>0.05371802406508089</v>
      </c>
      <c r="Y13" s="17"/>
      <c r="Z13" s="85">
        <v>482139.0</v>
      </c>
      <c r="AA13" s="85">
        <v>388475.0</v>
      </c>
      <c r="AB13" s="140">
        <v>0.41563778558238895</v>
      </c>
      <c r="AC13" s="140">
        <v>0.334892818780722</v>
      </c>
      <c r="AD13" s="140">
        <v>0.7456757091156547</v>
      </c>
      <c r="AE13" s="17"/>
      <c r="AF13" s="85"/>
      <c r="AG13" s="85"/>
      <c r="AH13" s="11"/>
      <c r="AI13" s="11"/>
      <c r="AJ13" s="11"/>
      <c r="AK13" s="17"/>
      <c r="AL13" s="85"/>
      <c r="AM13" s="85"/>
      <c r="AN13" s="11"/>
      <c r="AO13" s="11"/>
      <c r="AP13" s="11"/>
      <c r="AQ13" s="17"/>
      <c r="AR13" s="85">
        <v>14956.0</v>
      </c>
      <c r="AS13" s="85">
        <v>12704.0</v>
      </c>
      <c r="AT13" s="140">
        <v>0.012893125677802892</v>
      </c>
      <c r="AU13" s="140">
        <v>0.010951743020246587</v>
      </c>
      <c r="AV13" s="140">
        <v>0.023130935073772774</v>
      </c>
      <c r="AW13" s="17"/>
      <c r="AX13" s="85">
        <v>16906.0</v>
      </c>
      <c r="AY13" s="85">
        <v>21244.0</v>
      </c>
      <c r="AZ13" s="140">
        <v>0.014574163058901825</v>
      </c>
      <c r="BA13" s="140">
        <v>0.018313824679008068</v>
      </c>
      <c r="BB13" s="140">
        <v>0.026146803179807603</v>
      </c>
      <c r="BC13" s="17"/>
      <c r="BD13" s="85">
        <v>646580.0</v>
      </c>
      <c r="BE13" s="85">
        <v>513418.0</v>
      </c>
      <c r="BF13" s="85">
        <v>1159998.0</v>
      </c>
      <c r="BG13" s="32">
        <f t="shared" si="1"/>
        <v>0.5573975128</v>
      </c>
    </row>
    <row r="14" ht="15.75" hidden="1" customHeight="1">
      <c r="A14" s="11">
        <v>1998.0</v>
      </c>
      <c r="B14" s="85">
        <v>4583.0</v>
      </c>
      <c r="C14" s="85">
        <v>3032.0</v>
      </c>
      <c r="D14" s="140">
        <v>0.0039018567661840216</v>
      </c>
      <c r="E14" s="140">
        <v>0.0025813724012808104</v>
      </c>
      <c r="F14" s="140">
        <v>0.006944191910008848</v>
      </c>
      <c r="G14" s="17"/>
      <c r="H14" s="85">
        <v>36884.0</v>
      </c>
      <c r="I14" s="85">
        <v>32019.0</v>
      </c>
      <c r="J14" s="140">
        <v>0.031402156876266955</v>
      </c>
      <c r="K14" s="140">
        <v>0.027260212043736895</v>
      </c>
      <c r="L14" s="140">
        <v>0.05588688073505703</v>
      </c>
      <c r="M14" s="17"/>
      <c r="N14" s="85">
        <v>61193.0</v>
      </c>
      <c r="O14" s="85">
        <v>32939.0</v>
      </c>
      <c r="P14" s="140">
        <v>0.05209825902096854</v>
      </c>
      <c r="Q14" s="140">
        <v>0.0280434780757878</v>
      </c>
      <c r="R14" s="140">
        <v>0.09272003830442319</v>
      </c>
      <c r="S14" s="17"/>
      <c r="T14" s="85">
        <v>36856.0</v>
      </c>
      <c r="U14" s="85">
        <v>26246.0</v>
      </c>
      <c r="V14" s="140">
        <v>0.03137831834485671</v>
      </c>
      <c r="W14" s="140">
        <v>0.022345217692617464</v>
      </c>
      <c r="X14" s="140">
        <v>0.055844454949876964</v>
      </c>
      <c r="Y14" s="17"/>
      <c r="Z14" s="85">
        <v>486268.0</v>
      </c>
      <c r="AA14" s="85">
        <v>384967.0</v>
      </c>
      <c r="AB14" s="140">
        <v>0.41399696399274966</v>
      </c>
      <c r="AC14" s="140">
        <v>0.32775171147884885</v>
      </c>
      <c r="AD14" s="140">
        <v>0.7367964895693176</v>
      </c>
      <c r="AE14" s="17"/>
      <c r="AF14" s="85"/>
      <c r="AG14" s="85"/>
      <c r="AH14" s="11"/>
      <c r="AI14" s="11"/>
      <c r="AJ14" s="11"/>
      <c r="AK14" s="17"/>
      <c r="AL14" s="85"/>
      <c r="AM14" s="85"/>
      <c r="AN14" s="11"/>
      <c r="AO14" s="11"/>
      <c r="AP14" s="11"/>
      <c r="AQ14" s="17"/>
      <c r="AR14" s="85">
        <v>16885.0</v>
      </c>
      <c r="AS14" s="85">
        <v>14113.0</v>
      </c>
      <c r="AT14" s="140">
        <v>0.014375485816499499</v>
      </c>
      <c r="AU14" s="140">
        <v>0.012015471206885248</v>
      </c>
      <c r="AV14" s="140">
        <v>0.025584263670194066</v>
      </c>
      <c r="AW14" s="17"/>
      <c r="AX14" s="85">
        <v>17307.0</v>
      </c>
      <c r="AY14" s="85">
        <v>21277.0</v>
      </c>
      <c r="AZ14" s="140">
        <v>0.014734766539896763</v>
      </c>
      <c r="BA14" s="140">
        <v>0.01811472974342078</v>
      </c>
      <c r="BB14" s="140">
        <v>0.02622368086112222</v>
      </c>
      <c r="BC14" s="17"/>
      <c r="BD14" s="85">
        <v>659976.0</v>
      </c>
      <c r="BE14" s="85">
        <v>514593.0</v>
      </c>
      <c r="BF14" s="85">
        <v>1174569.0</v>
      </c>
      <c r="BG14" s="32">
        <f t="shared" si="1"/>
        <v>0.5618878074</v>
      </c>
    </row>
    <row r="15" ht="15.75" hidden="1" customHeight="1">
      <c r="A15" s="11">
        <v>1999.0</v>
      </c>
      <c r="B15" s="85">
        <v>5048.0</v>
      </c>
      <c r="C15" s="85">
        <v>3270.0</v>
      </c>
      <c r="D15" s="140">
        <v>0.004236132498302778</v>
      </c>
      <c r="E15" s="140">
        <v>0.002744087414708812</v>
      </c>
      <c r="F15" s="140">
        <v>0.007451186462693882</v>
      </c>
      <c r="G15" s="17"/>
      <c r="H15" s="85">
        <v>38341.0</v>
      </c>
      <c r="I15" s="85">
        <v>32490.0</v>
      </c>
      <c r="J15" s="140">
        <v>0.032174634730076625</v>
      </c>
      <c r="K15" s="140">
        <v>0.027264648349813243</v>
      </c>
      <c r="L15" s="140">
        <v>0.056593886720710404</v>
      </c>
      <c r="M15" s="17"/>
      <c r="N15" s="85">
        <v>64184.0</v>
      </c>
      <c r="O15" s="85">
        <v>33026.0</v>
      </c>
      <c r="P15" s="140">
        <v>0.05386131701090838</v>
      </c>
      <c r="Q15" s="140">
        <v>0.02771444371809579</v>
      </c>
      <c r="R15" s="140">
        <v>0.09473988746464819</v>
      </c>
      <c r="S15" s="17"/>
      <c r="T15" s="85">
        <v>39324.0</v>
      </c>
      <c r="U15" s="85">
        <v>26761.0</v>
      </c>
      <c r="V15" s="140">
        <v>0.03299953929541569</v>
      </c>
      <c r="W15" s="140">
        <v>0.022457040766061934</v>
      </c>
      <c r="X15" s="140">
        <v>0.05804486062974924</v>
      </c>
      <c r="Y15" s="17"/>
      <c r="Z15" s="85">
        <v>493551.0</v>
      </c>
      <c r="AA15" s="85">
        <v>382014.0</v>
      </c>
      <c r="AB15" s="140">
        <v>0.41417342128958684</v>
      </c>
      <c r="AC15" s="140">
        <v>0.32057486533411994</v>
      </c>
      <c r="AD15" s="140">
        <v>0.7285143680366537</v>
      </c>
      <c r="AE15" s="17"/>
      <c r="AF15" s="85"/>
      <c r="AG15" s="85"/>
      <c r="AH15" s="11"/>
      <c r="AI15" s="11"/>
      <c r="AJ15" s="11"/>
      <c r="AK15" s="17"/>
      <c r="AL15" s="85"/>
      <c r="AM15" s="85"/>
      <c r="AN15" s="11"/>
      <c r="AO15" s="11"/>
      <c r="AP15" s="11"/>
      <c r="AQ15" s="17"/>
      <c r="AR15" s="85">
        <v>19699.0</v>
      </c>
      <c r="AS15" s="85">
        <v>16170.0</v>
      </c>
      <c r="AT15" s="140">
        <v>0.016530818954846756</v>
      </c>
      <c r="AU15" s="140">
        <v>0.013569386390165594</v>
      </c>
      <c r="AV15" s="140">
        <v>0.0290770447956828</v>
      </c>
      <c r="AW15" s="17"/>
      <c r="AX15" s="85">
        <v>17329.0</v>
      </c>
      <c r="AY15" s="85">
        <v>20446.0</v>
      </c>
      <c r="AZ15" s="140">
        <v>0.014541984957030277</v>
      </c>
      <c r="BA15" s="140">
        <v>0.01715767929086739</v>
      </c>
      <c r="BB15" s="140">
        <v>0.02557876588986178</v>
      </c>
      <c r="BC15" s="17"/>
      <c r="BD15" s="85">
        <v>677476.0</v>
      </c>
      <c r="BE15" s="85">
        <v>514177.0</v>
      </c>
      <c r="BF15" s="85">
        <v>1191653.0</v>
      </c>
      <c r="BG15" s="32">
        <f t="shared" si="1"/>
        <v>0.5685178487</v>
      </c>
    </row>
    <row r="16" ht="15.75" hidden="1" customHeight="1">
      <c r="A16" s="11">
        <v>2000.0</v>
      </c>
      <c r="B16" s="85">
        <v>4996.0</v>
      </c>
      <c r="C16" s="85">
        <v>3305.0</v>
      </c>
      <c r="D16" s="140">
        <v>0.0040872759402125446</v>
      </c>
      <c r="E16" s="140">
        <v>0.0027038524784632626</v>
      </c>
      <c r="F16" s="140">
        <v>0.007134615164913002</v>
      </c>
      <c r="G16" s="17"/>
      <c r="H16" s="85">
        <v>40049.0</v>
      </c>
      <c r="I16" s="85">
        <v>33626.0</v>
      </c>
      <c r="J16" s="140">
        <v>0.032764474405438795</v>
      </c>
      <c r="K16" s="140">
        <v>0.027509755957883714</v>
      </c>
      <c r="L16" s="140">
        <v>0.05719259462361906</v>
      </c>
      <c r="M16" s="17"/>
      <c r="N16" s="85">
        <v>67091.0</v>
      </c>
      <c r="O16" s="85">
        <v>34634.0</v>
      </c>
      <c r="P16" s="140">
        <v>0.054887796257966345</v>
      </c>
      <c r="Q16" s="140">
        <v>0.028334410511073115</v>
      </c>
      <c r="R16" s="140">
        <v>0.09581034147901886</v>
      </c>
      <c r="S16" s="17"/>
      <c r="T16" s="85">
        <v>42186.0</v>
      </c>
      <c r="U16" s="85">
        <v>28037.0</v>
      </c>
      <c r="V16" s="140">
        <v>0.03451277478258735</v>
      </c>
      <c r="W16" s="140">
        <v>0.022937340979931768</v>
      </c>
      <c r="X16" s="140">
        <v>0.060244370565856666</v>
      </c>
      <c r="Y16" s="17"/>
      <c r="Z16" s="85">
        <v>504427.0</v>
      </c>
      <c r="AA16" s="85">
        <v>383548.0</v>
      </c>
      <c r="AB16" s="140">
        <v>0.41267660942625967</v>
      </c>
      <c r="AC16" s="140">
        <v>0.31378432992727007</v>
      </c>
      <c r="AD16" s="140">
        <v>0.7203547885891856</v>
      </c>
      <c r="AE16" s="17"/>
      <c r="AF16" s="85"/>
      <c r="AG16" s="85"/>
      <c r="AH16" s="11"/>
      <c r="AI16" s="11"/>
      <c r="AJ16" s="11"/>
      <c r="AK16" s="17"/>
      <c r="AL16" s="85"/>
      <c r="AM16" s="85"/>
      <c r="AN16" s="11"/>
      <c r="AO16" s="11"/>
      <c r="AP16" s="11"/>
      <c r="AQ16" s="17"/>
      <c r="AR16" s="85">
        <v>23452.0</v>
      </c>
      <c r="AS16" s="85">
        <v>18464.0</v>
      </c>
      <c r="AT16" s="140">
        <v>0.019186308116466093</v>
      </c>
      <c r="AU16" s="140">
        <v>0.015105577053659813</v>
      </c>
      <c r="AV16" s="140">
        <v>0.03349099176291828</v>
      </c>
      <c r="AW16" s="17"/>
      <c r="AX16" s="85">
        <v>18047.0</v>
      </c>
      <c r="AY16" s="85">
        <v>20468.0</v>
      </c>
      <c r="AZ16" s="140">
        <v>0.014764425318858247</v>
      </c>
      <c r="BA16" s="140">
        <v>0.016745068843929217</v>
      </c>
      <c r="BB16" s="140">
        <v>0.02577229781448858</v>
      </c>
      <c r="BC16" s="17"/>
      <c r="BD16" s="85">
        <v>700248.0</v>
      </c>
      <c r="BE16" s="85">
        <v>522082.0</v>
      </c>
      <c r="BF16" s="85">
        <v>1222330.0</v>
      </c>
      <c r="BG16" s="32">
        <f t="shared" si="1"/>
        <v>0.5728796642</v>
      </c>
    </row>
    <row r="17" ht="15.75" hidden="1" customHeight="1">
      <c r="A17" s="11">
        <v>2001.0</v>
      </c>
      <c r="B17" s="85">
        <v>5248.0</v>
      </c>
      <c r="C17" s="85">
        <v>3617.0</v>
      </c>
      <c r="D17" s="140">
        <v>0.004100861821742225</v>
      </c>
      <c r="E17" s="140">
        <v>0.002826375230419518</v>
      </c>
      <c r="F17" s="140">
        <v>0.007137184076246015</v>
      </c>
      <c r="G17" s="17"/>
      <c r="H17" s="85">
        <v>42985.0</v>
      </c>
      <c r="I17" s="85">
        <v>35043.0</v>
      </c>
      <c r="J17" s="140">
        <v>0.03358909020723887</v>
      </c>
      <c r="K17" s="140">
        <v>0.02738309847928979</v>
      </c>
      <c r="L17" s="140">
        <v>0.058458814313535626</v>
      </c>
      <c r="M17" s="17"/>
      <c r="N17" s="85">
        <v>69928.0</v>
      </c>
      <c r="O17" s="85">
        <v>35990.0</v>
      </c>
      <c r="P17" s="140">
        <v>0.05464273351196462</v>
      </c>
      <c r="Q17" s="140">
        <v>0.028123097744760423</v>
      </c>
      <c r="R17" s="140">
        <v>0.0951008018452232</v>
      </c>
      <c r="S17" s="17"/>
      <c r="T17" s="85">
        <v>44949.0</v>
      </c>
      <c r="U17" s="85">
        <v>29667.0</v>
      </c>
      <c r="V17" s="140">
        <v>0.03512378773351587</v>
      </c>
      <c r="W17" s="140">
        <v>0.02318221563750507</v>
      </c>
      <c r="X17" s="140">
        <v>0.0611298184152405</v>
      </c>
      <c r="Y17" s="17"/>
      <c r="Z17" s="85">
        <v>524949.0</v>
      </c>
      <c r="AA17" s="85">
        <v>396275.0</v>
      </c>
      <c r="AB17" s="140">
        <v>0.41020261289286575</v>
      </c>
      <c r="AC17" s="140">
        <v>0.3096549196667112</v>
      </c>
      <c r="AD17" s="140">
        <v>0.7139210449011565</v>
      </c>
      <c r="AE17" s="17"/>
      <c r="AF17" s="85"/>
      <c r="AG17" s="85"/>
      <c r="AH17" s="11"/>
      <c r="AI17" s="11"/>
      <c r="AJ17" s="11"/>
      <c r="AK17" s="17"/>
      <c r="AL17" s="85"/>
      <c r="AM17" s="85"/>
      <c r="AN17" s="11"/>
      <c r="AO17" s="11"/>
      <c r="AP17" s="11"/>
      <c r="AQ17" s="17"/>
      <c r="AR17" s="85">
        <v>27623.0</v>
      </c>
      <c r="AS17" s="85">
        <v>22006.0</v>
      </c>
      <c r="AT17" s="140">
        <v>0.021585004973701503</v>
      </c>
      <c r="AU17" s="140">
        <v>0.017195801305118028</v>
      </c>
      <c r="AV17" s="140">
        <v>0.037566775102542624</v>
      </c>
      <c r="AW17" s="17"/>
      <c r="AX17" s="85">
        <v>19622.0</v>
      </c>
      <c r="AY17" s="85">
        <v>21829.0</v>
      </c>
      <c r="AZ17" s="140">
        <v>0.01533290980682659</v>
      </c>
      <c r="BA17" s="140">
        <v>0.01705749098834052</v>
      </c>
      <c r="BB17" s="140">
        <v>0.02668556134605551</v>
      </c>
      <c r="BC17" s="17"/>
      <c r="BD17" s="85">
        <v>735304.0</v>
      </c>
      <c r="BE17" s="85">
        <v>544427.0</v>
      </c>
      <c r="BF17" s="85">
        <v>1279731.0</v>
      </c>
      <c r="BG17" s="32">
        <f t="shared" si="1"/>
        <v>0.5745770009</v>
      </c>
    </row>
    <row r="18" ht="15.75" hidden="1" customHeight="1">
      <c r="A18" s="11">
        <v>2002.0</v>
      </c>
      <c r="B18" s="85">
        <v>5412.0</v>
      </c>
      <c r="C18" s="85">
        <v>3394.0</v>
      </c>
      <c r="D18" s="140">
        <v>0.004064750605919725</v>
      </c>
      <c r="E18" s="140">
        <v>0.0025491063482061247</v>
      </c>
      <c r="F18" s="140">
        <v>0.0070504185697499</v>
      </c>
      <c r="G18" s="17"/>
      <c r="H18" s="85">
        <v>44889.0</v>
      </c>
      <c r="I18" s="85">
        <v>36191.0</v>
      </c>
      <c r="J18" s="140">
        <v>0.03371444751462131</v>
      </c>
      <c r="K18" s="140">
        <v>0.027181705317598073</v>
      </c>
      <c r="L18" s="140">
        <v>0.05847861034321938</v>
      </c>
      <c r="M18" s="17"/>
      <c r="N18" s="85">
        <v>73650.0</v>
      </c>
      <c r="O18" s="85">
        <v>37006.0</v>
      </c>
      <c r="P18" s="140">
        <v>0.05531575796858606</v>
      </c>
      <c r="Q18" s="140">
        <v>0.027793821308696478</v>
      </c>
      <c r="R18" s="140">
        <v>0.09594666069144127</v>
      </c>
      <c r="S18" s="17"/>
      <c r="T18" s="85">
        <v>48795.0</v>
      </c>
      <c r="U18" s="85">
        <v>31306.0</v>
      </c>
      <c r="V18" s="140">
        <v>0.036648097896499074</v>
      </c>
      <c r="W18" s="140">
        <v>0.023512764683836458</v>
      </c>
      <c r="X18" s="140">
        <v>0.06356710534200784</v>
      </c>
      <c r="Y18" s="17"/>
      <c r="Z18" s="85">
        <v>541632.0</v>
      </c>
      <c r="AA18" s="85">
        <v>408374.0</v>
      </c>
      <c r="AB18" s="140">
        <v>0.4067995196203829</v>
      </c>
      <c r="AC18" s="140">
        <v>0.30671442423168177</v>
      </c>
      <c r="AD18" s="140">
        <v>0.705604639831999</v>
      </c>
      <c r="AE18" s="17"/>
      <c r="AF18" s="85"/>
      <c r="AG18" s="85"/>
      <c r="AH18" s="11"/>
      <c r="AI18" s="11"/>
      <c r="AJ18" s="11"/>
      <c r="AK18" s="17"/>
      <c r="AL18" s="85"/>
      <c r="AM18" s="85"/>
      <c r="AN18" s="11"/>
      <c r="AO18" s="11"/>
      <c r="AP18" s="11"/>
      <c r="AQ18" s="17"/>
      <c r="AR18" s="85">
        <v>32638.0</v>
      </c>
      <c r="AS18" s="85">
        <v>25119.0</v>
      </c>
      <c r="AT18" s="140">
        <v>0.024513180021435325</v>
      </c>
      <c r="AU18" s="140">
        <v>0.01886594058944892</v>
      </c>
      <c r="AV18" s="140">
        <v>0.04251876594225744</v>
      </c>
      <c r="AW18" s="17"/>
      <c r="AX18" s="85">
        <v>20598.0</v>
      </c>
      <c r="AY18" s="85">
        <v>22443.0</v>
      </c>
      <c r="AZ18" s="140">
        <v>0.015470386729625737</v>
      </c>
      <c r="BA18" s="140">
        <v>0.016856097163462008</v>
      </c>
      <c r="BB18" s="140">
        <v>0.026833799279325287</v>
      </c>
      <c r="BC18" s="17"/>
      <c r="BD18" s="85">
        <v>767614.0</v>
      </c>
      <c r="BE18" s="85">
        <v>563833.0</v>
      </c>
      <c r="BF18" s="85">
        <v>1331447.0</v>
      </c>
      <c r="BG18" s="32">
        <f t="shared" si="1"/>
        <v>0.5765261404</v>
      </c>
    </row>
    <row r="19" ht="15.75" hidden="1" customHeight="1">
      <c r="A19" s="11">
        <v>2003.0</v>
      </c>
      <c r="B19" s="85">
        <v>5817.0</v>
      </c>
      <c r="C19" s="85">
        <v>3559.0</v>
      </c>
      <c r="D19" s="140">
        <v>0.004209555843734803</v>
      </c>
      <c r="E19" s="140">
        <v>0.0025755216173031052</v>
      </c>
      <c r="F19" s="140">
        <v>0.007292900799247767</v>
      </c>
      <c r="G19" s="17"/>
      <c r="H19" s="85">
        <v>47096.0</v>
      </c>
      <c r="I19" s="85">
        <v>38328.0</v>
      </c>
      <c r="J19" s="140">
        <v>0.034081698816663966</v>
      </c>
      <c r="K19" s="140">
        <v>0.027736609313850358</v>
      </c>
      <c r="L19" s="140">
        <v>0.05904529070678577</v>
      </c>
      <c r="M19" s="17"/>
      <c r="N19" s="85">
        <v>77616.0</v>
      </c>
      <c r="O19" s="85">
        <v>38679.0</v>
      </c>
      <c r="P19" s="140">
        <v>0.05616793645647593</v>
      </c>
      <c r="Q19" s="140">
        <v>0.027990615519996296</v>
      </c>
      <c r="R19" s="140">
        <v>0.09730888575458392</v>
      </c>
      <c r="S19" s="17"/>
      <c r="T19" s="85">
        <v>52294.0</v>
      </c>
      <c r="U19" s="85">
        <v>32903.0</v>
      </c>
      <c r="V19" s="140">
        <v>0.03784330639371975</v>
      </c>
      <c r="W19" s="140">
        <v>0.023810729916865433</v>
      </c>
      <c r="X19" s="140">
        <v>0.06556213759598808</v>
      </c>
      <c r="Y19" s="17"/>
      <c r="Z19" s="85">
        <v>556765.0</v>
      </c>
      <c r="AA19" s="85">
        <v>419055.0</v>
      </c>
      <c r="AB19" s="140">
        <v>0.40291101243544913</v>
      </c>
      <c r="AC19" s="140">
        <v>0.30325518722645484</v>
      </c>
      <c r="AD19" s="140">
        <v>0.6980285221752076</v>
      </c>
      <c r="AE19" s="17"/>
      <c r="AF19" s="85"/>
      <c r="AG19" s="85"/>
      <c r="AH19" s="11"/>
      <c r="AI19" s="11"/>
      <c r="AJ19" s="11"/>
      <c r="AK19" s="17"/>
      <c r="AL19" s="85" t="s">
        <v>298</v>
      </c>
      <c r="AM19" s="85"/>
      <c r="AN19" s="11"/>
      <c r="AO19" s="11"/>
      <c r="AP19" s="11"/>
      <c r="AQ19" s="17"/>
      <c r="AR19" s="85">
        <v>36711.0</v>
      </c>
      <c r="AS19" s="85">
        <v>28549.0</v>
      </c>
      <c r="AT19" s="140">
        <v>0.02656644397100711</v>
      </c>
      <c r="AU19" s="140">
        <v>0.020659895097607853</v>
      </c>
      <c r="AV19" s="140">
        <v>0.04602538787023978</v>
      </c>
      <c r="AW19" s="17"/>
      <c r="AX19" s="85">
        <v>21326.0</v>
      </c>
      <c r="AY19" s="85">
        <v>23158.0</v>
      </c>
      <c r="AZ19" s="140">
        <v>0.015432867100479355</v>
      </c>
      <c r="BA19" s="140">
        <v>0.016758620290392053</v>
      </c>
      <c r="BB19" s="140">
        <v>0.02673687509794703</v>
      </c>
      <c r="BC19" s="17"/>
      <c r="BD19" s="85">
        <v>797625.0</v>
      </c>
      <c r="BE19" s="85">
        <v>584231.0</v>
      </c>
      <c r="BF19" s="85">
        <v>1381856.0</v>
      </c>
      <c r="BG19" s="32">
        <f t="shared" si="1"/>
        <v>0.577212821</v>
      </c>
    </row>
    <row r="20" ht="15.75" hidden="1" customHeight="1">
      <c r="A20" s="11">
        <v>2004.0</v>
      </c>
      <c r="B20" s="85">
        <v>5995.0</v>
      </c>
      <c r="C20" s="85">
        <v>3792.0</v>
      </c>
      <c r="D20" s="140">
        <v>0.004194419567894324</v>
      </c>
      <c r="E20" s="140">
        <v>0.002653084070301131</v>
      </c>
      <c r="F20" s="140">
        <v>0.007265759547595876</v>
      </c>
      <c r="G20" s="17"/>
      <c r="H20" s="85">
        <v>50053.0</v>
      </c>
      <c r="I20" s="85">
        <v>39593.0</v>
      </c>
      <c r="J20" s="140">
        <v>0.03501973021381395</v>
      </c>
      <c r="K20" s="140">
        <v>0.027701360125377814</v>
      </c>
      <c r="L20" s="140">
        <v>0.060662729380453105</v>
      </c>
      <c r="M20" s="17"/>
      <c r="N20" s="85">
        <v>81423.0</v>
      </c>
      <c r="O20" s="85">
        <v>40223.0</v>
      </c>
      <c r="P20" s="140">
        <v>0.0569678439494011</v>
      </c>
      <c r="Q20" s="140">
        <v>0.02814214149781708</v>
      </c>
      <c r="R20" s="140">
        <v>0.09868222512825671</v>
      </c>
      <c r="S20" s="17"/>
      <c r="T20" s="85">
        <v>55083.0</v>
      </c>
      <c r="U20" s="85">
        <v>34408.0</v>
      </c>
      <c r="V20" s="140">
        <v>0.03853898466360685</v>
      </c>
      <c r="W20" s="140">
        <v>0.024073659464905407</v>
      </c>
      <c r="X20" s="140">
        <v>0.06675893797501645</v>
      </c>
      <c r="Y20" s="17"/>
      <c r="Z20" s="85">
        <v>570355.0</v>
      </c>
      <c r="AA20" s="85">
        <v>430973.0</v>
      </c>
      <c r="AB20" s="140">
        <v>0.3990505709168253</v>
      </c>
      <c r="AC20" s="140">
        <v>0.30153154035598345</v>
      </c>
      <c r="AD20" s="140">
        <v>0.6912530920382062</v>
      </c>
      <c r="AE20" s="17"/>
      <c r="AF20" s="85"/>
      <c r="AG20" s="85"/>
      <c r="AH20" s="11"/>
      <c r="AI20" s="11"/>
      <c r="AJ20" s="11"/>
      <c r="AK20" s="17"/>
      <c r="AL20" s="85"/>
      <c r="AM20" s="85"/>
      <c r="AN20" s="11"/>
      <c r="AO20" s="11"/>
      <c r="AP20" s="11"/>
      <c r="AQ20" s="17"/>
      <c r="AR20" s="85">
        <v>39941.0</v>
      </c>
      <c r="AS20" s="85">
        <v>31250.0</v>
      </c>
      <c r="AT20" s="140">
        <v>0.0279448393596776</v>
      </c>
      <c r="AU20" s="140">
        <v>0.02186415537893205</v>
      </c>
      <c r="AV20" s="140">
        <v>0.048407289756551605</v>
      </c>
      <c r="AW20" s="17"/>
      <c r="AX20" s="85">
        <v>22253.0</v>
      </c>
      <c r="AY20" s="85">
        <v>23938.0</v>
      </c>
      <c r="AZ20" s="140">
        <v>0.015569377588715997</v>
      </c>
      <c r="BA20" s="140">
        <v>0.016748292846748013</v>
      </c>
      <c r="BB20" s="140">
        <v>0.026969966173920105</v>
      </c>
      <c r="BC20" s="17"/>
      <c r="BD20" s="85">
        <v>825103.0</v>
      </c>
      <c r="BE20" s="85">
        <v>604177.0</v>
      </c>
      <c r="BF20" s="85">
        <v>1429280.0</v>
      </c>
      <c r="BG20" s="32">
        <f t="shared" si="1"/>
        <v>0.5772857663</v>
      </c>
    </row>
    <row r="21" ht="15.75" hidden="1" customHeight="1">
      <c r="A21" s="11">
        <v>2005.0</v>
      </c>
      <c r="B21" s="85">
        <v>5891.0</v>
      </c>
      <c r="C21" s="85">
        <v>3883.0</v>
      </c>
      <c r="D21" s="140">
        <v>0.004007237652116537</v>
      </c>
      <c r="E21" s="140">
        <v>0.002641334884258787</v>
      </c>
      <c r="F21" s="140">
        <v>0.006941891267664055</v>
      </c>
      <c r="G21" s="17"/>
      <c r="H21" s="85">
        <v>52587.0</v>
      </c>
      <c r="I21" s="85">
        <v>41594.0</v>
      </c>
      <c r="J21" s="140">
        <v>0.03577127930943003</v>
      </c>
      <c r="K21" s="140">
        <v>0.028293505839778518</v>
      </c>
      <c r="L21" s="140">
        <v>0.06196795723860969</v>
      </c>
      <c r="M21" s="17"/>
      <c r="N21" s="85">
        <v>83721.0</v>
      </c>
      <c r="O21" s="85">
        <v>41560.0</v>
      </c>
      <c r="P21" s="140">
        <v>0.056949574515845966</v>
      </c>
      <c r="Q21" s="140">
        <v>0.02827037800406778</v>
      </c>
      <c r="R21" s="140">
        <v>0.09865592918351763</v>
      </c>
      <c r="S21" s="17"/>
      <c r="T21" s="85">
        <v>58780.0</v>
      </c>
      <c r="U21" s="85">
        <v>36333.0</v>
      </c>
      <c r="V21" s="140">
        <v>0.0399839465610949</v>
      </c>
      <c r="W21" s="140">
        <v>0.024714813378772727</v>
      </c>
      <c r="X21" s="140">
        <v>0.06926572206981721</v>
      </c>
      <c r="Y21" s="17"/>
      <c r="Z21" s="85">
        <v>582389.0</v>
      </c>
      <c r="AA21" s="85">
        <v>440509.0</v>
      </c>
      <c r="AB21" s="140">
        <v>0.3961587385806311</v>
      </c>
      <c r="AC21" s="140">
        <v>0.29964764062064225</v>
      </c>
      <c r="AD21" s="140">
        <v>0.6862809562864711</v>
      </c>
      <c r="AE21" s="17"/>
      <c r="AF21" s="85"/>
      <c r="AG21" s="85"/>
      <c r="AH21" s="11"/>
      <c r="AI21" s="11"/>
      <c r="AJ21" s="11"/>
      <c r="AK21" s="17"/>
      <c r="AL21" s="85"/>
      <c r="AM21" s="85"/>
      <c r="AN21" s="11"/>
      <c r="AO21" s="11"/>
      <c r="AP21" s="11"/>
      <c r="AQ21" s="17"/>
      <c r="AR21" s="85">
        <v>42757.0</v>
      </c>
      <c r="AS21" s="85">
        <v>33703.0</v>
      </c>
      <c r="AT21" s="140">
        <v>0.0290846138671782</v>
      </c>
      <c r="AU21" s="140">
        <v>0.022925807263500873</v>
      </c>
      <c r="AV21" s="140">
        <v>0.050384390584198274</v>
      </c>
      <c r="AW21" s="17"/>
      <c r="AX21" s="85">
        <v>22491.0</v>
      </c>
      <c r="AY21" s="85">
        <v>23892.0</v>
      </c>
      <c r="AZ21" s="140">
        <v>0.015299063322653714</v>
      </c>
      <c r="BA21" s="140">
        <v>0.01625206620002857</v>
      </c>
      <c r="BB21" s="140">
        <v>0.026503153369721994</v>
      </c>
      <c r="BC21" s="17"/>
      <c r="BD21" s="85">
        <v>848616.0</v>
      </c>
      <c r="BE21" s="85">
        <v>621474.0</v>
      </c>
      <c r="BF21" s="85">
        <v>1470090.0</v>
      </c>
      <c r="BG21" s="32">
        <f t="shared" si="1"/>
        <v>0.5772544538</v>
      </c>
    </row>
    <row r="22" ht="15.75" hidden="1" customHeight="1">
      <c r="A22" s="11">
        <v>2006.0</v>
      </c>
      <c r="B22" s="85">
        <v>6387.0</v>
      </c>
      <c r="C22" s="85">
        <v>3881.0</v>
      </c>
      <c r="D22" s="140">
        <v>0.004249433142784147</v>
      </c>
      <c r="E22" s="140">
        <v>0.00258212776376159</v>
      </c>
      <c r="F22" s="140">
        <v>0.0073425946363536035</v>
      </c>
      <c r="G22" s="17"/>
      <c r="H22" s="85">
        <v>55388.0</v>
      </c>
      <c r="I22" s="85">
        <v>43561.0</v>
      </c>
      <c r="J22" s="140">
        <v>0.036851041633400396</v>
      </c>
      <c r="K22" s="140">
        <v>0.028982238473903278</v>
      </c>
      <c r="L22" s="140">
        <v>0.06367490711106207</v>
      </c>
      <c r="M22" s="17"/>
      <c r="N22" s="85">
        <v>85781.0</v>
      </c>
      <c r="O22" s="85">
        <v>42870.0</v>
      </c>
      <c r="P22" s="140">
        <v>0.05707227562567198</v>
      </c>
      <c r="Q22" s="140">
        <v>0.028522498642736243</v>
      </c>
      <c r="R22" s="140">
        <v>0.09861517308612</v>
      </c>
      <c r="S22" s="17"/>
      <c r="T22" s="85">
        <v>62204.0</v>
      </c>
      <c r="U22" s="85">
        <v>38108.0</v>
      </c>
      <c r="V22" s="140">
        <v>0.041385899360223126</v>
      </c>
      <c r="W22" s="140">
        <v>0.025354219227370953</v>
      </c>
      <c r="X22" s="140">
        <v>0.07151068682632528</v>
      </c>
      <c r="Y22" s="17"/>
      <c r="Z22" s="85">
        <v>593461.0</v>
      </c>
      <c r="AA22" s="85">
        <v>446639.0</v>
      </c>
      <c r="AB22" s="140">
        <v>0.39484465983244443</v>
      </c>
      <c r="AC22" s="140">
        <v>0.2971602582526959</v>
      </c>
      <c r="AD22" s="140">
        <v>0.6822520049295515</v>
      </c>
      <c r="AE22" s="17"/>
      <c r="AF22" s="85"/>
      <c r="AG22" s="85"/>
      <c r="AH22" s="11"/>
      <c r="AI22" s="11"/>
      <c r="AJ22" s="11"/>
      <c r="AK22" s="17"/>
      <c r="AL22" s="85"/>
      <c r="AM22" s="85"/>
      <c r="AN22" s="11"/>
      <c r="AO22" s="11"/>
      <c r="AP22" s="11"/>
      <c r="AQ22" s="17"/>
      <c r="AR22" s="85">
        <v>43936.0</v>
      </c>
      <c r="AS22" s="85">
        <v>34943.0</v>
      </c>
      <c r="AT22" s="140">
        <v>0.029231735487923013</v>
      </c>
      <c r="AU22" s="140">
        <v>0.02324846442904438</v>
      </c>
      <c r="AV22" s="140">
        <v>0.05050950961998308</v>
      </c>
      <c r="AW22" s="17"/>
      <c r="AX22" s="85">
        <v>22699.0</v>
      </c>
      <c r="AY22" s="85">
        <v>23166.0</v>
      </c>
      <c r="AZ22" s="140">
        <v>0.015102220589957313</v>
      </c>
      <c r="BA22" s="140">
        <v>0.015412927538083224</v>
      </c>
      <c r="BB22" s="140">
        <v>0.026095123790604424</v>
      </c>
      <c r="BC22" s="17"/>
      <c r="BD22" s="85">
        <v>869856.0</v>
      </c>
      <c r="BE22" s="85">
        <v>633168.0</v>
      </c>
      <c r="BF22" s="85">
        <v>1503024.0</v>
      </c>
      <c r="BG22" s="32">
        <f t="shared" si="1"/>
        <v>0.5787372657</v>
      </c>
    </row>
    <row r="23" ht="15.75" hidden="1" customHeight="1">
      <c r="A23" s="11">
        <v>2007.0</v>
      </c>
      <c r="B23" s="85">
        <v>6474.0</v>
      </c>
      <c r="C23" s="85">
        <v>4133.0</v>
      </c>
      <c r="D23" s="140">
        <v>0.004210260705794213</v>
      </c>
      <c r="E23" s="140">
        <v>0.0026878293940450237</v>
      </c>
      <c r="F23" s="140">
        <v>0.007308631048473587</v>
      </c>
      <c r="G23" s="17"/>
      <c r="H23" s="85">
        <v>56366.0</v>
      </c>
      <c r="I23" s="85">
        <v>45464.0</v>
      </c>
      <c r="J23" s="140">
        <v>0.03665671222471372</v>
      </c>
      <c r="K23" s="140">
        <v>0.029566773668246542</v>
      </c>
      <c r="L23" s="140">
        <v>0.06363273056506985</v>
      </c>
      <c r="M23" s="17"/>
      <c r="N23" s="85">
        <v>87125.0</v>
      </c>
      <c r="O23" s="85">
        <v>44113.0</v>
      </c>
      <c r="P23" s="140">
        <v>0.056660328080370845</v>
      </c>
      <c r="Q23" s="140">
        <v>0.0286881727702657</v>
      </c>
      <c r="R23" s="140">
        <v>0.0983571949487583</v>
      </c>
      <c r="S23" s="17"/>
      <c r="T23" s="85">
        <v>65538.0</v>
      </c>
      <c r="U23" s="85">
        <v>40677.0</v>
      </c>
      <c r="V23" s="140">
        <v>0.0426215733914645</v>
      </c>
      <c r="W23" s="140">
        <v>0.026453626000863643</v>
      </c>
      <c r="X23" s="140">
        <v>0.0739871890106367</v>
      </c>
      <c r="Y23" s="17"/>
      <c r="Z23" s="85">
        <v>601567.0</v>
      </c>
      <c r="AA23" s="85">
        <v>458308.0</v>
      </c>
      <c r="AB23" s="140">
        <v>0.39121932375695206</v>
      </c>
      <c r="AC23" s="140">
        <v>0.2980531608821647</v>
      </c>
      <c r="AD23" s="140">
        <v>0.6791212934719045</v>
      </c>
      <c r="AE23" s="17"/>
      <c r="AF23" s="85"/>
      <c r="AG23" s="85"/>
      <c r="AH23" s="11"/>
      <c r="AI23" s="11"/>
      <c r="AJ23" s="11"/>
      <c r="AK23" s="17"/>
      <c r="AL23" s="85"/>
      <c r="AM23" s="85"/>
      <c r="AN23" s="11"/>
      <c r="AO23" s="11"/>
      <c r="AP23" s="11"/>
      <c r="AQ23" s="17"/>
      <c r="AR23" s="85">
        <v>46830.0</v>
      </c>
      <c r="AS23" s="85">
        <v>37100.0</v>
      </c>
      <c r="AT23" s="140">
        <v>0.030455129572496607</v>
      </c>
      <c r="AU23" s="140">
        <v>0.024127382172530944</v>
      </c>
      <c r="AV23" s="140">
        <v>0.05286734507260087</v>
      </c>
      <c r="AW23" s="17"/>
      <c r="AX23" s="85">
        <v>21902.0</v>
      </c>
      <c r="AY23" s="85">
        <v>22075.0</v>
      </c>
      <c r="AZ23" s="140">
        <v>0.01424360982055991</v>
      </c>
      <c r="BA23" s="140">
        <v>0.014356117559531551</v>
      </c>
      <c r="BB23" s="140">
        <v>0.024725615882556146</v>
      </c>
      <c r="BC23" s="17"/>
      <c r="BD23" s="85">
        <v>885802.0</v>
      </c>
      <c r="BE23" s="85">
        <v>651870.0</v>
      </c>
      <c r="BF23" s="85">
        <v>1537672.0</v>
      </c>
      <c r="BG23" s="32">
        <f t="shared" si="1"/>
        <v>0.5760669376</v>
      </c>
    </row>
    <row r="24" ht="15.75" hidden="1" customHeight="1">
      <c r="A24" s="11">
        <v>2008.0</v>
      </c>
      <c r="B24" s="85">
        <v>6458.0</v>
      </c>
      <c r="C24" s="85">
        <v>4144.0</v>
      </c>
      <c r="D24" s="140">
        <v>0.004115729888815386</v>
      </c>
      <c r="E24" s="140">
        <v>0.0026410010311630474</v>
      </c>
      <c r="F24" s="140">
        <v>0.00715794700592099</v>
      </c>
      <c r="G24" s="17"/>
      <c r="H24" s="85">
        <v>57931.0</v>
      </c>
      <c r="I24" s="85">
        <v>46912.0</v>
      </c>
      <c r="J24" s="140">
        <v>0.03691984332439829</v>
      </c>
      <c r="K24" s="140">
        <v>0.029897355302587084</v>
      </c>
      <c r="L24" s="140">
        <v>0.06420982161660094</v>
      </c>
      <c r="M24" s="17"/>
      <c r="N24" s="85">
        <v>88956.0</v>
      </c>
      <c r="O24" s="85">
        <v>45844.0</v>
      </c>
      <c r="P24" s="140">
        <v>0.05669229916219596</v>
      </c>
      <c r="Q24" s="140">
        <v>0.02921671121443985</v>
      </c>
      <c r="R24" s="140">
        <v>0.09859745027233006</v>
      </c>
      <c r="S24" s="17"/>
      <c r="T24" s="85">
        <v>69418.0</v>
      </c>
      <c r="U24" s="85">
        <v>42969.0</v>
      </c>
      <c r="V24" s="140">
        <v>0.04424059111517288</v>
      </c>
      <c r="W24" s="140">
        <v>0.027384453018350623</v>
      </c>
      <c r="X24" s="140">
        <v>0.07694183419898161</v>
      </c>
      <c r="Y24" s="17"/>
      <c r="Z24" s="85">
        <v>608240.0</v>
      </c>
      <c r="AA24" s="85">
        <v>466838.0</v>
      </c>
      <c r="AB24" s="140">
        <v>0.38763573050063027</v>
      </c>
      <c r="AC24" s="140">
        <v>0.297519217998575</v>
      </c>
      <c r="AD24" s="140">
        <v>0.6741637793250825</v>
      </c>
      <c r="AE24" s="17"/>
      <c r="AF24" s="85"/>
      <c r="AG24" s="85"/>
      <c r="AH24" s="11"/>
      <c r="AI24" s="11"/>
      <c r="AJ24" s="11"/>
      <c r="AK24" s="17"/>
      <c r="AL24" s="85"/>
      <c r="AM24" s="85"/>
      <c r="AN24" s="140"/>
      <c r="AO24" s="140"/>
      <c r="AP24" s="140"/>
      <c r="AQ24" s="17"/>
      <c r="AR24" s="85">
        <v>48688.0</v>
      </c>
      <c r="AS24" s="85">
        <v>38165.0</v>
      </c>
      <c r="AT24" s="140">
        <v>0.031029212887371246</v>
      </c>
      <c r="AU24" s="140">
        <v>0.024322829236085353</v>
      </c>
      <c r="AV24" s="140">
        <v>0.05396502381918259</v>
      </c>
      <c r="AW24" s="17"/>
      <c r="AX24" s="85">
        <v>22273.0</v>
      </c>
      <c r="AY24" s="85">
        <v>21819.0</v>
      </c>
      <c r="AZ24" s="140">
        <v>0.01419474323530274</v>
      </c>
      <c r="BA24" s="140">
        <v>0.013905405767120302</v>
      </c>
      <c r="BB24" s="140">
        <v>0.024687047640581945</v>
      </c>
      <c r="BC24" s="17"/>
      <c r="BD24" s="85">
        <v>902214.0</v>
      </c>
      <c r="BE24" s="85">
        <v>666888.0</v>
      </c>
      <c r="BF24" s="85">
        <v>1569102.0</v>
      </c>
      <c r="BG24" s="32">
        <f t="shared" si="1"/>
        <v>0.5749874769</v>
      </c>
    </row>
    <row r="25" ht="15.75" hidden="1" customHeight="1">
      <c r="A25" s="11">
        <v>2009.0</v>
      </c>
      <c r="B25" s="85">
        <v>6775.0</v>
      </c>
      <c r="C25" s="85">
        <v>4383.0</v>
      </c>
      <c r="D25" s="140">
        <v>0.004234176522975486</v>
      </c>
      <c r="E25" s="140">
        <v>0.0027392465978157273</v>
      </c>
      <c r="F25" s="140">
        <v>0.007389898690215447</v>
      </c>
      <c r="G25" s="17"/>
      <c r="H25" s="85">
        <v>59854.0</v>
      </c>
      <c r="I25" s="85">
        <v>48154.0</v>
      </c>
      <c r="J25" s="140">
        <v>0.03740699654703686</v>
      </c>
      <c r="K25" s="140">
        <v>0.030094839304407605</v>
      </c>
      <c r="L25" s="140">
        <v>0.06528634630319637</v>
      </c>
      <c r="M25" s="17"/>
      <c r="N25" s="85">
        <v>89719.0</v>
      </c>
      <c r="O25" s="85">
        <v>46704.0</v>
      </c>
      <c r="P25" s="140">
        <v>0.0560717466368764</v>
      </c>
      <c r="Q25" s="140">
        <v>0.029188631782885176</v>
      </c>
      <c r="R25" s="140">
        <v>0.09786189233762947</v>
      </c>
      <c r="S25" s="17"/>
      <c r="T25" s="85">
        <v>72613.0</v>
      </c>
      <c r="U25" s="85">
        <v>45258.0</v>
      </c>
      <c r="V25" s="140">
        <v>0.04538099776572973</v>
      </c>
      <c r="W25" s="140">
        <v>0.028284924144180743</v>
      </c>
      <c r="X25" s="140">
        <v>0.07920335255979546</v>
      </c>
      <c r="Y25" s="17"/>
      <c r="Z25" s="85">
        <v>613990.0</v>
      </c>
      <c r="AA25" s="85">
        <v>476122.0</v>
      </c>
      <c r="AB25" s="140">
        <v>0.3837257628548662</v>
      </c>
      <c r="AC25" s="140">
        <v>0.2975623017671047</v>
      </c>
      <c r="AD25" s="140">
        <v>0.6697157043255176</v>
      </c>
      <c r="AE25" s="17"/>
      <c r="AF25" s="85"/>
      <c r="AG25" s="85"/>
      <c r="AH25" s="11"/>
      <c r="AI25" s="11"/>
      <c r="AJ25" s="11"/>
      <c r="AK25" s="17"/>
      <c r="AL25" s="85"/>
      <c r="AM25" s="85"/>
      <c r="AN25" s="140"/>
      <c r="AO25" s="140"/>
      <c r="AP25" s="140"/>
      <c r="AQ25" s="17"/>
      <c r="AR25" s="85">
        <v>49344.0</v>
      </c>
      <c r="AS25" s="85">
        <v>39242.0</v>
      </c>
      <c r="AT25" s="140">
        <v>0.030838554442760496</v>
      </c>
      <c r="AU25" s="140">
        <v>0.02452510038591941</v>
      </c>
      <c r="AV25" s="140">
        <v>0.05382245918376251</v>
      </c>
      <c r="AW25" s="17"/>
      <c r="AX25" s="85">
        <v>23573.0</v>
      </c>
      <c r="AY25" s="85">
        <v>22810.0</v>
      </c>
      <c r="AZ25" s="140">
        <v>0.014732434417136698</v>
      </c>
      <c r="BA25" s="140">
        <v>0.01425558176960455</v>
      </c>
      <c r="BB25" s="140">
        <v>0.025712484402132654</v>
      </c>
      <c r="BC25" s="17"/>
      <c r="BD25" s="85">
        <v>916792.0</v>
      </c>
      <c r="BE25" s="85">
        <v>683283.0</v>
      </c>
      <c r="BF25" s="85">
        <v>1600075.0</v>
      </c>
      <c r="BG25" s="32">
        <f t="shared" si="1"/>
        <v>0.5729681421</v>
      </c>
    </row>
    <row r="26" ht="15.75" hidden="1" customHeight="1">
      <c r="A26" s="11">
        <v>2010.0</v>
      </c>
      <c r="B26" s="85">
        <v>6851.0</v>
      </c>
      <c r="C26" s="85">
        <v>4378.0</v>
      </c>
      <c r="D26" s="140">
        <v>0.004174043796082942</v>
      </c>
      <c r="E26" s="140">
        <v>0.0026673425396659058</v>
      </c>
      <c r="F26" s="140">
        <v>0.007306112350539827</v>
      </c>
      <c r="G26" s="17"/>
      <c r="H26" s="85">
        <v>61013.0</v>
      </c>
      <c r="I26" s="85">
        <v>50306.0</v>
      </c>
      <c r="J26" s="140">
        <v>0.0371728118713193</v>
      </c>
      <c r="K26" s="140">
        <v>0.03064945952499613</v>
      </c>
      <c r="L26" s="140">
        <v>0.06506609733520456</v>
      </c>
      <c r="M26" s="17"/>
      <c r="N26" s="85">
        <v>91650.0</v>
      </c>
      <c r="O26" s="85">
        <v>48120.0</v>
      </c>
      <c r="P26" s="140">
        <v>0.055838726304335375</v>
      </c>
      <c r="Q26" s="140">
        <v>0.0293176160367116</v>
      </c>
      <c r="R26" s="140">
        <v>0.09773831512581742</v>
      </c>
      <c r="S26" s="17"/>
      <c r="T26" s="85">
        <v>77521.0</v>
      </c>
      <c r="U26" s="85">
        <v>49167.0</v>
      </c>
      <c r="V26" s="140">
        <v>0.047230484471777225</v>
      </c>
      <c r="W26" s="140">
        <v>0.029955511797111374</v>
      </c>
      <c r="X26" s="140">
        <v>0.08267072478852693</v>
      </c>
      <c r="Y26" s="17"/>
      <c r="Z26" s="85">
        <v>617887.0</v>
      </c>
      <c r="AA26" s="85">
        <v>482611.0</v>
      </c>
      <c r="AB26" s="140">
        <v>0.37645415253689984</v>
      </c>
      <c r="AC26" s="140">
        <v>0.29403582695539116</v>
      </c>
      <c r="AD26" s="140">
        <v>0.6589332713381991</v>
      </c>
      <c r="AE26" s="17"/>
      <c r="AF26" s="85"/>
      <c r="AG26" s="85"/>
      <c r="AH26" s="11"/>
      <c r="AI26" s="11"/>
      <c r="AJ26" s="11"/>
      <c r="AK26" s="17"/>
      <c r="AL26" s="85"/>
      <c r="AM26" s="85"/>
      <c r="AN26" s="140"/>
      <c r="AO26" s="140"/>
      <c r="AP26" s="140"/>
      <c r="AQ26" s="17"/>
      <c r="AR26" s="85">
        <v>54018.0</v>
      </c>
      <c r="AS26" s="85">
        <v>42024.0</v>
      </c>
      <c r="AT26" s="140">
        <v>0.03291103456091204</v>
      </c>
      <c r="AU26" s="140">
        <v>0.02560356393031522</v>
      </c>
      <c r="AV26" s="140">
        <v>0.05760641905582548</v>
      </c>
      <c r="AW26" s="17"/>
      <c r="AX26" s="85">
        <v>24529.0</v>
      </c>
      <c r="AY26" s="85">
        <v>24179.0</v>
      </c>
      <c r="AZ26" s="140">
        <v>0.014944551200425996</v>
      </c>
      <c r="BA26" s="140">
        <v>0.014731310019776596</v>
      </c>
      <c r="BB26" s="140">
        <v>0.02615846297568113</v>
      </c>
      <c r="BC26" s="17"/>
      <c r="BD26" s="85">
        <v>937708.0</v>
      </c>
      <c r="BE26" s="85">
        <v>703626.0</v>
      </c>
      <c r="BF26" s="85">
        <v>1641334.0</v>
      </c>
      <c r="BG26" s="32">
        <f t="shared" si="1"/>
        <v>0.5713084601</v>
      </c>
    </row>
    <row r="27" ht="15.75" hidden="1" customHeight="1">
      <c r="A27" s="11">
        <v>2011.0</v>
      </c>
      <c r="B27" s="85">
        <v>6433.0</v>
      </c>
      <c r="C27" s="85">
        <v>4279.0</v>
      </c>
      <c r="D27" s="140">
        <v>0.003825605210387473</v>
      </c>
      <c r="E27" s="140">
        <v>0.0025446548570259592</v>
      </c>
      <c r="F27" s="140">
        <v>0.006702249467872856</v>
      </c>
      <c r="G27" s="17"/>
      <c r="H27" s="85">
        <v>61002.0</v>
      </c>
      <c r="I27" s="85">
        <v>50938.0</v>
      </c>
      <c r="J27" s="140">
        <v>0.036276942180018125</v>
      </c>
      <c r="K27" s="140">
        <v>0.030292037650663312</v>
      </c>
      <c r="L27" s="140">
        <v>0.06355520317723923</v>
      </c>
      <c r="M27" s="17"/>
      <c r="N27" s="85">
        <v>94117.0</v>
      </c>
      <c r="O27" s="85">
        <v>49567.0</v>
      </c>
      <c r="P27" s="140">
        <v>0.05596991848065253</v>
      </c>
      <c r="Q27" s="140">
        <v>0.029476725239122627</v>
      </c>
      <c r="R27" s="140">
        <v>0.0980562122132426</v>
      </c>
      <c r="S27" s="17"/>
      <c r="T27" s="85">
        <v>84761.0</v>
      </c>
      <c r="U27" s="85">
        <v>54053.0</v>
      </c>
      <c r="V27" s="140">
        <v>0.0504060505576951</v>
      </c>
      <c r="W27" s="140">
        <v>0.03214447978191731</v>
      </c>
      <c r="X27" s="140">
        <v>0.08830862228297391</v>
      </c>
      <c r="Y27" s="17"/>
      <c r="Z27" s="85">
        <v>620413.0</v>
      </c>
      <c r="AA27" s="85">
        <v>485906.0</v>
      </c>
      <c r="AB27" s="140">
        <v>0.36894997752092695</v>
      </c>
      <c r="AC27" s="140">
        <v>0.28896075320356523</v>
      </c>
      <c r="AD27" s="140">
        <v>0.6463800247336239</v>
      </c>
      <c r="AE27" s="17"/>
      <c r="AF27" s="85">
        <v>2165.0</v>
      </c>
      <c r="AG27" s="85">
        <v>1434.0</v>
      </c>
      <c r="AH27" s="140">
        <v>0.0012874918825569528</v>
      </c>
      <c r="AI27" s="140">
        <v>8.527775332963836E-4</v>
      </c>
      <c r="AJ27" s="140">
        <v>0.002255614813919592</v>
      </c>
      <c r="AK27" s="17"/>
      <c r="AL27" s="85">
        <v>11573.0</v>
      </c>
      <c r="AM27" s="85">
        <v>7362.0</v>
      </c>
      <c r="AN27" s="140">
        <v>0.00688228339807465</v>
      </c>
      <c r="AO27" s="140">
        <v>0.004378067085165953</v>
      </c>
      <c r="AP27" s="140">
        <v>0.012057381173899047</v>
      </c>
      <c r="AQ27" s="17"/>
      <c r="AR27" s="85">
        <v>52139.0</v>
      </c>
      <c r="AS27" s="85">
        <v>41050.0</v>
      </c>
      <c r="AT27" s="140">
        <v>0.03100625370191084</v>
      </c>
      <c r="AU27" s="140">
        <v>0.02441179758843553</v>
      </c>
      <c r="AV27" s="140">
        <v>0.05432124747480536</v>
      </c>
      <c r="AW27" s="17"/>
      <c r="AX27" s="85">
        <v>27224.0</v>
      </c>
      <c r="AY27" s="85">
        <v>27148.0</v>
      </c>
      <c r="AZ27" s="140">
        <v>0.01618969007424041</v>
      </c>
      <c r="BA27" s="140">
        <v>0.016144494054344646</v>
      </c>
      <c r="BB27" s="140">
        <v>0.02836344466242354</v>
      </c>
      <c r="BC27" s="17"/>
      <c r="BD27" s="85">
        <v>959827.0</v>
      </c>
      <c r="BE27" s="85">
        <v>721737.0</v>
      </c>
      <c r="BF27" s="85">
        <v>1681564.0</v>
      </c>
      <c r="BG27" s="32">
        <f t="shared" si="1"/>
        <v>0.570794213</v>
      </c>
    </row>
    <row r="28" ht="15.75" hidden="1" customHeight="1">
      <c r="A28" s="11">
        <v>2012.0</v>
      </c>
      <c r="B28" s="85">
        <v>6205.0</v>
      </c>
      <c r="C28" s="85">
        <v>3963.0</v>
      </c>
      <c r="D28" s="140">
        <v>0.0035605975836137914</v>
      </c>
      <c r="E28" s="140">
        <v>0.0022740770707270676</v>
      </c>
      <c r="F28" s="140">
        <v>0.006239667593147528</v>
      </c>
      <c r="G28" s="17"/>
      <c r="H28" s="85">
        <v>62835.0</v>
      </c>
      <c r="I28" s="85">
        <v>52505.0</v>
      </c>
      <c r="J28" s="140">
        <v>0.03605643016379897</v>
      </c>
      <c r="K28" s="140">
        <v>0.03012879550808092</v>
      </c>
      <c r="L28" s="140">
        <v>0.06318606175913374</v>
      </c>
      <c r="M28" s="17"/>
      <c r="N28" s="85">
        <v>99616.0</v>
      </c>
      <c r="O28" s="85">
        <v>52808.0</v>
      </c>
      <c r="P28" s="140">
        <v>0.057162367266602974</v>
      </c>
      <c r="Q28" s="140">
        <v>0.030302665140286397</v>
      </c>
      <c r="R28" s="140">
        <v>0.1001725587363391</v>
      </c>
      <c r="S28" s="17"/>
      <c r="T28" s="85">
        <v>92598.0</v>
      </c>
      <c r="U28" s="85">
        <v>59346.0</v>
      </c>
      <c r="V28" s="140">
        <v>0.05313524819459627</v>
      </c>
      <c r="W28" s="140">
        <v>0.03405434717117552</v>
      </c>
      <c r="X28" s="140">
        <v>0.09311534887836821</v>
      </c>
      <c r="Y28" s="17"/>
      <c r="Z28" s="85">
        <v>634869.0</v>
      </c>
      <c r="AA28" s="85">
        <v>497502.0</v>
      </c>
      <c r="AB28" s="140">
        <v>0.3643050809526679</v>
      </c>
      <c r="AC28" s="140">
        <v>0.28548016422933575</v>
      </c>
      <c r="AD28" s="140">
        <v>0.6384160395155484</v>
      </c>
      <c r="AE28" s="17"/>
      <c r="AF28" s="85">
        <v>2047.0</v>
      </c>
      <c r="AG28" s="85">
        <v>1612.0</v>
      </c>
      <c r="AH28" s="140">
        <v>0.0011746242149327044</v>
      </c>
      <c r="AI28" s="140">
        <v>9.250093964198923E-4</v>
      </c>
      <c r="AJ28" s="140">
        <v>0.002058436674161642</v>
      </c>
      <c r="AK28" s="17"/>
      <c r="AL28" s="85">
        <v>15126.0</v>
      </c>
      <c r="AM28" s="85">
        <v>10042.0</v>
      </c>
      <c r="AN28" s="140">
        <v>0.008679709758217923</v>
      </c>
      <c r="AO28" s="140">
        <v>0.005762372431047493</v>
      </c>
      <c r="AP28" s="140">
        <v>0.015210509591289202</v>
      </c>
      <c r="AQ28" s="17"/>
      <c r="AR28" s="85">
        <v>50479.0</v>
      </c>
      <c r="AS28" s="85">
        <v>39845.0</v>
      </c>
      <c r="AT28" s="140">
        <v>0.02896622166369711</v>
      </c>
      <c r="AU28" s="140">
        <v>0.022864143548604596</v>
      </c>
      <c r="AV28" s="140">
        <v>0.05076102827308526</v>
      </c>
      <c r="AW28" s="17"/>
      <c r="AX28" s="85">
        <v>30669.0</v>
      </c>
      <c r="AY28" s="85">
        <v>30618.0</v>
      </c>
      <c r="AZ28" s="140">
        <v>0.017598705445906748</v>
      </c>
      <c r="BA28" s="140">
        <v>0.017569440260288005</v>
      </c>
      <c r="BB28" s="140">
        <v>0.03084034897892692</v>
      </c>
      <c r="BC28" s="17"/>
      <c r="BD28" s="85">
        <v>994444.0</v>
      </c>
      <c r="BE28" s="85">
        <v>748241.0</v>
      </c>
      <c r="BF28" s="85">
        <v>1742685.0</v>
      </c>
      <c r="BG28" s="32">
        <f t="shared" si="1"/>
        <v>0.5706389852</v>
      </c>
    </row>
    <row r="29" ht="15.75" hidden="1" customHeight="1">
      <c r="A29" s="11">
        <v>2013.0</v>
      </c>
      <c r="B29" s="85">
        <v>6047.0</v>
      </c>
      <c r="C29" s="85">
        <v>4099.0</v>
      </c>
      <c r="D29" s="140">
        <v>0.0033819437647683898</v>
      </c>
      <c r="E29" s="140">
        <v>0.002292473539240223</v>
      </c>
      <c r="F29" s="140">
        <v>0.005930984021554375</v>
      </c>
      <c r="G29" s="17"/>
      <c r="H29" s="85">
        <v>64075.0</v>
      </c>
      <c r="I29" s="85">
        <v>54784.0</v>
      </c>
      <c r="J29" s="140">
        <v>0.035835628696466774</v>
      </c>
      <c r="K29" s="140">
        <v>0.030639392625942032</v>
      </c>
      <c r="L29" s="140">
        <v>0.0628456757369103</v>
      </c>
      <c r="M29" s="17"/>
      <c r="N29" s="85">
        <v>101204.0</v>
      </c>
      <c r="O29" s="85">
        <v>55542.0</v>
      </c>
      <c r="P29" s="140">
        <v>0.0566009983081892</v>
      </c>
      <c r="Q29" s="140">
        <v>0.031063324058668084</v>
      </c>
      <c r="R29" s="140">
        <v>0.09926232957125665</v>
      </c>
      <c r="S29" s="17"/>
      <c r="T29" s="85">
        <v>102153.0</v>
      </c>
      <c r="U29" s="85">
        <v>65994.0</v>
      </c>
      <c r="V29" s="140">
        <v>0.057131751513541475</v>
      </c>
      <c r="W29" s="140">
        <v>0.03690887990939724</v>
      </c>
      <c r="X29" s="140">
        <v>0.10019312233402415</v>
      </c>
      <c r="Y29" s="17"/>
      <c r="Z29" s="85">
        <v>644588.0</v>
      </c>
      <c r="AA29" s="85">
        <v>503116.0</v>
      </c>
      <c r="AB29" s="140">
        <v>0.36050278939052866</v>
      </c>
      <c r="AC29" s="140">
        <v>0.28138085317599026</v>
      </c>
      <c r="AD29" s="140">
        <v>0.632221122620422</v>
      </c>
      <c r="AE29" s="17"/>
      <c r="AF29" s="85">
        <v>2188.0</v>
      </c>
      <c r="AG29" s="85">
        <v>1796.0</v>
      </c>
      <c r="AH29" s="140">
        <v>0.001223696536681534</v>
      </c>
      <c r="AI29" s="140">
        <v>0.0010044602284643672</v>
      </c>
      <c r="AJ29" s="140">
        <v>0.0021460216701109595</v>
      </c>
      <c r="AK29" s="17"/>
      <c r="AL29" s="85">
        <v>18955.0</v>
      </c>
      <c r="AM29" s="85">
        <v>12758.0</v>
      </c>
      <c r="AN29" s="140">
        <v>0.010601082199633674</v>
      </c>
      <c r="AO29" s="140">
        <v>0.007135246990394429</v>
      </c>
      <c r="AP29" s="140">
        <v>0.018591334898059066</v>
      </c>
      <c r="AQ29" s="17"/>
      <c r="AR29" s="85">
        <v>46567.0</v>
      </c>
      <c r="AS29" s="85">
        <v>36582.0</v>
      </c>
      <c r="AT29" s="140">
        <v>0.02604381929782861</v>
      </c>
      <c r="AU29" s="140">
        <v>0.020459445477552046</v>
      </c>
      <c r="AV29" s="140">
        <v>0.045673579118856056</v>
      </c>
      <c r="AW29" s="17"/>
      <c r="AX29" s="85">
        <v>33784.0</v>
      </c>
      <c r="AY29" s="85">
        <v>33793.0</v>
      </c>
      <c r="AZ29" s="140">
        <v>0.018894590400022372</v>
      </c>
      <c r="BA29" s="140">
        <v>0.01889962388669062</v>
      </c>
      <c r="BB29" s="140">
        <v>0.03313583002880652</v>
      </c>
      <c r="BC29" s="17"/>
      <c r="BD29" s="85">
        <v>1019561.0</v>
      </c>
      <c r="BE29" s="85">
        <v>768464.0</v>
      </c>
      <c r="BF29" s="85">
        <v>1788025.0</v>
      </c>
      <c r="BG29" s="32">
        <f t="shared" si="1"/>
        <v>0.5702163001</v>
      </c>
    </row>
    <row r="30" ht="15.75" hidden="1" customHeight="1">
      <c r="A30" s="11">
        <v>2014.0</v>
      </c>
      <c r="B30" s="85">
        <v>5856.0</v>
      </c>
      <c r="C30" s="85">
        <v>3671.0</v>
      </c>
      <c r="D30" s="140">
        <v>0.00321674465001972</v>
      </c>
      <c r="E30" s="140">
        <v>0.002016507788630873</v>
      </c>
      <c r="F30" s="140">
        <v>0.0056479956174023075</v>
      </c>
      <c r="G30" s="17"/>
      <c r="H30" s="85">
        <v>65658.0</v>
      </c>
      <c r="I30" s="85">
        <v>54997.0</v>
      </c>
      <c r="J30" s="140">
        <v>0.03606643105037479</v>
      </c>
      <c r="K30" s="140">
        <v>0.030210263920275707</v>
      </c>
      <c r="L30" s="140">
        <v>0.06332583610782117</v>
      </c>
      <c r="M30" s="17"/>
      <c r="N30" s="85">
        <v>101889.0</v>
      </c>
      <c r="O30" s="85">
        <v>56731.0</v>
      </c>
      <c r="P30" s="140">
        <v>0.05596839064990766</v>
      </c>
      <c r="Q30" s="140">
        <v>0.031162763104554087</v>
      </c>
      <c r="R30" s="140">
        <v>0.09826991555012017</v>
      </c>
      <c r="S30" s="17"/>
      <c r="T30" s="85">
        <v>112027.0</v>
      </c>
      <c r="U30" s="85">
        <v>72210.0</v>
      </c>
      <c r="V30" s="140">
        <v>0.06153726996375669</v>
      </c>
      <c r="W30" s="140">
        <v>0.039665493712077185</v>
      </c>
      <c r="X30" s="140">
        <v>0.10804781506672273</v>
      </c>
      <c r="Y30" s="17"/>
      <c r="Z30" s="85">
        <v>646309.0</v>
      </c>
      <c r="AA30" s="85">
        <v>507287.0</v>
      </c>
      <c r="AB30" s="140">
        <v>0.3550223732939883</v>
      </c>
      <c r="AC30" s="140">
        <v>0.27865654769032683</v>
      </c>
      <c r="AD30" s="140">
        <v>0.6233521857048614</v>
      </c>
      <c r="AE30" s="17"/>
      <c r="AF30" s="85">
        <v>2266.0</v>
      </c>
      <c r="AG30" s="85">
        <v>1760.0</v>
      </c>
      <c r="AH30" s="140">
        <v>0.0012447307679208821</v>
      </c>
      <c r="AI30" s="140">
        <v>9.667811789676754E-4</v>
      </c>
      <c r="AJ30" s="140">
        <v>0.0021855119653404424</v>
      </c>
      <c r="AK30" s="17"/>
      <c r="AL30" s="85">
        <v>25773.0</v>
      </c>
      <c r="AM30" s="85">
        <v>17004.0</v>
      </c>
      <c r="AN30" s="140">
        <v>0.014157301889507897</v>
      </c>
      <c r="AO30" s="140">
        <v>0.009340424526799064</v>
      </c>
      <c r="AP30" s="140">
        <v>0.024857546285401242</v>
      </c>
      <c r="AQ30" s="17"/>
      <c r="AR30" s="85">
        <v>41068.0</v>
      </c>
      <c r="AS30" s="85">
        <v>33107.0</v>
      </c>
      <c r="AT30" s="140">
        <v>0.022558959919229828</v>
      </c>
      <c r="AU30" s="140">
        <v>0.018185923006865244</v>
      </c>
      <c r="AV30" s="140">
        <v>0.039609269811386266</v>
      </c>
      <c r="AW30" s="17"/>
      <c r="AX30" s="85">
        <v>35982.0</v>
      </c>
      <c r="AY30" s="85">
        <v>36879.0</v>
      </c>
      <c r="AZ30" s="140">
        <v>0.019765182035008464</v>
      </c>
      <c r="BA30" s="140">
        <v>0.02025791085178915</v>
      </c>
      <c r="BB30" s="140">
        <v>0.0347039238909443</v>
      </c>
      <c r="BC30" s="17"/>
      <c r="BD30" s="85">
        <v>1036828.0</v>
      </c>
      <c r="BE30" s="85">
        <v>783646.0</v>
      </c>
      <c r="BF30" s="85">
        <v>1820474.0</v>
      </c>
      <c r="BG30" s="32">
        <f t="shared" si="1"/>
        <v>0.5695373842</v>
      </c>
    </row>
    <row r="31" ht="15.75" hidden="1" customHeight="1">
      <c r="A31" s="11">
        <v>2015.0</v>
      </c>
      <c r="B31" s="85">
        <v>5414.0</v>
      </c>
      <c r="C31" s="85">
        <v>3622.0</v>
      </c>
      <c r="D31" s="140">
        <v>0.0029114915182777566</v>
      </c>
      <c r="E31" s="140">
        <v>0.0019478061099375756</v>
      </c>
      <c r="F31" s="140">
        <v>0.005114746416654385</v>
      </c>
      <c r="G31" s="17"/>
      <c r="H31" s="85">
        <v>67124.0</v>
      </c>
      <c r="I31" s="85">
        <v>56571.0</v>
      </c>
      <c r="J31" s="140">
        <v>0.03609733222624236</v>
      </c>
      <c r="K31" s="140">
        <v>0.03042223618036405</v>
      </c>
      <c r="L31" s="140">
        <v>0.06341378619717565</v>
      </c>
      <c r="M31" s="17"/>
      <c r="N31" s="85">
        <v>103863.0</v>
      </c>
      <c r="O31" s="85">
        <v>58584.0</v>
      </c>
      <c r="P31" s="140">
        <v>0.055854496409841636</v>
      </c>
      <c r="Q31" s="140">
        <v>0.03150476895212118</v>
      </c>
      <c r="R31" s="140">
        <v>0.0981220737112993</v>
      </c>
      <c r="S31" s="17"/>
      <c r="T31" s="85">
        <v>121417.0</v>
      </c>
      <c r="U31" s="85">
        <v>79221.0</v>
      </c>
      <c r="V31" s="140">
        <v>0.06529452635292397</v>
      </c>
      <c r="W31" s="140">
        <v>0.04260274650341377</v>
      </c>
      <c r="X31" s="140">
        <v>0.1147057934375555</v>
      </c>
      <c r="Y31" s="17"/>
      <c r="Z31" s="85">
        <v>648634.0</v>
      </c>
      <c r="AA31" s="85">
        <v>508000.0</v>
      </c>
      <c r="AB31" s="140">
        <v>0.3488164738578822</v>
      </c>
      <c r="AC31" s="140">
        <v>0.2731876045964352</v>
      </c>
      <c r="AD31" s="140">
        <v>0.6127813866309938</v>
      </c>
      <c r="AE31" s="17"/>
      <c r="AF31" s="85">
        <v>2095.0</v>
      </c>
      <c r="AG31" s="85">
        <v>1754.0</v>
      </c>
      <c r="AH31" s="140">
        <v>0.0011266299835227004</v>
      </c>
      <c r="AI31" s="140">
        <v>9.432501150829673E-4</v>
      </c>
      <c r="AJ31" s="140">
        <v>0.00197920091298318</v>
      </c>
      <c r="AK31" s="17"/>
      <c r="AL31" s="85">
        <v>30401.0</v>
      </c>
      <c r="AM31" s="85">
        <v>20806.0</v>
      </c>
      <c r="AN31" s="140">
        <v>0.016348772376646118</v>
      </c>
      <c r="AO31" s="140">
        <v>0.011188860829199667</v>
      </c>
      <c r="AP31" s="140">
        <v>0.028720614298616543</v>
      </c>
      <c r="AQ31" s="17"/>
      <c r="AR31" s="85">
        <v>40634.0</v>
      </c>
      <c r="AS31" s="85">
        <v>31848.0</v>
      </c>
      <c r="AT31" s="140">
        <v>0.021851781742463678</v>
      </c>
      <c r="AU31" s="140">
        <v>0.017126926833045807</v>
      </c>
      <c r="AV31" s="140">
        <v>0.03838799517811863</v>
      </c>
      <c r="AW31" s="17"/>
      <c r="AX31" s="85">
        <v>38926.0</v>
      </c>
      <c r="AY31" s="85">
        <v>40614.0</v>
      </c>
      <c r="AZ31" s="140">
        <v>0.020933269087639445</v>
      </c>
      <c r="BA31" s="140">
        <v>0.02184102632495988</v>
      </c>
      <c r="BB31" s="140">
        <v>0.03677440321660299</v>
      </c>
      <c r="BC31" s="17"/>
      <c r="BD31" s="85">
        <v>1058508.0</v>
      </c>
      <c r="BE31" s="85">
        <v>801020.0</v>
      </c>
      <c r="BF31" s="85">
        <v>1859528.0</v>
      </c>
      <c r="BG31" s="32">
        <f t="shared" si="1"/>
        <v>0.5692347736</v>
      </c>
    </row>
    <row r="32" ht="15.75" customHeight="1">
      <c r="A32" s="11">
        <v>2016.0</v>
      </c>
      <c r="B32" s="85">
        <v>5395.0</v>
      </c>
      <c r="C32" s="85">
        <v>3443.0</v>
      </c>
      <c r="D32" s="140">
        <v>0.0028400850498870546</v>
      </c>
      <c r="E32" s="140">
        <v>0.0018124954266471045</v>
      </c>
      <c r="F32" s="140">
        <v>0.004983778470816028</v>
      </c>
      <c r="G32" s="17"/>
      <c r="H32" s="85">
        <v>70039.0</v>
      </c>
      <c r="I32" s="85">
        <v>59380.0</v>
      </c>
      <c r="J32" s="140">
        <v>0.03687056845394614</v>
      </c>
      <c r="K32" s="140">
        <v>0.031259360567616926</v>
      </c>
      <c r="L32" s="140">
        <v>0.06470043750092377</v>
      </c>
      <c r="M32" s="17"/>
      <c r="N32" s="85">
        <v>106539.0</v>
      </c>
      <c r="O32" s="85">
        <v>60439.0</v>
      </c>
      <c r="P32" s="140">
        <v>0.05608523097866856</v>
      </c>
      <c r="Q32" s="140">
        <v>0.03181684899538901</v>
      </c>
      <c r="R32" s="140">
        <v>0.09841830852683388</v>
      </c>
      <c r="S32" s="17"/>
      <c r="T32" s="85">
        <v>133329.0</v>
      </c>
      <c r="U32" s="85">
        <v>86438.0</v>
      </c>
      <c r="V32" s="140">
        <v>0.07018826684270456</v>
      </c>
      <c r="W32" s="140">
        <v>0.045503479433204305</v>
      </c>
      <c r="X32" s="140">
        <v>0.12316630208256352</v>
      </c>
      <c r="Y32" s="17"/>
      <c r="Z32" s="85">
        <v>649484.0</v>
      </c>
      <c r="AA32" s="85">
        <v>505750.0</v>
      </c>
      <c r="AB32" s="140">
        <v>0.34190728425224165</v>
      </c>
      <c r="AC32" s="140">
        <v>0.26624152251721556</v>
      </c>
      <c r="AD32" s="140">
        <v>0.5999785683669095</v>
      </c>
      <c r="AE32" s="17"/>
      <c r="AF32" s="85">
        <v>2017.0</v>
      </c>
      <c r="AG32" s="85">
        <v>1635.0</v>
      </c>
      <c r="AH32" s="140">
        <v>0.001061807515407264</v>
      </c>
      <c r="AI32" s="140">
        <v>8.607115952855114E-4</v>
      </c>
      <c r="AJ32" s="140">
        <v>0.0018632587906646763</v>
      </c>
      <c r="AK32" s="17"/>
      <c r="AL32" s="85">
        <v>34834.0</v>
      </c>
      <c r="AM32" s="85">
        <v>23818.0</v>
      </c>
      <c r="AN32" s="140">
        <v>0.01833763162701866</v>
      </c>
      <c r="AO32" s="140">
        <v>0.01253848854832435</v>
      </c>
      <c r="AP32" s="140">
        <v>0.032178858063467194</v>
      </c>
      <c r="AQ32" s="17"/>
      <c r="AR32" s="85">
        <v>38304.0</v>
      </c>
      <c r="AS32" s="85">
        <v>30056.0</v>
      </c>
      <c r="AT32" s="140">
        <v>0.020164340639642956</v>
      </c>
      <c r="AU32" s="140">
        <v>0.01582235333816595</v>
      </c>
      <c r="AV32" s="140">
        <v>0.035384365254149605</v>
      </c>
      <c r="AW32" s="17"/>
      <c r="AX32" s="85">
        <v>42571.0</v>
      </c>
      <c r="AY32" s="85">
        <v>46120.0</v>
      </c>
      <c r="AZ32" s="140">
        <v>0.022410613653149548</v>
      </c>
      <c r="BA32" s="140">
        <v>0.024278910565484885</v>
      </c>
      <c r="BB32" s="140">
        <v>0.03932612294367176</v>
      </c>
      <c r="BC32" s="17"/>
      <c r="BD32" s="85">
        <v>1082512.0</v>
      </c>
      <c r="BE32" s="85">
        <v>817079.0</v>
      </c>
      <c r="BF32" s="85">
        <v>1899591.0</v>
      </c>
      <c r="BG32" s="32">
        <f t="shared" si="1"/>
        <v>0.569865829</v>
      </c>
    </row>
    <row r="33" ht="15.75" customHeight="1">
      <c r="A33" s="11">
        <v>2017.0</v>
      </c>
      <c r="B33" s="85">
        <v>5320.0</v>
      </c>
      <c r="C33" s="85">
        <v>3432.0</v>
      </c>
      <c r="D33" s="140">
        <v>0.002738958701445264</v>
      </c>
      <c r="E33" s="140">
        <v>0.0017669372675488996</v>
      </c>
      <c r="F33" s="140">
        <v>0.004802900518568808</v>
      </c>
      <c r="G33" s="17"/>
      <c r="H33" s="85">
        <v>74189.0</v>
      </c>
      <c r="I33" s="85">
        <v>61883.0</v>
      </c>
      <c r="J33" s="140">
        <v>0.03819560283863208</v>
      </c>
      <c r="K33" s="140">
        <v>0.031859958895025804</v>
      </c>
      <c r="L33" s="140">
        <v>0.066977892212801</v>
      </c>
      <c r="M33" s="17"/>
      <c r="N33" s="85">
        <v>108269.0</v>
      </c>
      <c r="O33" s="85">
        <v>61673.0</v>
      </c>
      <c r="P33" s="140">
        <v>0.05574141346743934</v>
      </c>
      <c r="Q33" s="140">
        <v>0.03175184210417928</v>
      </c>
      <c r="R33" s="140">
        <v>0.09774534515882073</v>
      </c>
      <c r="S33" s="17"/>
      <c r="T33" s="85">
        <v>144325.0</v>
      </c>
      <c r="U33" s="85">
        <v>92879.0</v>
      </c>
      <c r="V33" s="140">
        <v>0.07430455161392627</v>
      </c>
      <c r="W33" s="140">
        <v>0.04781799722397268</v>
      </c>
      <c r="X33" s="140">
        <v>0.13029673258316601</v>
      </c>
      <c r="Y33" s="17"/>
      <c r="Z33" s="85">
        <v>652589.0</v>
      </c>
      <c r="AA33" s="85">
        <v>506918.0</v>
      </c>
      <c r="AB33" s="140">
        <v>0.33598013534162846</v>
      </c>
      <c r="AC33" s="140">
        <v>0.2609826065825621</v>
      </c>
      <c r="AD33" s="140">
        <v>0.5891579034797556</v>
      </c>
      <c r="AE33" s="17"/>
      <c r="AF33" s="85">
        <v>2076.0</v>
      </c>
      <c r="AG33" s="85">
        <v>1587.0</v>
      </c>
      <c r="AH33" s="140">
        <v>0.0010688117037970617</v>
      </c>
      <c r="AI33" s="140">
        <v>8.17054033683014E-4</v>
      </c>
      <c r="AJ33" s="140">
        <v>0.0018742145632610612</v>
      </c>
      <c r="AK33" s="17"/>
      <c r="AL33" s="85">
        <v>38112.0</v>
      </c>
      <c r="AM33" s="85">
        <v>26063.0</v>
      </c>
      <c r="AN33" s="140">
        <v>0.019621653013060507</v>
      </c>
      <c r="AO33" s="140">
        <v>0.013418323427775925</v>
      </c>
      <c r="AP33" s="140">
        <v>0.03440754597061925</v>
      </c>
      <c r="AQ33" s="17"/>
      <c r="AR33" s="85">
        <v>37466.0</v>
      </c>
      <c r="AS33" s="85">
        <v>29385.0</v>
      </c>
      <c r="AT33" s="140">
        <v>0.019289065170742154</v>
      </c>
      <c r="AU33" s="140">
        <v>0.015128628090595692</v>
      </c>
      <c r="AV33" s="140">
        <v>0.033824336621935895</v>
      </c>
      <c r="AW33" s="17"/>
      <c r="AX33" s="85">
        <v>45318.0</v>
      </c>
      <c r="AY33" s="85">
        <v>50860.0</v>
      </c>
      <c r="AZ33" s="140">
        <v>0.02333160346467979</v>
      </c>
      <c r="BA33" s="140">
        <v>0.026184857059305663</v>
      </c>
      <c r="BB33" s="140">
        <v>0.04091312889107166</v>
      </c>
      <c r="BC33" s="17"/>
      <c r="BD33" s="85">
        <v>1107664.0</v>
      </c>
      <c r="BE33" s="85">
        <v>834680.0</v>
      </c>
      <c r="BF33" s="85">
        <v>1942344.0</v>
      </c>
      <c r="BG33" s="32">
        <f t="shared" si="1"/>
        <v>0.5702717953</v>
      </c>
    </row>
    <row r="34" ht="15.75" customHeight="1">
      <c r="A34" s="11">
        <v>2018.0</v>
      </c>
      <c r="B34" s="85">
        <v>5153.0</v>
      </c>
      <c r="C34" s="85">
        <v>3291.0</v>
      </c>
      <c r="D34" s="140">
        <f t="shared" ref="D34:D36" si="2">B34/BF34</f>
        <v>0.002596621218</v>
      </c>
      <c r="E34" s="140">
        <f t="shared" ref="E34:E36" si="3">C34/BF34</f>
        <v>0.001658350558</v>
      </c>
      <c r="F34" s="140">
        <f t="shared" ref="F34:F36" si="4">B34/BD34</f>
        <v>0.004544889271</v>
      </c>
      <c r="G34" s="17"/>
      <c r="H34" s="85">
        <v>79248.0</v>
      </c>
      <c r="I34" s="85">
        <v>65269.0</v>
      </c>
      <c r="J34" s="140">
        <f t="shared" ref="J34:J36" si="5">H34/BF34</f>
        <v>0.03993344426</v>
      </c>
      <c r="K34" s="140">
        <f t="shared" ref="K34:K36" si="6">I34/BF34</f>
        <v>0.03288935965</v>
      </c>
      <c r="L34" s="140">
        <f t="shared" ref="L34:L36" si="7">H34/BD34</f>
        <v>0.06989586356</v>
      </c>
      <c r="M34" s="17"/>
      <c r="N34" s="85">
        <v>110120.0</v>
      </c>
      <c r="O34" s="85">
        <v>62881.0</v>
      </c>
      <c r="P34" s="140">
        <f t="shared" ref="P34:P36" si="8">N34/BF34</f>
        <v>0.05548999195</v>
      </c>
      <c r="Q34" s="140">
        <f t="shared" ref="Q34:Q36" si="9">O34/BF34</f>
        <v>0.03168603509</v>
      </c>
      <c r="R34" s="140">
        <f t="shared" ref="R34:R36" si="10">N34/BD34</f>
        <v>0.09712462769</v>
      </c>
      <c r="S34" s="17"/>
      <c r="T34" s="85">
        <v>155547.0</v>
      </c>
      <c r="U34" s="85">
        <v>100148.0</v>
      </c>
      <c r="V34" s="140">
        <f t="shared" ref="V34:V36" si="11">T34/BF34</f>
        <v>0.07838087339</v>
      </c>
      <c r="W34" s="140">
        <f t="shared" ref="W34:W36" si="12">U34/BF34</f>
        <v>0.0504650537</v>
      </c>
      <c r="X34" s="140">
        <f t="shared" ref="X34:X36" si="13">T34/BD34</f>
        <v>0.1371907416</v>
      </c>
      <c r="Y34" s="17"/>
      <c r="Z34" s="85">
        <v>659350.0</v>
      </c>
      <c r="AA34" s="85">
        <v>508330.0</v>
      </c>
      <c r="AB34" s="140">
        <f t="shared" ref="AB34:AB36" si="14">Z34/BF34</f>
        <v>0.3322496022</v>
      </c>
      <c r="AC34" s="140">
        <f t="shared" ref="AC34:AC36" si="15">AA34/BF34</f>
        <v>0.2561499056</v>
      </c>
      <c r="AD34" s="140">
        <f t="shared" ref="AD34:AD36" si="16">Z34/BD34</f>
        <v>0.5815394412</v>
      </c>
      <c r="AE34" s="17"/>
      <c r="AF34" s="85">
        <v>2023.0</v>
      </c>
      <c r="AG34" s="85">
        <v>1620.0</v>
      </c>
      <c r="AH34" s="140">
        <f t="shared" ref="AH34:AH36" si="17">AF34/BF34</f>
        <v>0.001019399325</v>
      </c>
      <c r="AI34" s="140">
        <f t="shared" ref="AI34:AI36" si="18">AG34/BF34</f>
        <v>0.0008163257079</v>
      </c>
      <c r="AJ34" s="140">
        <f t="shared" ref="AJ34:AJ36" si="19">AF34/BD34</f>
        <v>0.001784263729</v>
      </c>
      <c r="AK34" s="17"/>
      <c r="AL34" s="85">
        <v>40891.0</v>
      </c>
      <c r="AM34" s="85">
        <v>28121.0</v>
      </c>
      <c r="AN34" s="140">
        <f t="shared" ref="AN34:AN36" si="20">AL34/BF34</f>
        <v>0.02060516946</v>
      </c>
      <c r="AO34" s="140">
        <f t="shared" ref="AO34:AO36" si="21">AM34/BF34</f>
        <v>0.0141703057</v>
      </c>
      <c r="AP34" s="140">
        <f t="shared" ref="AP34:AP36" si="22">AL34/BD34</f>
        <v>0.03606541183</v>
      </c>
      <c r="AQ34" s="17"/>
      <c r="AR34" s="85">
        <v>33099.0</v>
      </c>
      <c r="AS34" s="85">
        <v>26120.0</v>
      </c>
      <c r="AT34" s="140">
        <f t="shared" ref="AT34:AT36" si="23">AR34/BF34</f>
        <v>0.01667874358</v>
      </c>
      <c r="AU34" s="140">
        <f t="shared" ref="AU34:AU36" si="24">AS34/BF34</f>
        <v>0.01316199228</v>
      </c>
      <c r="AV34" s="140">
        <f t="shared" ref="AV34:AV36" si="25">AR34/BD34</f>
        <v>0.02919295361</v>
      </c>
      <c r="AW34" s="17"/>
      <c r="AX34" s="85">
        <v>48370.0</v>
      </c>
      <c r="AY34" s="85">
        <v>54951.0</v>
      </c>
      <c r="AZ34" s="140">
        <f t="shared" ref="AZ34:AZ36" si="26">AX34/BF34</f>
        <v>0.02437387314</v>
      </c>
      <c r="BA34" s="140">
        <f t="shared" ref="BA34:BA36" si="27">AY34/BF34</f>
        <v>0.02769007036</v>
      </c>
      <c r="BB34" s="140">
        <f t="shared" ref="BB34:BB36" si="28">AX34/BD34</f>
        <v>0.0426618075</v>
      </c>
      <c r="BC34" s="17"/>
      <c r="BD34" s="85">
        <v>1133801.0</v>
      </c>
      <c r="BE34" s="85">
        <v>850701.0</v>
      </c>
      <c r="BF34" s="85">
        <v>1984502.0</v>
      </c>
      <c r="BG34" s="32">
        <f t="shared" si="1"/>
        <v>0.5713277185</v>
      </c>
    </row>
    <row r="35" ht="15.75" customHeight="1">
      <c r="A35" s="11">
        <v>2019.0</v>
      </c>
      <c r="B35" s="85">
        <v>5284.0</v>
      </c>
      <c r="C35" s="85">
        <v>3171.0</v>
      </c>
      <c r="D35" s="140">
        <f t="shared" si="2"/>
        <v>0.00261692074</v>
      </c>
      <c r="E35" s="140">
        <f t="shared" si="3"/>
        <v>0.001570449596</v>
      </c>
      <c r="F35" s="140">
        <f t="shared" si="4"/>
        <v>0.004577329054</v>
      </c>
      <c r="G35" s="178"/>
      <c r="H35" s="85">
        <v>81709.0</v>
      </c>
      <c r="I35" s="85">
        <v>68102.0</v>
      </c>
      <c r="J35" s="140">
        <f t="shared" si="5"/>
        <v>0.0404666875</v>
      </c>
      <c r="K35" s="140">
        <f t="shared" si="6"/>
        <v>0.03372776992</v>
      </c>
      <c r="L35" s="140">
        <f t="shared" si="7"/>
        <v>0.07078141175</v>
      </c>
      <c r="M35" s="178"/>
      <c r="N35" s="85">
        <v>111356.0</v>
      </c>
      <c r="O35" s="85">
        <v>63497.0</v>
      </c>
      <c r="P35" s="140">
        <f t="shared" si="8"/>
        <v>0.05514947501</v>
      </c>
      <c r="Q35" s="140">
        <f t="shared" si="9"/>
        <v>0.03144712646</v>
      </c>
      <c r="R35" s="140">
        <f t="shared" si="10"/>
        <v>0.09646348489</v>
      </c>
      <c r="S35" s="178"/>
      <c r="T35" s="85">
        <v>166707.0</v>
      </c>
      <c r="U35" s="85">
        <v>106483.0</v>
      </c>
      <c r="V35" s="140">
        <f t="shared" si="11"/>
        <v>0.08256226454</v>
      </c>
      <c r="W35" s="140">
        <f t="shared" si="12"/>
        <v>0.05273610355</v>
      </c>
      <c r="X35" s="140">
        <f t="shared" si="13"/>
        <v>0.1444119596</v>
      </c>
      <c r="Y35" s="178"/>
      <c r="Z35" s="85">
        <v>660428.0</v>
      </c>
      <c r="AA35" s="85">
        <v>508430.0</v>
      </c>
      <c r="AB35" s="140">
        <f t="shared" si="14"/>
        <v>0.3270794342</v>
      </c>
      <c r="AC35" s="140">
        <f t="shared" si="15"/>
        <v>0.2518018569</v>
      </c>
      <c r="AD35" s="140">
        <f t="shared" si="16"/>
        <v>0.5721037609</v>
      </c>
      <c r="AE35" s="178"/>
      <c r="AF35" s="85">
        <v>2130.0</v>
      </c>
      <c r="AG35" s="85">
        <v>1653.0</v>
      </c>
      <c r="AH35" s="140">
        <f t="shared" si="17"/>
        <v>0.001054890457</v>
      </c>
      <c r="AI35" s="140">
        <f t="shared" si="18"/>
        <v>0.0008186544253</v>
      </c>
      <c r="AJ35" s="140">
        <f t="shared" si="19"/>
        <v>0.00184513832</v>
      </c>
      <c r="AK35" s="178"/>
      <c r="AL35" s="85">
        <v>42434.0</v>
      </c>
      <c r="AM35" s="85">
        <v>29372.0</v>
      </c>
      <c r="AN35" s="140">
        <f t="shared" si="20"/>
        <v>0.02101559703</v>
      </c>
      <c r="AO35" s="140">
        <f t="shared" si="21"/>
        <v>0.01454659273</v>
      </c>
      <c r="AP35" s="140">
        <f t="shared" si="22"/>
        <v>0.0367589669</v>
      </c>
      <c r="AQ35" s="178"/>
      <c r="AR35" s="85">
        <v>33676.0</v>
      </c>
      <c r="AS35" s="85">
        <v>26759.0</v>
      </c>
      <c r="AT35" s="140">
        <f t="shared" si="23"/>
        <v>0.01667816481</v>
      </c>
      <c r="AU35" s="140">
        <f t="shared" si="24"/>
        <v>0.01325249472</v>
      </c>
      <c r="AV35" s="140">
        <f t="shared" si="25"/>
        <v>0.02917224323</v>
      </c>
      <c r="AW35" s="178"/>
      <c r="AX35" s="85">
        <v>50661.0</v>
      </c>
      <c r="AY35" s="85">
        <v>57315.0</v>
      </c>
      <c r="AZ35" s="140">
        <f t="shared" si="26"/>
        <v>0.02509004951</v>
      </c>
      <c r="BA35" s="140">
        <f t="shared" si="27"/>
        <v>0.02838546787</v>
      </c>
      <c r="BB35" s="140">
        <f t="shared" si="28"/>
        <v>0.04388570538</v>
      </c>
      <c r="BC35" s="178"/>
      <c r="BD35" s="85">
        <v>1154385.0</v>
      </c>
      <c r="BE35" s="85">
        <v>864782.0</v>
      </c>
      <c r="BF35" s="85">
        <v>2019167.0</v>
      </c>
      <c r="BG35" s="32">
        <f t="shared" si="1"/>
        <v>0.5717134838</v>
      </c>
    </row>
    <row r="36" ht="15.75" customHeight="1">
      <c r="A36" s="11">
        <v>2020.0</v>
      </c>
      <c r="B36" s="85">
        <v>5356.0</v>
      </c>
      <c r="C36" s="85">
        <v>3112.0</v>
      </c>
      <c r="D36" s="140">
        <f t="shared" si="2"/>
        <v>0.002617050209</v>
      </c>
      <c r="E36" s="140">
        <f t="shared" si="3"/>
        <v>0.001520586305</v>
      </c>
      <c r="F36" s="140">
        <f t="shared" si="4"/>
        <v>0.004552296589</v>
      </c>
      <c r="G36" s="178"/>
      <c r="H36" s="85">
        <v>84897.0</v>
      </c>
      <c r="I36" s="85">
        <v>70009.0</v>
      </c>
      <c r="J36" s="140">
        <f t="shared" si="5"/>
        <v>0.04148239574</v>
      </c>
      <c r="K36" s="140">
        <f t="shared" si="6"/>
        <v>0.03420781704</v>
      </c>
      <c r="L36" s="140">
        <f t="shared" si="7"/>
        <v>0.07215764069</v>
      </c>
      <c r="M36" s="178"/>
      <c r="N36" s="85">
        <v>112496.0</v>
      </c>
      <c r="O36" s="85">
        <v>63758.0</v>
      </c>
      <c r="P36" s="140">
        <f t="shared" si="8"/>
        <v>0.0549678268</v>
      </c>
      <c r="Q36" s="140">
        <f t="shared" si="9"/>
        <v>0.03115345169</v>
      </c>
      <c r="R36" s="140">
        <f t="shared" si="10"/>
        <v>0.09561522725</v>
      </c>
      <c r="S36" s="178"/>
      <c r="T36" s="85">
        <v>178629.0</v>
      </c>
      <c r="U36" s="85">
        <v>112412.0</v>
      </c>
      <c r="V36" s="140">
        <f t="shared" si="11"/>
        <v>0.08728175165</v>
      </c>
      <c r="W36" s="140">
        <f t="shared" si="12"/>
        <v>0.05492678269</v>
      </c>
      <c r="X36" s="140">
        <f t="shared" si="13"/>
        <v>0.1518245309</v>
      </c>
      <c r="Y36" s="178"/>
      <c r="Z36" s="85">
        <v>662483.0</v>
      </c>
      <c r="AA36" s="85">
        <v>502844.0</v>
      </c>
      <c r="AB36" s="140">
        <f t="shared" si="14"/>
        <v>0.3237026277</v>
      </c>
      <c r="AC36" s="140">
        <f t="shared" si="15"/>
        <v>0.2456997751</v>
      </c>
      <c r="AD36" s="140">
        <f t="shared" si="16"/>
        <v>0.5630730212</v>
      </c>
      <c r="AE36" s="178"/>
      <c r="AF36" s="85">
        <v>2081.0</v>
      </c>
      <c r="AG36" s="85">
        <v>1634.0</v>
      </c>
      <c r="AH36" s="140">
        <f t="shared" si="17"/>
        <v>0.001016818799</v>
      </c>
      <c r="AI36" s="140">
        <f t="shared" si="18"/>
        <v>0.0007984055343</v>
      </c>
      <c r="AJ36" s="140">
        <f t="shared" si="19"/>
        <v>0.001768732114</v>
      </c>
      <c r="AK36" s="178"/>
      <c r="AL36" s="85">
        <v>44973.0</v>
      </c>
      <c r="AM36" s="85">
        <v>30721.0</v>
      </c>
      <c r="AN36" s="140">
        <f t="shared" si="20"/>
        <v>0.02197471976</v>
      </c>
      <c r="AO36" s="140">
        <f t="shared" si="21"/>
        <v>0.01501090356</v>
      </c>
      <c r="AP36" s="140">
        <f t="shared" si="22"/>
        <v>0.03822450234</v>
      </c>
      <c r="AQ36" s="178"/>
      <c r="AR36" s="85">
        <v>32909.0</v>
      </c>
      <c r="AS36" s="85">
        <v>25513.0</v>
      </c>
      <c r="AT36" s="140">
        <f t="shared" si="23"/>
        <v>0.01608000473</v>
      </c>
      <c r="AU36" s="140">
        <f t="shared" si="24"/>
        <v>0.01246616915</v>
      </c>
      <c r="AV36" s="140">
        <f t="shared" si="25"/>
        <v>0.02797078575</v>
      </c>
      <c r="AW36" s="178"/>
      <c r="AX36" s="85">
        <v>52725.0</v>
      </c>
      <c r="AY36" s="85">
        <v>60027.0</v>
      </c>
      <c r="AZ36" s="140">
        <f t="shared" si="26"/>
        <v>0.02576250416</v>
      </c>
      <c r="BA36" s="140">
        <f t="shared" si="27"/>
        <v>0.02933040943</v>
      </c>
      <c r="BB36" s="140">
        <f t="shared" si="28"/>
        <v>0.0448132632</v>
      </c>
      <c r="BC36" s="178"/>
      <c r="BD36" s="85">
        <v>1176549.0</v>
      </c>
      <c r="BE36" s="85">
        <v>870030.0</v>
      </c>
      <c r="BF36" s="85">
        <f>BD36+BE36</f>
        <v>2046579</v>
      </c>
      <c r="BG36" s="32">
        <f t="shared" si="1"/>
        <v>0.5748856995</v>
      </c>
    </row>
    <row r="37" ht="15.75" customHeight="1">
      <c r="A37" s="7"/>
      <c r="B37" s="154"/>
      <c r="C37" s="154"/>
      <c r="D37" s="143"/>
      <c r="E37" s="143"/>
      <c r="F37" s="143"/>
      <c r="G37" s="22"/>
      <c r="H37" s="154"/>
      <c r="I37" s="154"/>
      <c r="J37" s="143"/>
      <c r="K37" s="143"/>
      <c r="L37" s="143"/>
      <c r="M37" s="22"/>
      <c r="N37" s="154"/>
      <c r="O37" s="154"/>
      <c r="P37" s="143"/>
      <c r="Q37" s="143"/>
      <c r="R37" s="143"/>
      <c r="S37" s="22"/>
      <c r="T37" s="154"/>
      <c r="U37" s="154"/>
      <c r="V37" s="143"/>
      <c r="W37" s="143"/>
      <c r="X37" s="143"/>
      <c r="Y37" s="22"/>
      <c r="Z37" s="154"/>
      <c r="AA37" s="154"/>
      <c r="AB37" s="143"/>
      <c r="AC37" s="143"/>
      <c r="AD37" s="143"/>
      <c r="AE37" s="22"/>
      <c r="AF37" s="154"/>
      <c r="AG37" s="154"/>
      <c r="AH37" s="143"/>
      <c r="AI37" s="143"/>
      <c r="AJ37" s="143"/>
      <c r="AK37" s="22"/>
      <c r="AL37" s="154"/>
      <c r="AM37" s="154"/>
      <c r="AN37" s="143"/>
      <c r="AO37" s="143"/>
      <c r="AP37" s="143"/>
      <c r="AQ37" s="22"/>
      <c r="AR37" s="154"/>
      <c r="AS37" s="154"/>
      <c r="AT37" s="143"/>
      <c r="AU37" s="143"/>
      <c r="AV37" s="143"/>
      <c r="AW37" s="22"/>
      <c r="AX37" s="154"/>
      <c r="AY37" s="154"/>
      <c r="AZ37" s="143"/>
      <c r="BA37" s="143"/>
      <c r="BB37" s="143"/>
      <c r="BC37" s="22"/>
      <c r="BD37" s="154"/>
      <c r="BE37" s="154"/>
      <c r="BF37" s="154"/>
      <c r="BG37" s="36"/>
    </row>
    <row r="38" ht="15.75" customHeight="1">
      <c r="A38" s="7"/>
      <c r="B38" s="154"/>
      <c r="C38" s="154"/>
      <c r="D38" s="143"/>
      <c r="E38" s="143"/>
      <c r="F38" s="143"/>
      <c r="G38" s="7"/>
      <c r="H38" s="154"/>
      <c r="I38" s="154"/>
      <c r="J38" s="143"/>
      <c r="K38" s="143"/>
      <c r="L38" s="143"/>
      <c r="M38" s="7"/>
      <c r="N38" s="154"/>
      <c r="O38" s="154"/>
      <c r="P38" s="143"/>
      <c r="Q38" s="143"/>
      <c r="R38" s="143"/>
      <c r="S38" s="7"/>
      <c r="T38" s="154"/>
      <c r="U38" s="154"/>
      <c r="V38" s="143"/>
      <c r="W38" s="143"/>
      <c r="X38" s="143"/>
      <c r="Y38" s="7"/>
      <c r="Z38" s="154"/>
      <c r="AA38" s="154"/>
      <c r="AB38" s="143"/>
      <c r="AC38" s="143"/>
      <c r="AD38" s="143"/>
      <c r="AE38" s="7"/>
      <c r="AF38" s="154"/>
      <c r="AG38" s="154"/>
      <c r="AH38" s="143"/>
      <c r="AI38" s="143"/>
      <c r="AJ38" s="143"/>
      <c r="AK38" s="7"/>
      <c r="AL38" s="154"/>
      <c r="AM38" s="154"/>
      <c r="AN38" s="143"/>
      <c r="AO38" s="143"/>
      <c r="AP38" s="143"/>
      <c r="AQ38" s="7"/>
      <c r="AR38" s="154"/>
      <c r="AS38" s="154"/>
      <c r="AT38" s="143"/>
      <c r="AU38" s="143"/>
      <c r="AV38" s="143"/>
      <c r="AW38" s="7"/>
      <c r="AX38" s="154"/>
      <c r="AY38" s="154"/>
      <c r="AZ38" s="143"/>
      <c r="BA38" s="143"/>
      <c r="BB38" s="143"/>
      <c r="BC38" s="7"/>
      <c r="BD38" s="154"/>
      <c r="BE38" s="154"/>
      <c r="BF38" s="154"/>
      <c r="BG38" s="7"/>
    </row>
    <row r="39" ht="15.75" customHeight="1">
      <c r="A39" s="98" t="s">
        <v>182</v>
      </c>
      <c r="B39" s="154" t="s">
        <v>144</v>
      </c>
      <c r="C39" s="154" t="s">
        <v>145</v>
      </c>
      <c r="D39" s="7" t="s">
        <v>146</v>
      </c>
      <c r="E39" s="7" t="s">
        <v>106</v>
      </c>
      <c r="F39" s="7" t="s">
        <v>107</v>
      </c>
      <c r="G39" s="7" t="s">
        <v>108</v>
      </c>
      <c r="H39" s="154" t="s">
        <v>147</v>
      </c>
      <c r="I39" s="154" t="s">
        <v>148</v>
      </c>
      <c r="J39" s="7" t="s">
        <v>149</v>
      </c>
      <c r="K39" s="7" t="s">
        <v>112</v>
      </c>
      <c r="L39" s="7"/>
      <c r="M39" s="7"/>
      <c r="N39" s="154"/>
      <c r="O39" s="154"/>
      <c r="P39" s="154"/>
      <c r="Q39" s="7"/>
      <c r="R39" s="7"/>
      <c r="S39" s="7"/>
      <c r="T39" s="7"/>
      <c r="U39" s="154"/>
      <c r="V39" s="154"/>
      <c r="W39" s="7"/>
      <c r="X39" s="7"/>
      <c r="Y39" s="7"/>
      <c r="Z39" s="7"/>
      <c r="AA39" s="154"/>
      <c r="AB39" s="154"/>
      <c r="AC39" s="7"/>
      <c r="AD39" s="7"/>
      <c r="AE39" s="7"/>
      <c r="AF39" s="7"/>
      <c r="AG39" s="154"/>
      <c r="AH39" s="154"/>
      <c r="AI39" s="7"/>
      <c r="AJ39" s="7"/>
      <c r="AK39" s="7"/>
      <c r="AL39" s="7"/>
      <c r="AM39" s="154"/>
      <c r="AN39" s="154"/>
      <c r="AO39" s="7"/>
      <c r="AP39" s="7"/>
      <c r="AQ39" s="7"/>
      <c r="AR39" s="7"/>
      <c r="AS39" s="154"/>
      <c r="AT39" s="154"/>
      <c r="AU39" s="7"/>
      <c r="AV39" s="7"/>
      <c r="AW39" s="7"/>
      <c r="AX39" s="7"/>
      <c r="AY39" s="154"/>
      <c r="AZ39" s="154"/>
      <c r="BA39" s="154"/>
      <c r="BB39" s="7"/>
      <c r="BC39" s="7"/>
      <c r="BD39" s="7"/>
      <c r="BE39" s="7"/>
      <c r="BF39" s="7"/>
      <c r="BG39" s="7"/>
    </row>
    <row r="40" ht="15.75" customHeight="1">
      <c r="A40" s="7" t="s">
        <v>51</v>
      </c>
      <c r="B40" s="85">
        <v>1176549.0</v>
      </c>
      <c r="C40" s="32">
        <f>F36</f>
        <v>0.004552296589</v>
      </c>
      <c r="D40" s="140">
        <f>L36</f>
        <v>0.07215764069</v>
      </c>
      <c r="E40" s="140">
        <f>R36</f>
        <v>0.09561522725</v>
      </c>
      <c r="F40" s="140">
        <f>X36</f>
        <v>0.1518245309</v>
      </c>
      <c r="G40" s="140">
        <f>AD36</f>
        <v>0.5630730212</v>
      </c>
      <c r="H40" s="32">
        <f>AJ36</f>
        <v>0.001768732114</v>
      </c>
      <c r="I40" s="32">
        <f>AP36</f>
        <v>0.03822450234</v>
      </c>
      <c r="J40" s="36">
        <f>AV36</f>
        <v>0.02797078575</v>
      </c>
      <c r="K40" s="140">
        <f>BB36</f>
        <v>0.0448132632</v>
      </c>
      <c r="L40" s="7"/>
      <c r="M40" s="7"/>
      <c r="N40" s="154"/>
      <c r="O40" s="154"/>
      <c r="P40" s="154"/>
      <c r="Q40" s="7"/>
      <c r="R40" s="7"/>
      <c r="S40" s="7"/>
      <c r="T40" s="7"/>
      <c r="U40" s="154"/>
      <c r="V40" s="154"/>
      <c r="W40" s="7"/>
      <c r="X40" s="7"/>
      <c r="Y40" s="7"/>
      <c r="Z40" s="7"/>
      <c r="AA40" s="154"/>
      <c r="AB40" s="154"/>
      <c r="AC40" s="7"/>
      <c r="AD40" s="7"/>
      <c r="AE40" s="7"/>
      <c r="AF40" s="7"/>
      <c r="AG40" s="154"/>
      <c r="AH40" s="154"/>
      <c r="AI40" s="7"/>
      <c r="AJ40" s="7"/>
      <c r="AK40" s="7"/>
      <c r="AL40" s="7"/>
      <c r="AM40" s="154"/>
      <c r="AN40" s="154"/>
      <c r="AO40" s="7"/>
      <c r="AP40" s="7"/>
      <c r="AQ40" s="7"/>
      <c r="AR40" s="7"/>
      <c r="AS40" s="154"/>
      <c r="AT40" s="154"/>
      <c r="AU40" s="7"/>
      <c r="AV40" s="7"/>
      <c r="AW40" s="7"/>
      <c r="AX40" s="7"/>
      <c r="AY40" s="154"/>
      <c r="AZ40" s="154"/>
      <c r="BA40" s="154"/>
      <c r="BB40" s="7"/>
      <c r="BC40" s="7"/>
      <c r="BD40" s="7"/>
      <c r="BE40" s="7"/>
      <c r="BF40" s="7"/>
      <c r="BG40" s="7"/>
    </row>
    <row r="41" ht="15.75" customHeight="1">
      <c r="A41" s="98" t="s">
        <v>182</v>
      </c>
      <c r="B41" s="154" t="s">
        <v>144</v>
      </c>
      <c r="C41" s="154" t="s">
        <v>145</v>
      </c>
      <c r="D41" s="36" t="s">
        <v>146</v>
      </c>
      <c r="E41" s="36" t="s">
        <v>106</v>
      </c>
      <c r="F41" s="36" t="s">
        <v>107</v>
      </c>
      <c r="G41" s="36" t="s">
        <v>108</v>
      </c>
      <c r="H41" s="154" t="s">
        <v>147</v>
      </c>
      <c r="I41" s="154" t="s">
        <v>148</v>
      </c>
      <c r="J41" s="36" t="s">
        <v>149</v>
      </c>
      <c r="K41" s="36" t="s">
        <v>112</v>
      </c>
      <c r="L41" s="7"/>
      <c r="M41" s="7"/>
      <c r="N41" s="154"/>
      <c r="O41" s="154"/>
      <c r="P41" s="154"/>
      <c r="Q41" s="7"/>
      <c r="R41" s="7"/>
      <c r="S41" s="7"/>
      <c r="T41" s="7"/>
      <c r="U41" s="154"/>
      <c r="V41" s="154"/>
      <c r="W41" s="7"/>
      <c r="X41" s="7"/>
      <c r="Y41" s="7"/>
      <c r="Z41" s="7"/>
      <c r="AA41" s="154"/>
      <c r="AB41" s="154"/>
      <c r="AC41" s="7"/>
      <c r="AD41" s="7"/>
      <c r="AE41" s="7"/>
      <c r="AF41" s="7"/>
      <c r="AG41" s="154"/>
      <c r="AH41" s="154"/>
      <c r="AI41" s="7"/>
      <c r="AJ41" s="7"/>
      <c r="AK41" s="7"/>
      <c r="AL41" s="7"/>
      <c r="AM41" s="154"/>
      <c r="AN41" s="154"/>
      <c r="AO41" s="7"/>
      <c r="AP41" s="7"/>
      <c r="AQ41" s="7"/>
      <c r="AR41" s="7"/>
      <c r="AS41" s="154"/>
      <c r="AT41" s="154"/>
      <c r="AU41" s="7"/>
      <c r="AV41" s="7"/>
      <c r="AW41" s="7"/>
      <c r="AX41" s="7"/>
      <c r="AY41" s="154"/>
      <c r="AZ41" s="154"/>
      <c r="BA41" s="154"/>
      <c r="BB41" s="7"/>
      <c r="BC41" s="7"/>
      <c r="BD41" s="7"/>
      <c r="BE41" s="7"/>
      <c r="BF41" s="7"/>
      <c r="BG41" s="7"/>
    </row>
    <row r="42" ht="15.75" customHeight="1">
      <c r="A42" s="7" t="s">
        <v>52</v>
      </c>
      <c r="B42" s="85">
        <v>870030.0</v>
      </c>
      <c r="C42" s="36">
        <f>C36/B42</f>
        <v>0.003576888153</v>
      </c>
      <c r="D42" s="36">
        <f>I36/B42</f>
        <v>0.08046734021</v>
      </c>
      <c r="E42" s="36">
        <f>O36/B42</f>
        <v>0.07328253049</v>
      </c>
      <c r="F42" s="36">
        <f>U36/B42</f>
        <v>0.1292047401</v>
      </c>
      <c r="G42" s="36">
        <f>AA36/B42</f>
        <v>0.5779616795</v>
      </c>
      <c r="H42" s="36">
        <f>AG36/B42</f>
        <v>0.001878096158</v>
      </c>
      <c r="I42" s="36">
        <f>AM36/B42</f>
        <v>0.03531027666</v>
      </c>
      <c r="J42" s="36">
        <f>AS36/B42</f>
        <v>0.02932427617</v>
      </c>
      <c r="K42" s="36">
        <f>AY36/B42</f>
        <v>0.06899417261</v>
      </c>
      <c r="L42" s="7"/>
      <c r="M42" s="7"/>
      <c r="N42" s="154"/>
      <c r="O42" s="154"/>
      <c r="P42" s="154"/>
      <c r="Q42" s="7"/>
      <c r="R42" s="7"/>
      <c r="S42" s="7"/>
      <c r="T42" s="7"/>
      <c r="U42" s="154"/>
      <c r="V42" s="154"/>
      <c r="W42" s="7"/>
      <c r="X42" s="7"/>
      <c r="Y42" s="7"/>
      <c r="Z42" s="7"/>
      <c r="AA42" s="154"/>
      <c r="AB42" s="154"/>
      <c r="AC42" s="7"/>
      <c r="AD42" s="7"/>
      <c r="AE42" s="7"/>
      <c r="AF42" s="7"/>
      <c r="AG42" s="154"/>
      <c r="AH42" s="154"/>
      <c r="AI42" s="7"/>
      <c r="AJ42" s="7"/>
      <c r="AK42" s="7"/>
      <c r="AL42" s="7"/>
      <c r="AM42" s="154"/>
      <c r="AN42" s="154"/>
      <c r="AO42" s="7"/>
      <c r="AP42" s="7"/>
      <c r="AQ42" s="7"/>
      <c r="AR42" s="7"/>
      <c r="AS42" s="154"/>
      <c r="AT42" s="154"/>
      <c r="AU42" s="7"/>
      <c r="AV42" s="7"/>
      <c r="AW42" s="7"/>
      <c r="AX42" s="7"/>
      <c r="AY42" s="154"/>
      <c r="AZ42" s="154"/>
      <c r="BA42" s="154"/>
      <c r="BB42" s="7"/>
      <c r="BC42" s="7"/>
      <c r="BD42" s="7"/>
      <c r="BE42" s="7"/>
      <c r="BF42" s="7"/>
      <c r="BG42" s="7"/>
    </row>
    <row r="43" ht="15.75" customHeight="1">
      <c r="A43" s="7"/>
      <c r="B43" s="154"/>
      <c r="C43" s="154"/>
      <c r="D43" s="7"/>
      <c r="E43" s="7"/>
      <c r="F43" s="7"/>
      <c r="G43" s="7"/>
      <c r="H43" s="154"/>
      <c r="I43" s="154"/>
      <c r="J43" s="7"/>
      <c r="K43" s="7"/>
      <c r="L43" s="7"/>
      <c r="M43" s="7"/>
      <c r="N43" s="154"/>
      <c r="O43" s="154"/>
      <c r="P43" s="154"/>
      <c r="Q43" s="7"/>
      <c r="R43" s="7"/>
      <c r="S43" s="7"/>
      <c r="T43" s="7"/>
      <c r="U43" s="154"/>
      <c r="V43" s="154"/>
      <c r="W43" s="7"/>
      <c r="X43" s="7"/>
      <c r="Y43" s="7"/>
      <c r="Z43" s="7"/>
      <c r="AA43" s="154"/>
      <c r="AB43" s="154"/>
      <c r="AC43" s="7"/>
      <c r="AD43" s="7"/>
      <c r="AE43" s="7"/>
      <c r="AF43" s="7"/>
      <c r="AG43" s="154"/>
      <c r="AH43" s="154"/>
      <c r="AI43" s="7"/>
      <c r="AJ43" s="7"/>
      <c r="AK43" s="7"/>
      <c r="AL43" s="7"/>
      <c r="AM43" s="154"/>
      <c r="AN43" s="154"/>
      <c r="AO43" s="7"/>
      <c r="AP43" s="7"/>
      <c r="AQ43" s="7"/>
      <c r="AR43" s="7"/>
      <c r="AS43" s="154"/>
      <c r="AT43" s="154"/>
      <c r="AU43" s="7"/>
      <c r="AV43" s="7"/>
      <c r="AW43" s="7"/>
      <c r="AX43" s="7"/>
      <c r="AY43" s="154"/>
      <c r="AZ43" s="154"/>
      <c r="BA43" s="154"/>
      <c r="BB43" s="7"/>
      <c r="BC43" s="7"/>
      <c r="BD43" s="7"/>
      <c r="BE43" s="7"/>
      <c r="BF43" s="7"/>
      <c r="BG43" s="7"/>
    </row>
    <row r="44" ht="15.75" customHeight="1">
      <c r="A44" s="7"/>
      <c r="B44" s="154"/>
      <c r="C44" s="154"/>
      <c r="D44" s="7"/>
      <c r="E44" s="7"/>
      <c r="F44" s="7"/>
      <c r="G44" s="7"/>
      <c r="H44" s="154"/>
      <c r="I44" s="154"/>
      <c r="J44" s="7"/>
      <c r="K44" s="7"/>
      <c r="L44" s="7"/>
      <c r="M44" s="7"/>
      <c r="N44" s="154"/>
      <c r="O44" s="154"/>
      <c r="P44" s="154"/>
      <c r="Q44" s="7"/>
      <c r="R44" s="7"/>
      <c r="S44" s="7"/>
      <c r="T44" s="7"/>
      <c r="U44" s="154"/>
      <c r="V44" s="154"/>
      <c r="W44" s="7"/>
      <c r="X44" s="7"/>
      <c r="Y44" s="7"/>
      <c r="Z44" s="7"/>
      <c r="AA44" s="154"/>
      <c r="AB44" s="154"/>
      <c r="AC44" s="7"/>
      <c r="AD44" s="7"/>
      <c r="AE44" s="7"/>
      <c r="AF44" s="7"/>
      <c r="AG44" s="154"/>
      <c r="AH44" s="154"/>
      <c r="AI44" s="7"/>
      <c r="AJ44" s="7"/>
      <c r="AK44" s="7"/>
      <c r="AL44" s="7"/>
      <c r="AM44" s="154"/>
      <c r="AN44" s="154"/>
      <c r="AO44" s="7"/>
      <c r="AP44" s="7"/>
      <c r="AQ44" s="7"/>
      <c r="AR44" s="7"/>
      <c r="AS44" s="154"/>
      <c r="AT44" s="154"/>
      <c r="AU44" s="7"/>
      <c r="AV44" s="7"/>
      <c r="AW44" s="7"/>
      <c r="AX44" s="7"/>
      <c r="AY44" s="154"/>
      <c r="AZ44" s="154"/>
      <c r="BA44" s="154"/>
      <c r="BB44" s="7"/>
      <c r="BC44" s="7"/>
      <c r="BD44" s="7"/>
      <c r="BE44" s="7"/>
      <c r="BF44" s="7"/>
      <c r="BG44" s="7"/>
    </row>
    <row r="45" ht="15.75" customHeight="1">
      <c r="A45" s="7"/>
      <c r="B45" s="154"/>
      <c r="C45" s="154"/>
      <c r="D45" s="7"/>
      <c r="E45" s="7"/>
      <c r="F45" s="7"/>
      <c r="G45" s="7"/>
      <c r="H45" s="154"/>
      <c r="I45" s="154"/>
      <c r="J45" s="7"/>
      <c r="K45" s="7"/>
      <c r="L45" s="7"/>
      <c r="M45" s="7"/>
      <c r="N45" s="154"/>
      <c r="O45" s="154"/>
      <c r="P45" s="154"/>
      <c r="Q45" s="7"/>
      <c r="R45" s="7"/>
      <c r="S45" s="7"/>
      <c r="T45" s="7"/>
      <c r="U45" s="154"/>
      <c r="V45" s="154"/>
      <c r="W45" s="7"/>
      <c r="X45" s="7"/>
      <c r="Y45" s="7"/>
      <c r="Z45" s="7"/>
      <c r="AA45" s="154"/>
      <c r="AB45" s="154"/>
      <c r="AC45" s="7"/>
      <c r="AD45" s="7"/>
      <c r="AE45" s="7"/>
      <c r="AF45" s="7"/>
      <c r="AG45" s="154"/>
      <c r="AH45" s="154"/>
      <c r="AI45" s="7"/>
      <c r="AJ45" s="7"/>
      <c r="AK45" s="7"/>
      <c r="AL45" s="7"/>
      <c r="AM45" s="154"/>
      <c r="AN45" s="154"/>
      <c r="AO45" s="7"/>
      <c r="AP45" s="7"/>
      <c r="AQ45" s="7"/>
      <c r="AR45" s="7"/>
      <c r="AS45" s="154"/>
      <c r="AT45" s="154"/>
      <c r="AU45" s="7"/>
      <c r="AV45" s="7"/>
      <c r="AW45" s="7"/>
      <c r="AX45" s="7"/>
      <c r="AY45" s="154"/>
      <c r="AZ45" s="154"/>
      <c r="BA45" s="154"/>
      <c r="BB45" s="7"/>
      <c r="BC45" s="7"/>
      <c r="BD45" s="7"/>
      <c r="BE45" s="7"/>
      <c r="BF45" s="7"/>
      <c r="BG45" s="7"/>
    </row>
    <row r="46" ht="15.75" customHeight="1">
      <c r="A46" s="7"/>
      <c r="B46" s="154"/>
      <c r="C46" s="154"/>
      <c r="D46" s="7"/>
      <c r="E46" s="7"/>
      <c r="F46" s="7"/>
      <c r="G46" s="7"/>
      <c r="H46" s="154"/>
      <c r="I46" s="154"/>
      <c r="J46" s="7"/>
      <c r="K46" s="7"/>
      <c r="L46" s="7"/>
      <c r="M46" s="7"/>
      <c r="N46" s="154"/>
      <c r="O46" s="154"/>
      <c r="P46" s="154"/>
      <c r="Q46" s="7"/>
      <c r="R46" s="7"/>
      <c r="S46" s="7"/>
      <c r="T46" s="7"/>
      <c r="U46" s="154"/>
      <c r="V46" s="154"/>
      <c r="W46" s="7"/>
      <c r="X46" s="7"/>
      <c r="Y46" s="7"/>
      <c r="Z46" s="7"/>
      <c r="AA46" s="154"/>
      <c r="AB46" s="154"/>
      <c r="AC46" s="7"/>
      <c r="AD46" s="7"/>
      <c r="AE46" s="7"/>
      <c r="AF46" s="7"/>
      <c r="AG46" s="154"/>
      <c r="AH46" s="154"/>
      <c r="AI46" s="7"/>
      <c r="AJ46" s="7"/>
      <c r="AK46" s="7"/>
      <c r="AL46" s="7"/>
      <c r="AM46" s="154"/>
      <c r="AN46" s="154"/>
      <c r="AO46" s="7"/>
      <c r="AP46" s="7"/>
      <c r="AQ46" s="7"/>
      <c r="AR46" s="7"/>
      <c r="AS46" s="154"/>
      <c r="AT46" s="154"/>
      <c r="AU46" s="7"/>
      <c r="AV46" s="7"/>
      <c r="AW46" s="7"/>
      <c r="AX46" s="7"/>
      <c r="AY46" s="154"/>
      <c r="AZ46" s="154"/>
      <c r="BA46" s="154"/>
      <c r="BB46" s="7"/>
      <c r="BC46" s="7"/>
      <c r="BD46" s="7"/>
      <c r="BE46" s="7"/>
      <c r="BF46" s="7"/>
      <c r="BG46" s="7"/>
    </row>
    <row r="47" ht="15.75" customHeight="1">
      <c r="A47" s="7"/>
      <c r="B47" s="154"/>
      <c r="C47" s="154"/>
      <c r="D47" s="7"/>
      <c r="E47" s="7"/>
      <c r="F47" s="7"/>
      <c r="G47" s="7"/>
      <c r="H47" s="154"/>
      <c r="I47" s="154"/>
      <c r="J47" s="7"/>
      <c r="K47" s="7"/>
      <c r="L47" s="7"/>
      <c r="M47" s="7"/>
      <c r="N47" s="154"/>
      <c r="O47" s="154"/>
      <c r="P47" s="154"/>
      <c r="Q47" s="7"/>
      <c r="R47" s="7"/>
      <c r="S47" s="7"/>
      <c r="T47" s="7"/>
      <c r="U47" s="154"/>
      <c r="V47" s="154"/>
      <c r="W47" s="7"/>
      <c r="X47" s="7"/>
      <c r="Y47" s="7"/>
      <c r="Z47" s="7"/>
      <c r="AA47" s="154"/>
      <c r="AB47" s="154"/>
      <c r="AC47" s="7"/>
      <c r="AD47" s="7"/>
      <c r="AE47" s="7"/>
      <c r="AF47" s="7"/>
      <c r="AG47" s="154"/>
      <c r="AH47" s="154"/>
      <c r="AI47" s="7"/>
      <c r="AJ47" s="7"/>
      <c r="AK47" s="7"/>
      <c r="AL47" s="7"/>
      <c r="AM47" s="154"/>
      <c r="AN47" s="154"/>
      <c r="AO47" s="7"/>
      <c r="AP47" s="7"/>
      <c r="AQ47" s="7"/>
      <c r="AR47" s="7"/>
      <c r="AS47" s="154"/>
      <c r="AT47" s="154"/>
      <c r="AU47" s="7"/>
      <c r="AV47" s="7"/>
      <c r="AW47" s="7"/>
      <c r="AX47" s="7"/>
      <c r="AY47" s="154"/>
      <c r="AZ47" s="154"/>
      <c r="BA47" s="154"/>
      <c r="BB47" s="7"/>
      <c r="BC47" s="7"/>
      <c r="BD47" s="7"/>
      <c r="BE47" s="7"/>
      <c r="BF47" s="7"/>
      <c r="BG47" s="7"/>
    </row>
    <row r="48" ht="15.75" customHeight="1">
      <c r="A48" s="7"/>
      <c r="B48" s="154"/>
      <c r="C48" s="154"/>
      <c r="D48" s="7"/>
      <c r="E48" s="7"/>
      <c r="F48" s="7"/>
      <c r="G48" s="7"/>
      <c r="H48" s="154"/>
      <c r="I48" s="154"/>
      <c r="J48" s="7"/>
      <c r="K48" s="7"/>
      <c r="L48" s="7"/>
      <c r="M48" s="7"/>
      <c r="N48" s="154"/>
      <c r="O48" s="154"/>
      <c r="P48" s="154"/>
      <c r="Q48" s="7"/>
      <c r="R48" s="7"/>
      <c r="S48" s="7"/>
      <c r="T48" s="7"/>
      <c r="U48" s="154"/>
      <c r="V48" s="154"/>
      <c r="W48" s="7"/>
      <c r="X48" s="7"/>
      <c r="Y48" s="7"/>
      <c r="Z48" s="7"/>
      <c r="AA48" s="154"/>
      <c r="AB48" s="154"/>
      <c r="AC48" s="7"/>
      <c r="AD48" s="7"/>
      <c r="AE48" s="7"/>
      <c r="AF48" s="7"/>
      <c r="AG48" s="154"/>
      <c r="AH48" s="154"/>
      <c r="AI48" s="7"/>
      <c r="AJ48" s="7"/>
      <c r="AK48" s="7"/>
      <c r="AL48" s="7"/>
      <c r="AM48" s="154"/>
      <c r="AN48" s="154"/>
      <c r="AO48" s="7"/>
      <c r="AP48" s="7"/>
      <c r="AQ48" s="7"/>
      <c r="AR48" s="7"/>
      <c r="AS48" s="154"/>
      <c r="AT48" s="154"/>
      <c r="AU48" s="7"/>
      <c r="AV48" s="7"/>
      <c r="AW48" s="7"/>
      <c r="AX48" s="7"/>
      <c r="AY48" s="154"/>
      <c r="AZ48" s="154"/>
      <c r="BA48" s="154"/>
      <c r="BB48" s="7"/>
      <c r="BC48" s="7"/>
      <c r="BD48" s="7"/>
      <c r="BE48" s="7"/>
      <c r="BF48" s="7"/>
      <c r="BG48" s="7"/>
    </row>
    <row r="49" ht="15.75" customHeight="1">
      <c r="A49" s="7"/>
      <c r="B49" s="154"/>
      <c r="C49" s="154"/>
      <c r="D49" s="7"/>
      <c r="E49" s="7"/>
      <c r="F49" s="7"/>
      <c r="G49" s="7"/>
      <c r="H49" s="154"/>
      <c r="I49" s="154"/>
      <c r="J49" s="7"/>
      <c r="K49" s="7"/>
      <c r="L49" s="7"/>
      <c r="M49" s="7"/>
      <c r="N49" s="154"/>
      <c r="O49" s="154"/>
      <c r="P49" s="7"/>
      <c r="Q49" s="7"/>
      <c r="R49" s="7"/>
      <c r="S49" s="7"/>
      <c r="T49" s="154"/>
      <c r="U49" s="154"/>
      <c r="V49" s="7"/>
      <c r="W49" s="7"/>
      <c r="X49" s="7"/>
      <c r="Y49" s="7"/>
      <c r="Z49" s="154"/>
      <c r="AA49" s="154"/>
      <c r="AB49" s="7"/>
      <c r="AC49" s="7"/>
      <c r="AD49" s="7"/>
      <c r="AE49" s="7"/>
      <c r="AF49" s="154"/>
      <c r="AG49" s="154"/>
      <c r="AH49" s="7"/>
      <c r="AI49" s="7"/>
      <c r="AJ49" s="7"/>
      <c r="AK49" s="7"/>
      <c r="AL49" s="154"/>
      <c r="AM49" s="154"/>
      <c r="AN49" s="7"/>
      <c r="AO49" s="7"/>
      <c r="AP49" s="7"/>
      <c r="AQ49" s="7"/>
      <c r="AR49" s="154"/>
      <c r="AS49" s="154"/>
      <c r="AT49" s="7"/>
      <c r="AU49" s="7"/>
      <c r="AV49" s="7"/>
      <c r="AW49" s="7"/>
      <c r="AX49" s="154"/>
      <c r="AY49" s="154"/>
      <c r="AZ49" s="7"/>
      <c r="BA49" s="7"/>
      <c r="BB49" s="7"/>
      <c r="BC49" s="7"/>
      <c r="BD49" s="154"/>
      <c r="BE49" s="154"/>
      <c r="BF49" s="154"/>
      <c r="BG49" s="7"/>
    </row>
    <row r="50" ht="15.75" customHeight="1">
      <c r="A50" s="7"/>
      <c r="B50" s="154"/>
      <c r="C50" s="154"/>
      <c r="D50" s="7"/>
      <c r="E50" s="7"/>
      <c r="F50" s="7"/>
      <c r="G50" s="7"/>
      <c r="H50" s="154"/>
      <c r="I50" s="154"/>
      <c r="J50" s="7"/>
      <c r="K50" s="7"/>
      <c r="L50" s="7"/>
      <c r="M50" s="7"/>
      <c r="N50" s="154"/>
      <c r="O50" s="154"/>
      <c r="P50" s="7"/>
      <c r="Q50" s="7"/>
      <c r="R50" s="7"/>
      <c r="S50" s="7"/>
      <c r="T50" s="154"/>
      <c r="U50" s="154"/>
      <c r="V50" s="7"/>
      <c r="W50" s="7"/>
      <c r="X50" s="7"/>
      <c r="Y50" s="7"/>
      <c r="Z50" s="154"/>
      <c r="AA50" s="154"/>
      <c r="AB50" s="7"/>
      <c r="AC50" s="7"/>
      <c r="AD50" s="7"/>
      <c r="AE50" s="7"/>
      <c r="AF50" s="154"/>
      <c r="AG50" s="154"/>
      <c r="AH50" s="7"/>
      <c r="AI50" s="7"/>
      <c r="AJ50" s="7"/>
      <c r="AK50" s="7"/>
      <c r="AL50" s="154"/>
      <c r="AM50" s="154"/>
      <c r="AN50" s="7"/>
      <c r="AO50" s="7"/>
      <c r="AP50" s="7"/>
      <c r="AQ50" s="7"/>
      <c r="AR50" s="154"/>
      <c r="AS50" s="154"/>
      <c r="AT50" s="7"/>
      <c r="AU50" s="7"/>
      <c r="AV50" s="7"/>
      <c r="AW50" s="7"/>
      <c r="AX50" s="154"/>
      <c r="AY50" s="154"/>
      <c r="AZ50" s="7"/>
      <c r="BA50" s="7"/>
      <c r="BB50" s="7"/>
      <c r="BC50" s="7"/>
      <c r="BD50" s="154"/>
      <c r="BE50" s="154"/>
      <c r="BF50" s="154"/>
      <c r="BG50" s="7"/>
    </row>
    <row r="51" ht="15.75" customHeight="1">
      <c r="A51" s="7"/>
      <c r="B51" s="154"/>
      <c r="C51" s="154"/>
      <c r="D51" s="7"/>
      <c r="E51" s="7"/>
      <c r="F51" s="7"/>
      <c r="G51" s="7"/>
      <c r="H51" s="154"/>
      <c r="I51" s="154"/>
      <c r="J51" s="7"/>
      <c r="K51" s="7"/>
      <c r="L51" s="7"/>
      <c r="M51" s="7"/>
      <c r="N51" s="154"/>
      <c r="O51" s="154"/>
      <c r="P51" s="7"/>
      <c r="Q51" s="7"/>
      <c r="R51" s="7"/>
      <c r="S51" s="7"/>
      <c r="T51" s="154"/>
      <c r="U51" s="154"/>
      <c r="V51" s="7"/>
      <c r="W51" s="7"/>
      <c r="X51" s="7"/>
      <c r="Y51" s="7"/>
      <c r="Z51" s="154"/>
      <c r="AA51" s="154"/>
      <c r="AB51" s="7"/>
      <c r="AC51" s="7"/>
      <c r="AD51" s="7"/>
      <c r="AE51" s="7"/>
      <c r="AF51" s="154"/>
      <c r="AG51" s="154"/>
      <c r="AH51" s="7"/>
      <c r="AI51" s="7"/>
      <c r="AJ51" s="7"/>
      <c r="AK51" s="7"/>
      <c r="AL51" s="154"/>
      <c r="AM51" s="154"/>
      <c r="AN51" s="7"/>
      <c r="AO51" s="7"/>
      <c r="AP51" s="7"/>
      <c r="AQ51" s="7"/>
      <c r="AR51" s="154"/>
      <c r="AS51" s="154"/>
      <c r="AT51" s="7"/>
      <c r="AU51" s="7"/>
      <c r="AV51" s="7"/>
      <c r="AW51" s="7"/>
      <c r="AX51" s="154"/>
      <c r="AY51" s="154"/>
      <c r="AZ51" s="7"/>
      <c r="BA51" s="7"/>
      <c r="BB51" s="7"/>
      <c r="BC51" s="7"/>
      <c r="BD51" s="154"/>
      <c r="BE51" s="154"/>
      <c r="BF51" s="154"/>
      <c r="BG51" s="7"/>
    </row>
    <row r="52" ht="15.75" customHeight="1">
      <c r="A52" s="7"/>
      <c r="B52" s="154"/>
      <c r="C52" s="154"/>
      <c r="D52" s="7"/>
      <c r="E52" s="7"/>
      <c r="F52" s="7"/>
      <c r="G52" s="7"/>
      <c r="H52" s="154"/>
      <c r="I52" s="154"/>
      <c r="J52" s="7"/>
      <c r="K52" s="7"/>
      <c r="L52" s="7"/>
      <c r="M52" s="7"/>
      <c r="N52" s="154"/>
      <c r="O52" s="154"/>
      <c r="P52" s="7"/>
      <c r="Q52" s="7"/>
      <c r="R52" s="7"/>
      <c r="S52" s="7"/>
      <c r="T52" s="154"/>
      <c r="U52" s="154"/>
      <c r="V52" s="7"/>
      <c r="W52" s="7"/>
      <c r="X52" s="7"/>
      <c r="Y52" s="7"/>
      <c r="Z52" s="154"/>
      <c r="AA52" s="154"/>
      <c r="AB52" s="7"/>
      <c r="AC52" s="7"/>
      <c r="AD52" s="7"/>
      <c r="AE52" s="7"/>
      <c r="AF52" s="154"/>
      <c r="AG52" s="154"/>
      <c r="AH52" s="7"/>
      <c r="AI52" s="7"/>
      <c r="AJ52" s="7"/>
      <c r="AK52" s="7"/>
      <c r="AL52" s="154"/>
      <c r="AM52" s="154"/>
      <c r="AN52" s="7"/>
      <c r="AO52" s="7"/>
      <c r="AP52" s="7"/>
      <c r="AQ52" s="7"/>
      <c r="AR52" s="154"/>
      <c r="AS52" s="154"/>
      <c r="AT52" s="7"/>
      <c r="AU52" s="7"/>
      <c r="AV52" s="7"/>
      <c r="AW52" s="7"/>
      <c r="AX52" s="154"/>
      <c r="AY52" s="154"/>
      <c r="AZ52" s="7"/>
      <c r="BA52" s="7"/>
      <c r="BB52" s="7"/>
      <c r="BC52" s="7"/>
      <c r="BD52" s="154"/>
      <c r="BE52" s="154"/>
      <c r="BF52" s="154"/>
      <c r="BG52" s="7"/>
    </row>
    <row r="53" ht="15.75" customHeight="1">
      <c r="A53" s="7"/>
      <c r="B53" s="154"/>
      <c r="C53" s="154"/>
      <c r="D53" s="7"/>
      <c r="E53" s="7"/>
      <c r="F53" s="7"/>
      <c r="G53" s="7"/>
      <c r="H53" s="154"/>
      <c r="I53" s="154"/>
      <c r="J53" s="7"/>
      <c r="K53" s="7"/>
      <c r="L53" s="7"/>
      <c r="M53" s="7"/>
      <c r="N53" s="154"/>
      <c r="O53" s="154"/>
      <c r="P53" s="7"/>
      <c r="Q53" s="7"/>
      <c r="R53" s="7"/>
      <c r="S53" s="7"/>
      <c r="T53" s="154"/>
      <c r="U53" s="154"/>
      <c r="V53" s="7"/>
      <c r="W53" s="7"/>
      <c r="X53" s="7"/>
      <c r="Y53" s="7"/>
      <c r="Z53" s="154"/>
      <c r="AA53" s="154"/>
      <c r="AB53" s="7"/>
      <c r="AC53" s="7"/>
      <c r="AD53" s="7"/>
      <c r="AE53" s="7"/>
      <c r="AF53" s="154"/>
      <c r="AG53" s="154"/>
      <c r="AH53" s="7"/>
      <c r="AI53" s="7"/>
      <c r="AJ53" s="7"/>
      <c r="AK53" s="7"/>
      <c r="AL53" s="154"/>
      <c r="AM53" s="154"/>
      <c r="AN53" s="7"/>
      <c r="AO53" s="7"/>
      <c r="AP53" s="7"/>
      <c r="AQ53" s="7"/>
      <c r="AR53" s="154"/>
      <c r="AS53" s="154"/>
      <c r="AT53" s="7"/>
      <c r="AU53" s="7"/>
      <c r="AV53" s="7"/>
      <c r="AW53" s="7"/>
      <c r="AX53" s="154"/>
      <c r="AY53" s="154"/>
      <c r="AZ53" s="7"/>
      <c r="BA53" s="7"/>
      <c r="BB53" s="7"/>
      <c r="BC53" s="7"/>
      <c r="BD53" s="154"/>
      <c r="BE53" s="154"/>
      <c r="BF53" s="154"/>
      <c r="BG53" s="7"/>
    </row>
    <row r="54" ht="15.75" customHeight="1">
      <c r="A54" s="7"/>
      <c r="B54" s="154"/>
      <c r="C54" s="154"/>
      <c r="D54" s="7"/>
      <c r="E54" s="7"/>
      <c r="F54" s="7"/>
      <c r="G54" s="7"/>
      <c r="H54" s="154"/>
      <c r="I54" s="154"/>
      <c r="J54" s="7"/>
      <c r="K54" s="7"/>
      <c r="L54" s="7"/>
      <c r="M54" s="7"/>
      <c r="N54" s="154"/>
      <c r="O54" s="154"/>
      <c r="P54" s="7"/>
      <c r="Q54" s="7"/>
      <c r="R54" s="7"/>
      <c r="S54" s="7"/>
      <c r="T54" s="154"/>
      <c r="U54" s="154"/>
      <c r="V54" s="7"/>
      <c r="W54" s="7"/>
      <c r="X54" s="7"/>
      <c r="Y54" s="7"/>
      <c r="Z54" s="154"/>
      <c r="AA54" s="154"/>
      <c r="AB54" s="7"/>
      <c r="AC54" s="7"/>
      <c r="AD54" s="7"/>
      <c r="AE54" s="7"/>
      <c r="AF54" s="154"/>
      <c r="AG54" s="154"/>
      <c r="AH54" s="7"/>
      <c r="AI54" s="7"/>
      <c r="AJ54" s="7"/>
      <c r="AK54" s="7"/>
      <c r="AL54" s="154"/>
      <c r="AM54" s="154"/>
      <c r="AN54" s="7"/>
      <c r="AO54" s="7"/>
      <c r="AP54" s="7"/>
      <c r="AQ54" s="7"/>
      <c r="AR54" s="154"/>
      <c r="AS54" s="154"/>
      <c r="AT54" s="7"/>
      <c r="AU54" s="7"/>
      <c r="AV54" s="7"/>
      <c r="AW54" s="7"/>
      <c r="AX54" s="154"/>
      <c r="AY54" s="154"/>
      <c r="AZ54" s="7"/>
      <c r="BA54" s="7"/>
      <c r="BB54" s="7"/>
      <c r="BC54" s="7"/>
      <c r="BD54" s="154"/>
      <c r="BE54" s="154"/>
      <c r="BF54" s="154"/>
      <c r="BG54" s="7"/>
    </row>
    <row r="55" ht="15.75" customHeight="1">
      <c r="A55" s="7"/>
      <c r="B55" s="154"/>
      <c r="C55" s="154"/>
      <c r="D55" s="7"/>
      <c r="E55" s="7"/>
      <c r="F55" s="7"/>
      <c r="G55" s="7"/>
      <c r="H55" s="154"/>
      <c r="I55" s="154"/>
      <c r="J55" s="7"/>
      <c r="K55" s="7"/>
      <c r="L55" s="7"/>
      <c r="M55" s="7"/>
      <c r="N55" s="154"/>
      <c r="O55" s="154"/>
      <c r="P55" s="7"/>
      <c r="Q55" s="7"/>
      <c r="R55" s="7"/>
      <c r="S55" s="7"/>
      <c r="T55" s="154"/>
      <c r="U55" s="154"/>
      <c r="V55" s="7"/>
      <c r="W55" s="7"/>
      <c r="X55" s="7"/>
      <c r="Y55" s="7"/>
      <c r="Z55" s="154"/>
      <c r="AA55" s="154"/>
      <c r="AB55" s="7"/>
      <c r="AC55" s="7"/>
      <c r="AD55" s="7"/>
      <c r="AE55" s="7"/>
      <c r="AF55" s="154"/>
      <c r="AG55" s="154"/>
      <c r="AH55" s="7"/>
      <c r="AI55" s="7"/>
      <c r="AJ55" s="7"/>
      <c r="AK55" s="7"/>
      <c r="AL55" s="154"/>
      <c r="AM55" s="154"/>
      <c r="AN55" s="7"/>
      <c r="AO55" s="7"/>
      <c r="AP55" s="7"/>
      <c r="AQ55" s="7"/>
      <c r="AR55" s="154"/>
      <c r="AS55" s="154"/>
      <c r="AT55" s="7"/>
      <c r="AU55" s="7"/>
      <c r="AV55" s="7"/>
      <c r="AW55" s="7"/>
      <c r="AX55" s="154"/>
      <c r="AY55" s="154"/>
      <c r="AZ55" s="7"/>
      <c r="BA55" s="7"/>
      <c r="BB55" s="7"/>
      <c r="BC55" s="7"/>
      <c r="BD55" s="154"/>
      <c r="BE55" s="154"/>
      <c r="BF55" s="154"/>
      <c r="BG55" s="7"/>
    </row>
    <row r="56" ht="15.75" customHeight="1">
      <c r="A56" s="7"/>
      <c r="B56" s="154"/>
      <c r="C56" s="154"/>
      <c r="D56" s="7"/>
      <c r="E56" s="7"/>
      <c r="F56" s="7"/>
      <c r="G56" s="7"/>
      <c r="H56" s="154"/>
      <c r="I56" s="154"/>
      <c r="J56" s="7"/>
      <c r="K56" s="7"/>
      <c r="L56" s="7"/>
      <c r="M56" s="7"/>
      <c r="N56" s="154"/>
      <c r="O56" s="154"/>
      <c r="P56" s="7"/>
      <c r="Q56" s="7"/>
      <c r="R56" s="7"/>
      <c r="S56" s="7"/>
      <c r="T56" s="154"/>
      <c r="U56" s="154"/>
      <c r="V56" s="7"/>
      <c r="W56" s="7"/>
      <c r="X56" s="7"/>
      <c r="Y56" s="7"/>
      <c r="Z56" s="154"/>
      <c r="AA56" s="154"/>
      <c r="AB56" s="7"/>
      <c r="AC56" s="7"/>
      <c r="AD56" s="7"/>
      <c r="AE56" s="7"/>
      <c r="AF56" s="154"/>
      <c r="AG56" s="154"/>
      <c r="AH56" s="7"/>
      <c r="AI56" s="7"/>
      <c r="AJ56" s="7"/>
      <c r="AK56" s="7"/>
      <c r="AL56" s="154"/>
      <c r="AM56" s="154"/>
      <c r="AN56" s="7"/>
      <c r="AO56" s="7"/>
      <c r="AP56" s="7"/>
      <c r="AQ56" s="7"/>
      <c r="AR56" s="154"/>
      <c r="AS56" s="154"/>
      <c r="AT56" s="7"/>
      <c r="AU56" s="7"/>
      <c r="AV56" s="7"/>
      <c r="AW56" s="7"/>
      <c r="AX56" s="154"/>
      <c r="AY56" s="154"/>
      <c r="AZ56" s="7"/>
      <c r="BA56" s="7"/>
      <c r="BB56" s="7"/>
      <c r="BC56" s="7"/>
      <c r="BD56" s="154"/>
      <c r="BE56" s="154"/>
      <c r="BF56" s="154"/>
      <c r="BG56" s="7"/>
    </row>
    <row r="57" ht="57.75" customHeight="1">
      <c r="A57" s="114" t="s">
        <v>299</v>
      </c>
      <c r="B57" s="13"/>
      <c r="C57" s="13"/>
      <c r="D57" s="13"/>
      <c r="E57" s="13"/>
      <c r="F57" s="13"/>
      <c r="G57" s="13"/>
      <c r="H57" s="13"/>
      <c r="I57" s="14"/>
      <c r="J57" s="7"/>
      <c r="K57" s="7"/>
      <c r="L57" s="7"/>
      <c r="M57" s="7"/>
      <c r="N57" s="154"/>
      <c r="O57" s="154"/>
      <c r="P57" s="7"/>
      <c r="Q57" s="7"/>
      <c r="R57" s="7"/>
      <c r="S57" s="7"/>
      <c r="T57" s="154"/>
      <c r="U57" s="154"/>
      <c r="V57" s="7"/>
      <c r="W57" s="7"/>
      <c r="X57" s="7"/>
      <c r="Y57" s="7"/>
      <c r="Z57" s="154"/>
      <c r="AA57" s="154"/>
      <c r="AB57" s="7"/>
      <c r="AC57" s="7"/>
      <c r="AD57" s="7"/>
      <c r="AE57" s="7"/>
      <c r="AF57" s="154"/>
      <c r="AG57" s="154"/>
      <c r="AH57" s="7"/>
      <c r="AI57" s="7"/>
      <c r="AJ57" s="7"/>
      <c r="AK57" s="7"/>
      <c r="AL57" s="154"/>
      <c r="AM57" s="154"/>
      <c r="AN57" s="7"/>
      <c r="AO57" s="7"/>
      <c r="AP57" s="7"/>
      <c r="AQ57" s="7"/>
      <c r="AR57" s="154"/>
      <c r="AS57" s="154"/>
      <c r="AT57" s="7"/>
      <c r="AU57" s="7"/>
      <c r="AV57" s="7"/>
      <c r="AW57" s="7"/>
      <c r="AX57" s="154"/>
      <c r="AY57" s="154"/>
      <c r="AZ57" s="7"/>
      <c r="BA57" s="7"/>
      <c r="BB57" s="7"/>
      <c r="BC57" s="7"/>
      <c r="BD57" s="154"/>
      <c r="BE57" s="154"/>
      <c r="BF57" s="154"/>
      <c r="BG57" s="7"/>
    </row>
    <row r="58" ht="124.5" customHeight="1">
      <c r="A58" s="273" t="s">
        <v>300</v>
      </c>
      <c r="B58" s="13"/>
      <c r="C58" s="13"/>
      <c r="D58" s="13"/>
      <c r="E58" s="13"/>
      <c r="F58" s="13"/>
      <c r="G58" s="13"/>
      <c r="H58" s="13"/>
      <c r="I58" s="14"/>
      <c r="J58" s="7"/>
      <c r="K58" s="7"/>
      <c r="L58" s="7"/>
      <c r="M58" s="7"/>
      <c r="N58" s="154"/>
      <c r="O58" s="154"/>
      <c r="P58" s="7"/>
      <c r="Q58" s="7"/>
      <c r="R58" s="7"/>
      <c r="S58" s="7"/>
      <c r="T58" s="154"/>
      <c r="U58" s="154"/>
      <c r="V58" s="7"/>
      <c r="W58" s="7"/>
      <c r="X58" s="7"/>
      <c r="Y58" s="7"/>
      <c r="Z58" s="154"/>
      <c r="AA58" s="154"/>
      <c r="AB58" s="7"/>
      <c r="AC58" s="7"/>
      <c r="AD58" s="7"/>
      <c r="AE58" s="7"/>
      <c r="AF58" s="154"/>
      <c r="AG58" s="154"/>
      <c r="AH58" s="7"/>
      <c r="AI58" s="7"/>
      <c r="AJ58" s="7"/>
      <c r="AK58" s="7"/>
      <c r="AL58" s="154"/>
      <c r="AM58" s="154"/>
      <c r="AN58" s="7"/>
      <c r="AO58" s="7"/>
      <c r="AP58" s="7"/>
      <c r="AQ58" s="7"/>
      <c r="AR58" s="154"/>
      <c r="AS58" s="154"/>
      <c r="AT58" s="7"/>
      <c r="AU58" s="7"/>
      <c r="AV58" s="7"/>
      <c r="AW58" s="7"/>
      <c r="AX58" s="154"/>
      <c r="AY58" s="154"/>
      <c r="AZ58" s="7"/>
      <c r="BA58" s="7"/>
      <c r="BB58" s="7"/>
      <c r="BC58" s="7"/>
      <c r="BD58" s="154"/>
      <c r="BE58" s="154"/>
      <c r="BF58" s="154"/>
      <c r="BG58" s="7"/>
    </row>
    <row r="59" ht="15.75" customHeight="1">
      <c r="A59" s="7"/>
      <c r="B59" s="154"/>
      <c r="C59" s="154"/>
      <c r="D59" s="7"/>
      <c r="E59" s="7"/>
      <c r="F59" s="7"/>
      <c r="G59" s="7"/>
      <c r="H59" s="154"/>
      <c r="I59" s="154"/>
      <c r="J59" s="7"/>
      <c r="K59" s="7"/>
      <c r="L59" s="7"/>
      <c r="M59" s="7"/>
      <c r="N59" s="154"/>
      <c r="O59" s="154"/>
      <c r="P59" s="7"/>
      <c r="Q59" s="7"/>
      <c r="R59" s="7"/>
      <c r="S59" s="7"/>
      <c r="T59" s="154"/>
      <c r="U59" s="154"/>
      <c r="V59" s="7"/>
      <c r="W59" s="7"/>
      <c r="X59" s="7"/>
      <c r="Y59" s="7"/>
      <c r="Z59" s="154"/>
      <c r="AA59" s="154"/>
      <c r="AB59" s="7"/>
      <c r="AC59" s="7"/>
      <c r="AD59" s="7"/>
      <c r="AE59" s="7"/>
      <c r="AF59" s="154"/>
      <c r="AG59" s="154"/>
      <c r="AH59" s="7"/>
      <c r="AI59" s="7"/>
      <c r="AJ59" s="7"/>
      <c r="AK59" s="7"/>
      <c r="AL59" s="154"/>
      <c r="AM59" s="154"/>
      <c r="AN59" s="7"/>
      <c r="AO59" s="7"/>
      <c r="AP59" s="7"/>
      <c r="AQ59" s="7"/>
      <c r="AR59" s="154"/>
      <c r="AS59" s="154"/>
      <c r="AT59" s="7"/>
      <c r="AU59" s="7"/>
      <c r="AV59" s="7"/>
      <c r="AW59" s="7"/>
      <c r="AX59" s="154"/>
      <c r="AY59" s="154"/>
      <c r="AZ59" s="7"/>
      <c r="BA59" s="7"/>
      <c r="BB59" s="7"/>
      <c r="BC59" s="7"/>
      <c r="BD59" s="154"/>
      <c r="BE59" s="154"/>
      <c r="BF59" s="154"/>
      <c r="BG59" s="7"/>
    </row>
    <row r="60" ht="46.5" customHeight="1">
      <c r="A60" s="39" t="s">
        <v>301</v>
      </c>
      <c r="F60" s="7"/>
      <c r="G60" s="7"/>
      <c r="H60" s="154"/>
      <c r="I60" s="154"/>
      <c r="J60" s="7"/>
      <c r="K60" s="7"/>
      <c r="L60" s="7"/>
      <c r="M60" s="7"/>
      <c r="N60" s="154"/>
      <c r="O60" s="154"/>
      <c r="P60" s="7"/>
      <c r="Q60" s="7"/>
      <c r="R60" s="7"/>
      <c r="S60" s="7"/>
      <c r="T60" s="154"/>
      <c r="U60" s="154"/>
      <c r="V60" s="7"/>
      <c r="W60" s="7"/>
      <c r="X60" s="7"/>
      <c r="Y60" s="7"/>
      <c r="Z60" s="154"/>
      <c r="AA60" s="154"/>
      <c r="AB60" s="7"/>
      <c r="AC60" s="7"/>
      <c r="AD60" s="7"/>
      <c r="AE60" s="7"/>
      <c r="AF60" s="154"/>
      <c r="AG60" s="154"/>
      <c r="AH60" s="7"/>
      <c r="AI60" s="7"/>
      <c r="AJ60" s="7"/>
      <c r="AK60" s="7"/>
      <c r="AL60" s="154"/>
      <c r="AM60" s="154"/>
      <c r="AN60" s="7"/>
      <c r="AO60" s="7"/>
      <c r="AP60" s="7"/>
      <c r="AQ60" s="7"/>
      <c r="AR60" s="154"/>
      <c r="AS60" s="154"/>
      <c r="AT60" s="7"/>
      <c r="AU60" s="7"/>
      <c r="AV60" s="7"/>
      <c r="AW60" s="7"/>
      <c r="AX60" s="154"/>
      <c r="AY60" s="154"/>
      <c r="AZ60" s="7"/>
      <c r="BA60" s="7"/>
      <c r="BB60" s="7"/>
      <c r="BC60" s="7"/>
      <c r="BD60" s="154"/>
      <c r="BE60" s="154"/>
      <c r="BF60" s="154"/>
      <c r="BG60" s="7"/>
    </row>
    <row r="61" ht="15.75" customHeight="1">
      <c r="A61" s="110" t="s">
        <v>36</v>
      </c>
      <c r="F61" s="7"/>
      <c r="G61" s="7"/>
      <c r="H61" s="154"/>
      <c r="I61" s="154"/>
      <c r="J61" s="7"/>
      <c r="K61" s="7"/>
      <c r="L61" s="7"/>
      <c r="M61" s="7"/>
      <c r="N61" s="154"/>
      <c r="O61" s="154"/>
      <c r="P61" s="7"/>
      <c r="Q61" s="7"/>
      <c r="R61" s="7"/>
      <c r="S61" s="7"/>
      <c r="T61" s="154"/>
      <c r="U61" s="154"/>
      <c r="V61" s="7"/>
      <c r="W61" s="7"/>
      <c r="X61" s="7"/>
      <c r="Y61" s="7"/>
      <c r="Z61" s="154"/>
      <c r="AA61" s="154"/>
      <c r="AB61" s="7"/>
      <c r="AC61" s="7"/>
      <c r="AD61" s="7"/>
      <c r="AE61" s="7"/>
      <c r="AF61" s="154"/>
      <c r="AG61" s="154"/>
      <c r="AH61" s="7"/>
      <c r="AI61" s="7"/>
      <c r="AJ61" s="7"/>
      <c r="AK61" s="7"/>
      <c r="AL61" s="154"/>
      <c r="AM61" s="154"/>
      <c r="AN61" s="7"/>
      <c r="AO61" s="7"/>
      <c r="AP61" s="7"/>
      <c r="AQ61" s="7"/>
      <c r="AR61" s="154"/>
      <c r="AS61" s="154"/>
      <c r="AT61" s="7"/>
      <c r="AU61" s="7"/>
      <c r="AV61" s="7"/>
      <c r="AW61" s="7"/>
      <c r="AX61" s="154"/>
      <c r="AY61" s="154"/>
      <c r="AZ61" s="7"/>
      <c r="BA61" s="7"/>
      <c r="BB61" s="7"/>
      <c r="BC61" s="7"/>
      <c r="BD61" s="154"/>
      <c r="BE61" s="154"/>
      <c r="BF61" s="154"/>
      <c r="BG61" s="7"/>
    </row>
    <row r="62" ht="15.75" customHeight="1">
      <c r="A62" s="110"/>
      <c r="B62" s="181"/>
      <c r="C62" s="181"/>
      <c r="D62" s="110"/>
      <c r="E62" s="110"/>
      <c r="F62" s="7"/>
      <c r="G62" s="7"/>
      <c r="H62" s="154"/>
      <c r="I62" s="154"/>
      <c r="J62" s="7"/>
      <c r="K62" s="7"/>
      <c r="L62" s="7"/>
      <c r="M62" s="7"/>
      <c r="N62" s="154"/>
      <c r="O62" s="154"/>
      <c r="P62" s="7"/>
      <c r="Q62" s="7"/>
      <c r="R62" s="7"/>
      <c r="S62" s="7"/>
      <c r="T62" s="154"/>
      <c r="U62" s="154"/>
      <c r="V62" s="7"/>
      <c r="W62" s="7"/>
      <c r="X62" s="7"/>
      <c r="Y62" s="7"/>
      <c r="Z62" s="154"/>
      <c r="AA62" s="154"/>
      <c r="AB62" s="7"/>
      <c r="AC62" s="7"/>
      <c r="AD62" s="7"/>
      <c r="AE62" s="7"/>
      <c r="AF62" s="154"/>
      <c r="AG62" s="154"/>
      <c r="AH62" s="7"/>
      <c r="AI62" s="7"/>
      <c r="AJ62" s="7"/>
      <c r="AK62" s="7"/>
      <c r="AL62" s="154"/>
      <c r="AM62" s="154"/>
      <c r="AN62" s="7"/>
      <c r="AO62" s="7"/>
      <c r="AP62" s="7"/>
      <c r="AQ62" s="7"/>
      <c r="AR62" s="154"/>
      <c r="AS62" s="154"/>
      <c r="AT62" s="7"/>
      <c r="AU62" s="7"/>
      <c r="AV62" s="7"/>
      <c r="AW62" s="7"/>
      <c r="AX62" s="154"/>
      <c r="AY62" s="154"/>
      <c r="AZ62" s="7"/>
      <c r="BA62" s="7"/>
      <c r="BB62" s="7"/>
      <c r="BC62" s="7"/>
      <c r="BD62" s="154"/>
      <c r="BE62" s="154"/>
      <c r="BF62" s="154"/>
      <c r="BG62" s="7"/>
    </row>
    <row r="63" ht="15.75" customHeight="1">
      <c r="A63" s="42" t="s">
        <v>23</v>
      </c>
      <c r="C63" s="274"/>
      <c r="D63" s="40"/>
      <c r="E63" s="40"/>
      <c r="F63" s="7"/>
      <c r="G63" s="7"/>
      <c r="H63" s="154"/>
      <c r="I63" s="154"/>
      <c r="J63" s="7"/>
      <c r="K63" s="7"/>
      <c r="L63" s="7"/>
      <c r="M63" s="7"/>
      <c r="N63" s="154"/>
      <c r="O63" s="154"/>
      <c r="P63" s="7"/>
      <c r="Q63" s="7"/>
      <c r="R63" s="7"/>
      <c r="S63" s="7"/>
      <c r="T63" s="154"/>
      <c r="U63" s="154"/>
      <c r="V63" s="7"/>
      <c r="W63" s="7"/>
      <c r="X63" s="7"/>
      <c r="Y63" s="7"/>
      <c r="Z63" s="154"/>
      <c r="AA63" s="154"/>
      <c r="AB63" s="7"/>
      <c r="AC63" s="7"/>
      <c r="AD63" s="7"/>
      <c r="AE63" s="7"/>
      <c r="AF63" s="154"/>
      <c r="AG63" s="154"/>
      <c r="AH63" s="7"/>
      <c r="AI63" s="7"/>
      <c r="AJ63" s="7"/>
      <c r="AK63" s="7"/>
      <c r="AL63" s="154"/>
      <c r="AM63" s="154"/>
      <c r="AN63" s="7"/>
      <c r="AO63" s="7"/>
      <c r="AP63" s="7"/>
      <c r="AQ63" s="7"/>
      <c r="AR63" s="154"/>
      <c r="AS63" s="154"/>
      <c r="AT63" s="7"/>
      <c r="AU63" s="7"/>
      <c r="AV63" s="7"/>
      <c r="AW63" s="7"/>
      <c r="AX63" s="154"/>
      <c r="AY63" s="154"/>
      <c r="AZ63" s="7"/>
      <c r="BA63" s="7"/>
      <c r="BB63" s="7"/>
      <c r="BC63" s="7"/>
      <c r="BD63" s="154"/>
      <c r="BE63" s="154"/>
      <c r="BF63" s="154"/>
      <c r="BG63" s="7"/>
    </row>
    <row r="64" ht="15.75" customHeight="1">
      <c r="A64" s="275"/>
      <c r="B64" s="154"/>
      <c r="C64" s="154"/>
      <c r="D64" s="7"/>
      <c r="E64" s="7"/>
      <c r="F64" s="7"/>
      <c r="G64" s="7"/>
      <c r="H64" s="154"/>
      <c r="I64" s="154"/>
      <c r="J64" s="7"/>
      <c r="K64" s="7"/>
      <c r="L64" s="7"/>
      <c r="M64" s="7"/>
      <c r="N64" s="154"/>
      <c r="O64" s="154"/>
      <c r="P64" s="7"/>
      <c r="Q64" s="7"/>
      <c r="R64" s="7"/>
      <c r="S64" s="7"/>
      <c r="T64" s="154"/>
      <c r="U64" s="154"/>
      <c r="V64" s="7"/>
      <c r="W64" s="7"/>
      <c r="X64" s="7"/>
      <c r="Y64" s="7"/>
      <c r="Z64" s="154"/>
      <c r="AA64" s="154"/>
      <c r="AB64" s="7"/>
      <c r="AC64" s="7"/>
      <c r="AD64" s="7"/>
      <c r="AE64" s="7"/>
      <c r="AF64" s="154"/>
      <c r="AG64" s="154"/>
      <c r="AH64" s="7"/>
      <c r="AI64" s="7"/>
      <c r="AJ64" s="7"/>
      <c r="AK64" s="7"/>
      <c r="AL64" s="154"/>
      <c r="AM64" s="154"/>
      <c r="AN64" s="7"/>
      <c r="AO64" s="7"/>
      <c r="AP64" s="7"/>
      <c r="AQ64" s="7"/>
      <c r="AR64" s="154"/>
      <c r="AS64" s="154"/>
      <c r="AT64" s="7"/>
      <c r="AU64" s="7"/>
      <c r="AV64" s="7"/>
      <c r="AW64" s="7"/>
      <c r="AX64" s="154"/>
      <c r="AY64" s="154"/>
      <c r="AZ64" s="7"/>
      <c r="BA64" s="7"/>
      <c r="BB64" s="7"/>
      <c r="BC64" s="7"/>
      <c r="BD64" s="154"/>
      <c r="BE64" s="154"/>
      <c r="BF64" s="154"/>
      <c r="BG64" s="7"/>
    </row>
    <row r="65" ht="15.75" customHeight="1">
      <c r="A65" s="7"/>
      <c r="B65" s="154"/>
      <c r="C65" s="154"/>
      <c r="D65" s="7"/>
      <c r="E65" s="7"/>
      <c r="F65" s="7"/>
      <c r="G65" s="7"/>
      <c r="H65" s="154"/>
      <c r="I65" s="154"/>
      <c r="J65" s="7"/>
      <c r="K65" s="7"/>
      <c r="L65" s="7"/>
      <c r="M65" s="7"/>
      <c r="N65" s="154"/>
      <c r="O65" s="154"/>
      <c r="P65" s="7"/>
      <c r="Q65" s="7"/>
      <c r="R65" s="7"/>
      <c r="S65" s="7"/>
      <c r="T65" s="154"/>
      <c r="U65" s="154"/>
      <c r="V65" s="7"/>
      <c r="W65" s="7"/>
      <c r="X65" s="7"/>
      <c r="Y65" s="7"/>
      <c r="Z65" s="154"/>
      <c r="AA65" s="154"/>
      <c r="AB65" s="7"/>
      <c r="AC65" s="7"/>
      <c r="AD65" s="7"/>
      <c r="AE65" s="7"/>
      <c r="AF65" s="154"/>
      <c r="AG65" s="154"/>
      <c r="AH65" s="7"/>
      <c r="AI65" s="7"/>
      <c r="AJ65" s="7"/>
      <c r="AK65" s="7"/>
      <c r="AL65" s="154"/>
      <c r="AM65" s="154"/>
      <c r="AN65" s="7"/>
      <c r="AO65" s="7"/>
      <c r="AP65" s="7"/>
      <c r="AQ65" s="7"/>
      <c r="AR65" s="154"/>
      <c r="AS65" s="154"/>
      <c r="AT65" s="7"/>
      <c r="AU65" s="7"/>
      <c r="AV65" s="7"/>
      <c r="AW65" s="7"/>
      <c r="AX65" s="154"/>
      <c r="AY65" s="154"/>
      <c r="AZ65" s="7"/>
      <c r="BA65" s="7"/>
      <c r="BB65" s="7"/>
      <c r="BC65" s="7"/>
      <c r="BD65" s="154"/>
      <c r="BE65" s="154"/>
      <c r="BF65" s="154"/>
      <c r="BG65" s="7"/>
    </row>
    <row r="66" ht="15.75" customHeight="1">
      <c r="A66" s="7"/>
      <c r="B66" s="154"/>
      <c r="C66" s="154"/>
      <c r="D66" s="7"/>
      <c r="E66" s="7"/>
      <c r="F66" s="7"/>
      <c r="G66" s="7"/>
      <c r="H66" s="154"/>
      <c r="I66" s="154"/>
      <c r="J66" s="7"/>
      <c r="K66" s="7"/>
      <c r="L66" s="7"/>
      <c r="M66" s="7"/>
      <c r="N66" s="154"/>
      <c r="O66" s="154"/>
      <c r="P66" s="7"/>
      <c r="Q66" s="7"/>
      <c r="R66" s="7"/>
      <c r="S66" s="7"/>
      <c r="T66" s="154"/>
      <c r="U66" s="154"/>
      <c r="V66" s="7"/>
      <c r="W66" s="7"/>
      <c r="X66" s="7"/>
      <c r="Y66" s="7"/>
      <c r="Z66" s="154"/>
      <c r="AA66" s="154"/>
      <c r="AB66" s="7"/>
      <c r="AC66" s="7"/>
      <c r="AD66" s="7"/>
      <c r="AE66" s="7"/>
      <c r="AF66" s="154"/>
      <c r="AG66" s="154"/>
      <c r="AH66" s="7"/>
      <c r="AI66" s="7"/>
      <c r="AJ66" s="7"/>
      <c r="AK66" s="7"/>
      <c r="AL66" s="154"/>
      <c r="AM66" s="154"/>
      <c r="AN66" s="7"/>
      <c r="AO66" s="7"/>
      <c r="AP66" s="7"/>
      <c r="AQ66" s="7"/>
      <c r="AR66" s="154"/>
      <c r="AS66" s="154"/>
      <c r="AT66" s="7"/>
      <c r="AU66" s="7"/>
      <c r="AV66" s="7"/>
      <c r="AW66" s="7"/>
      <c r="AX66" s="154"/>
      <c r="AY66" s="154"/>
      <c r="AZ66" s="7"/>
      <c r="BA66" s="7"/>
      <c r="BB66" s="7"/>
      <c r="BC66" s="7"/>
      <c r="BD66" s="154"/>
      <c r="BE66" s="154"/>
      <c r="BF66" s="154"/>
      <c r="BG66" s="7"/>
    </row>
    <row r="67" ht="15.75" customHeight="1">
      <c r="A67" s="7"/>
      <c r="B67" s="154"/>
      <c r="C67" s="154"/>
      <c r="D67" s="7"/>
      <c r="E67" s="7"/>
      <c r="F67" s="7"/>
      <c r="G67" s="7"/>
      <c r="H67" s="154"/>
      <c r="I67" s="154"/>
      <c r="J67" s="7"/>
      <c r="K67" s="7"/>
      <c r="L67" s="7"/>
      <c r="M67" s="7"/>
      <c r="N67" s="154"/>
      <c r="O67" s="154"/>
      <c r="P67" s="7"/>
      <c r="Q67" s="7"/>
      <c r="R67" s="7"/>
      <c r="S67" s="7"/>
      <c r="T67" s="154"/>
      <c r="U67" s="154"/>
      <c r="V67" s="7"/>
      <c r="W67" s="7"/>
      <c r="X67" s="7"/>
      <c r="Y67" s="7"/>
      <c r="Z67" s="154"/>
      <c r="AA67" s="154"/>
      <c r="AB67" s="7"/>
      <c r="AC67" s="7"/>
      <c r="AD67" s="7"/>
      <c r="AE67" s="7"/>
      <c r="AF67" s="154"/>
      <c r="AG67" s="154"/>
      <c r="AH67" s="7"/>
      <c r="AI67" s="7"/>
      <c r="AJ67" s="7"/>
      <c r="AK67" s="7"/>
      <c r="AL67" s="154"/>
      <c r="AM67" s="154"/>
      <c r="AN67" s="7"/>
      <c r="AO67" s="7"/>
      <c r="AP67" s="7"/>
      <c r="AQ67" s="7"/>
      <c r="AR67" s="154"/>
      <c r="AS67" s="154"/>
      <c r="AT67" s="7"/>
      <c r="AU67" s="7"/>
      <c r="AV67" s="7"/>
      <c r="AW67" s="7"/>
      <c r="AX67" s="154"/>
      <c r="AY67" s="154"/>
      <c r="AZ67" s="7"/>
      <c r="BA67" s="7"/>
      <c r="BB67" s="7"/>
      <c r="BC67" s="7"/>
      <c r="BD67" s="154"/>
      <c r="BE67" s="154"/>
      <c r="BF67" s="154"/>
      <c r="BG67" s="7"/>
    </row>
    <row r="68" ht="15.75" customHeight="1">
      <c r="A68" s="7"/>
      <c r="B68" s="154"/>
      <c r="C68" s="154"/>
      <c r="D68" s="7"/>
      <c r="E68" s="7"/>
      <c r="F68" s="7"/>
      <c r="G68" s="7"/>
      <c r="H68" s="154"/>
      <c r="I68" s="154"/>
      <c r="J68" s="7"/>
      <c r="K68" s="7"/>
      <c r="L68" s="7"/>
      <c r="M68" s="7"/>
      <c r="N68" s="154"/>
      <c r="O68" s="154"/>
      <c r="P68" s="7"/>
      <c r="Q68" s="7"/>
      <c r="R68" s="7"/>
      <c r="S68" s="7"/>
      <c r="T68" s="154"/>
      <c r="U68" s="154"/>
      <c r="V68" s="7"/>
      <c r="W68" s="7"/>
      <c r="X68" s="7"/>
      <c r="Y68" s="7"/>
      <c r="Z68" s="154"/>
      <c r="AA68" s="154"/>
      <c r="AB68" s="7"/>
      <c r="AC68" s="7"/>
      <c r="AD68" s="7"/>
      <c r="AE68" s="7"/>
      <c r="AF68" s="154"/>
      <c r="AG68" s="154"/>
      <c r="AH68" s="7"/>
      <c r="AI68" s="7"/>
      <c r="AJ68" s="7"/>
      <c r="AK68" s="7"/>
      <c r="AL68" s="154"/>
      <c r="AM68" s="154"/>
      <c r="AN68" s="7"/>
      <c r="AO68" s="7"/>
      <c r="AP68" s="7"/>
      <c r="AQ68" s="7"/>
      <c r="AR68" s="154"/>
      <c r="AS68" s="154"/>
      <c r="AT68" s="7"/>
      <c r="AU68" s="7"/>
      <c r="AV68" s="7"/>
      <c r="AW68" s="7"/>
      <c r="AX68" s="154"/>
      <c r="AY68" s="154"/>
      <c r="AZ68" s="7"/>
      <c r="BA68" s="7"/>
      <c r="BB68" s="7"/>
      <c r="BC68" s="7"/>
      <c r="BD68" s="154"/>
      <c r="BE68" s="154"/>
      <c r="BF68" s="154"/>
      <c r="BG68" s="7"/>
    </row>
    <row r="69" ht="15.75" customHeight="1">
      <c r="A69" s="7"/>
      <c r="B69" s="154"/>
      <c r="C69" s="154"/>
      <c r="D69" s="7"/>
      <c r="E69" s="7"/>
      <c r="F69" s="7"/>
      <c r="G69" s="7"/>
      <c r="H69" s="154"/>
      <c r="I69" s="154"/>
      <c r="J69" s="7"/>
      <c r="K69" s="7"/>
      <c r="L69" s="7"/>
      <c r="M69" s="7"/>
      <c r="N69" s="154"/>
      <c r="O69" s="154"/>
      <c r="P69" s="7"/>
      <c r="Q69" s="7"/>
      <c r="R69" s="7"/>
      <c r="S69" s="7"/>
      <c r="T69" s="154"/>
      <c r="U69" s="154"/>
      <c r="V69" s="7"/>
      <c r="W69" s="7"/>
      <c r="X69" s="7"/>
      <c r="Y69" s="7"/>
      <c r="Z69" s="154"/>
      <c r="AA69" s="154"/>
      <c r="AB69" s="7"/>
      <c r="AC69" s="7"/>
      <c r="AD69" s="7"/>
      <c r="AE69" s="7"/>
      <c r="AF69" s="154"/>
      <c r="AG69" s="154"/>
      <c r="AH69" s="7"/>
      <c r="AI69" s="7"/>
      <c r="AJ69" s="7"/>
      <c r="AK69" s="7"/>
      <c r="AL69" s="154"/>
      <c r="AM69" s="154"/>
      <c r="AN69" s="7"/>
      <c r="AO69" s="7"/>
      <c r="AP69" s="7"/>
      <c r="AQ69" s="7"/>
      <c r="AR69" s="154"/>
      <c r="AS69" s="154"/>
      <c r="AT69" s="7"/>
      <c r="AU69" s="7"/>
      <c r="AV69" s="7"/>
      <c r="AW69" s="7"/>
      <c r="AX69" s="154"/>
      <c r="AY69" s="154"/>
      <c r="AZ69" s="7"/>
      <c r="BA69" s="7"/>
      <c r="BB69" s="7"/>
      <c r="BC69" s="7"/>
      <c r="BD69" s="154"/>
      <c r="BE69" s="154"/>
      <c r="BF69" s="154"/>
      <c r="BG69" s="7"/>
    </row>
    <row r="70" ht="15.75" customHeight="1">
      <c r="A70" s="7"/>
      <c r="B70" s="154"/>
      <c r="C70" s="154"/>
      <c r="D70" s="7"/>
      <c r="E70" s="7"/>
      <c r="F70" s="7"/>
      <c r="G70" s="7"/>
      <c r="H70" s="154"/>
      <c r="I70" s="154"/>
      <c r="J70" s="7"/>
      <c r="K70" s="7"/>
      <c r="L70" s="7"/>
      <c r="M70" s="7"/>
      <c r="N70" s="154"/>
      <c r="O70" s="154"/>
      <c r="P70" s="7"/>
      <c r="Q70" s="7"/>
      <c r="R70" s="7"/>
      <c r="S70" s="7"/>
      <c r="T70" s="154"/>
      <c r="U70" s="154"/>
      <c r="V70" s="7"/>
      <c r="W70" s="7"/>
      <c r="X70" s="7"/>
      <c r="Y70" s="7"/>
      <c r="Z70" s="154"/>
      <c r="AA70" s="154"/>
      <c r="AB70" s="7"/>
      <c r="AC70" s="7"/>
      <c r="AD70" s="7"/>
      <c r="AE70" s="7"/>
      <c r="AF70" s="154"/>
      <c r="AG70" s="154"/>
      <c r="AH70" s="7"/>
      <c r="AI70" s="7"/>
      <c r="AJ70" s="7"/>
      <c r="AK70" s="7"/>
      <c r="AL70" s="154"/>
      <c r="AM70" s="154"/>
      <c r="AN70" s="7"/>
      <c r="AO70" s="7"/>
      <c r="AP70" s="7"/>
      <c r="AQ70" s="7"/>
      <c r="AR70" s="154"/>
      <c r="AS70" s="154"/>
      <c r="AT70" s="7"/>
      <c r="AU70" s="7"/>
      <c r="AV70" s="7"/>
      <c r="AW70" s="7"/>
      <c r="AX70" s="154"/>
      <c r="AY70" s="154"/>
      <c r="AZ70" s="7"/>
      <c r="BA70" s="7"/>
      <c r="BB70" s="7"/>
      <c r="BC70" s="7"/>
      <c r="BD70" s="154"/>
      <c r="BE70" s="154"/>
      <c r="BF70" s="154"/>
      <c r="BG70" s="7"/>
    </row>
    <row r="71" ht="15.75" customHeight="1">
      <c r="A71" s="7"/>
      <c r="B71" s="154"/>
      <c r="C71" s="154"/>
      <c r="D71" s="7"/>
      <c r="E71" s="7"/>
      <c r="F71" s="7"/>
      <c r="G71" s="7"/>
      <c r="H71" s="154"/>
      <c r="I71" s="154"/>
      <c r="J71" s="7"/>
      <c r="K71" s="7"/>
      <c r="L71" s="7"/>
      <c r="M71" s="7"/>
      <c r="N71" s="154"/>
      <c r="O71" s="154"/>
      <c r="P71" s="7"/>
      <c r="Q71" s="7"/>
      <c r="R71" s="7"/>
      <c r="S71" s="7"/>
      <c r="T71" s="154"/>
      <c r="U71" s="154"/>
      <c r="V71" s="7"/>
      <c r="W71" s="7"/>
      <c r="X71" s="7"/>
      <c r="Y71" s="7"/>
      <c r="Z71" s="154"/>
      <c r="AA71" s="154"/>
      <c r="AB71" s="7"/>
      <c r="AC71" s="7"/>
      <c r="AD71" s="7"/>
      <c r="AE71" s="7"/>
      <c r="AF71" s="154"/>
      <c r="AG71" s="154"/>
      <c r="AH71" s="7"/>
      <c r="AI71" s="7"/>
      <c r="AJ71" s="7"/>
      <c r="AK71" s="7"/>
      <c r="AL71" s="154"/>
      <c r="AM71" s="154"/>
      <c r="AN71" s="7"/>
      <c r="AO71" s="7"/>
      <c r="AP71" s="7"/>
      <c r="AQ71" s="7"/>
      <c r="AR71" s="154"/>
      <c r="AS71" s="154"/>
      <c r="AT71" s="7"/>
      <c r="AU71" s="7"/>
      <c r="AV71" s="7"/>
      <c r="AW71" s="7"/>
      <c r="AX71" s="154"/>
      <c r="AY71" s="154"/>
      <c r="AZ71" s="7"/>
      <c r="BA71" s="7"/>
      <c r="BB71" s="7"/>
      <c r="BC71" s="7"/>
      <c r="BD71" s="154"/>
      <c r="BE71" s="154"/>
      <c r="BF71" s="154"/>
      <c r="BG71" s="7"/>
    </row>
    <row r="72" ht="15.75" customHeight="1">
      <c r="A72" s="7"/>
      <c r="B72" s="154"/>
      <c r="C72" s="154"/>
      <c r="D72" s="7"/>
      <c r="E72" s="7"/>
      <c r="F72" s="7"/>
      <c r="G72" s="7"/>
      <c r="H72" s="154"/>
      <c r="I72" s="154"/>
      <c r="J72" s="7"/>
      <c r="K72" s="7"/>
      <c r="L72" s="7"/>
      <c r="M72" s="7"/>
      <c r="N72" s="154"/>
      <c r="O72" s="154"/>
      <c r="P72" s="7"/>
      <c r="Q72" s="7"/>
      <c r="R72" s="7"/>
      <c r="S72" s="7"/>
      <c r="T72" s="154"/>
      <c r="U72" s="154"/>
      <c r="V72" s="7"/>
      <c r="W72" s="7"/>
      <c r="X72" s="7"/>
      <c r="Y72" s="7"/>
      <c r="Z72" s="154"/>
      <c r="AA72" s="154"/>
      <c r="AB72" s="7"/>
      <c r="AC72" s="7"/>
      <c r="AD72" s="7"/>
      <c r="AE72" s="7"/>
      <c r="AF72" s="154"/>
      <c r="AG72" s="154"/>
      <c r="AH72" s="7"/>
      <c r="AI72" s="7"/>
      <c r="AJ72" s="7"/>
      <c r="AK72" s="7"/>
      <c r="AL72" s="154"/>
      <c r="AM72" s="154"/>
      <c r="AN72" s="7"/>
      <c r="AO72" s="7"/>
      <c r="AP72" s="7"/>
      <c r="AQ72" s="7"/>
      <c r="AR72" s="154"/>
      <c r="AS72" s="154"/>
      <c r="AT72" s="7"/>
      <c r="AU72" s="7"/>
      <c r="AV72" s="7"/>
      <c r="AW72" s="7"/>
      <c r="AX72" s="154"/>
      <c r="AY72" s="154"/>
      <c r="AZ72" s="7"/>
      <c r="BA72" s="7"/>
      <c r="BB72" s="7"/>
      <c r="BC72" s="7"/>
      <c r="BD72" s="154"/>
      <c r="BE72" s="154"/>
      <c r="BF72" s="154"/>
      <c r="BG72" s="7"/>
    </row>
    <row r="73" ht="15.75" customHeight="1">
      <c r="A73" s="7"/>
      <c r="B73" s="154"/>
      <c r="C73" s="154"/>
      <c r="D73" s="7"/>
      <c r="E73" s="7"/>
      <c r="F73" s="7"/>
      <c r="G73" s="7"/>
      <c r="H73" s="154"/>
      <c r="I73" s="154"/>
      <c r="J73" s="7"/>
      <c r="K73" s="7"/>
      <c r="L73" s="7"/>
      <c r="M73" s="7"/>
      <c r="N73" s="154"/>
      <c r="O73" s="154"/>
      <c r="P73" s="7"/>
      <c r="Q73" s="7"/>
      <c r="R73" s="7"/>
      <c r="S73" s="7"/>
      <c r="T73" s="154"/>
      <c r="U73" s="154"/>
      <c r="V73" s="7"/>
      <c r="W73" s="7"/>
      <c r="X73" s="7"/>
      <c r="Y73" s="7"/>
      <c r="Z73" s="154"/>
      <c r="AA73" s="154"/>
      <c r="AB73" s="7"/>
      <c r="AC73" s="7"/>
      <c r="AD73" s="7"/>
      <c r="AE73" s="7"/>
      <c r="AF73" s="154"/>
      <c r="AG73" s="154"/>
      <c r="AH73" s="7"/>
      <c r="AI73" s="7"/>
      <c r="AJ73" s="7"/>
      <c r="AK73" s="7"/>
      <c r="AL73" s="154"/>
      <c r="AM73" s="154"/>
      <c r="AN73" s="7"/>
      <c r="AO73" s="7"/>
      <c r="AP73" s="7"/>
      <c r="AQ73" s="7"/>
      <c r="AR73" s="154"/>
      <c r="AS73" s="154"/>
      <c r="AT73" s="7"/>
      <c r="AU73" s="7"/>
      <c r="AV73" s="7"/>
      <c r="AW73" s="7"/>
      <c r="AX73" s="154"/>
      <c r="AY73" s="154"/>
      <c r="AZ73" s="7"/>
      <c r="BA73" s="7"/>
      <c r="BB73" s="7"/>
      <c r="BC73" s="7"/>
      <c r="BD73" s="154"/>
      <c r="BE73" s="154"/>
      <c r="BF73" s="154"/>
      <c r="BG73" s="7"/>
    </row>
    <row r="74" ht="15.75" customHeight="1">
      <c r="A74" s="7"/>
      <c r="B74" s="154"/>
      <c r="C74" s="154"/>
      <c r="D74" s="7"/>
      <c r="E74" s="7"/>
      <c r="F74" s="7"/>
      <c r="G74" s="7"/>
      <c r="H74" s="154"/>
      <c r="I74" s="154"/>
      <c r="J74" s="7"/>
      <c r="K74" s="7"/>
      <c r="L74" s="7"/>
      <c r="M74" s="7"/>
      <c r="N74" s="154"/>
      <c r="O74" s="154"/>
      <c r="P74" s="7"/>
      <c r="Q74" s="7"/>
      <c r="R74" s="7"/>
      <c r="S74" s="7"/>
      <c r="T74" s="154"/>
      <c r="U74" s="154"/>
      <c r="V74" s="7"/>
      <c r="W74" s="7"/>
      <c r="X74" s="7"/>
      <c r="Y74" s="7"/>
      <c r="Z74" s="154"/>
      <c r="AA74" s="154"/>
      <c r="AB74" s="7"/>
      <c r="AC74" s="7"/>
      <c r="AD74" s="7"/>
      <c r="AE74" s="7"/>
      <c r="AF74" s="154"/>
      <c r="AG74" s="154"/>
      <c r="AH74" s="7"/>
      <c r="AI74" s="7"/>
      <c r="AJ74" s="7"/>
      <c r="AK74" s="7"/>
      <c r="AL74" s="154"/>
      <c r="AM74" s="154"/>
      <c r="AN74" s="7"/>
      <c r="AO74" s="7"/>
      <c r="AP74" s="7"/>
      <c r="AQ74" s="7"/>
      <c r="AR74" s="154"/>
      <c r="AS74" s="154"/>
      <c r="AT74" s="7"/>
      <c r="AU74" s="7"/>
      <c r="AV74" s="7"/>
      <c r="AW74" s="7"/>
      <c r="AX74" s="154"/>
      <c r="AY74" s="154"/>
      <c r="AZ74" s="7"/>
      <c r="BA74" s="7"/>
      <c r="BB74" s="7"/>
      <c r="BC74" s="7"/>
      <c r="BD74" s="154"/>
      <c r="BE74" s="154"/>
      <c r="BF74" s="154"/>
      <c r="BG74" s="7"/>
    </row>
    <row r="75" ht="15.75" customHeight="1">
      <c r="A75" s="7"/>
      <c r="B75" s="154"/>
      <c r="C75" s="154"/>
      <c r="D75" s="7"/>
      <c r="E75" s="7"/>
      <c r="F75" s="7"/>
      <c r="G75" s="7"/>
      <c r="H75" s="154"/>
      <c r="I75" s="154"/>
      <c r="J75" s="7"/>
      <c r="K75" s="7"/>
      <c r="L75" s="7"/>
      <c r="M75" s="7"/>
      <c r="N75" s="154"/>
      <c r="O75" s="154"/>
      <c r="P75" s="7"/>
      <c r="Q75" s="7"/>
      <c r="R75" s="7"/>
      <c r="S75" s="7"/>
      <c r="T75" s="154"/>
      <c r="U75" s="154"/>
      <c r="V75" s="7"/>
      <c r="W75" s="7"/>
      <c r="X75" s="7"/>
      <c r="Y75" s="7"/>
      <c r="Z75" s="154"/>
      <c r="AA75" s="154"/>
      <c r="AB75" s="7"/>
      <c r="AC75" s="7"/>
      <c r="AD75" s="7"/>
      <c r="AE75" s="7"/>
      <c r="AF75" s="154"/>
      <c r="AG75" s="154"/>
      <c r="AH75" s="7"/>
      <c r="AI75" s="7"/>
      <c r="AJ75" s="7"/>
      <c r="AK75" s="7"/>
      <c r="AL75" s="154"/>
      <c r="AM75" s="154"/>
      <c r="AN75" s="7"/>
      <c r="AO75" s="7"/>
      <c r="AP75" s="7"/>
      <c r="AQ75" s="7"/>
      <c r="AR75" s="154"/>
      <c r="AS75" s="154"/>
      <c r="AT75" s="7"/>
      <c r="AU75" s="7"/>
      <c r="AV75" s="7"/>
      <c r="AW75" s="7"/>
      <c r="AX75" s="154"/>
      <c r="AY75" s="154"/>
      <c r="AZ75" s="7"/>
      <c r="BA75" s="7"/>
      <c r="BB75" s="7"/>
      <c r="BC75" s="7"/>
      <c r="BD75" s="154"/>
      <c r="BE75" s="154"/>
      <c r="BF75" s="154"/>
      <c r="BG75" s="7"/>
    </row>
    <row r="76" ht="15.75" customHeight="1">
      <c r="A76" s="7"/>
      <c r="B76" s="154"/>
      <c r="C76" s="154"/>
      <c r="D76" s="7"/>
      <c r="E76" s="7"/>
      <c r="F76" s="7"/>
      <c r="G76" s="7"/>
      <c r="H76" s="154"/>
      <c r="I76" s="154"/>
      <c r="J76" s="7"/>
      <c r="K76" s="7"/>
      <c r="L76" s="7"/>
      <c r="M76" s="7"/>
      <c r="N76" s="154"/>
      <c r="O76" s="154"/>
      <c r="P76" s="7"/>
      <c r="Q76" s="7"/>
      <c r="R76" s="7"/>
      <c r="S76" s="7"/>
      <c r="T76" s="154"/>
      <c r="U76" s="154"/>
      <c r="V76" s="7"/>
      <c r="W76" s="7"/>
      <c r="X76" s="7"/>
      <c r="Y76" s="7"/>
      <c r="Z76" s="154"/>
      <c r="AA76" s="154"/>
      <c r="AB76" s="7"/>
      <c r="AC76" s="7"/>
      <c r="AD76" s="7"/>
      <c r="AE76" s="7"/>
      <c r="AF76" s="154"/>
      <c r="AG76" s="154"/>
      <c r="AH76" s="7"/>
      <c r="AI76" s="7"/>
      <c r="AJ76" s="7"/>
      <c r="AK76" s="7"/>
      <c r="AL76" s="154"/>
      <c r="AM76" s="154"/>
      <c r="AN76" s="7"/>
      <c r="AO76" s="7"/>
      <c r="AP76" s="7"/>
      <c r="AQ76" s="7"/>
      <c r="AR76" s="154"/>
      <c r="AS76" s="154"/>
      <c r="AT76" s="7"/>
      <c r="AU76" s="7"/>
      <c r="AV76" s="7"/>
      <c r="AW76" s="7"/>
      <c r="AX76" s="154"/>
      <c r="AY76" s="154"/>
      <c r="AZ76" s="7"/>
      <c r="BA76" s="7"/>
      <c r="BB76" s="7"/>
      <c r="BC76" s="7"/>
      <c r="BD76" s="154"/>
      <c r="BE76" s="154"/>
      <c r="BF76" s="154"/>
      <c r="BG76" s="7"/>
    </row>
    <row r="77" ht="15.75" customHeight="1">
      <c r="A77" s="7"/>
      <c r="B77" s="154"/>
      <c r="C77" s="154"/>
      <c r="D77" s="7"/>
      <c r="E77" s="7"/>
      <c r="F77" s="7"/>
      <c r="G77" s="7"/>
      <c r="H77" s="154"/>
      <c r="I77" s="154"/>
      <c r="J77" s="7"/>
      <c r="K77" s="7"/>
      <c r="L77" s="7"/>
      <c r="M77" s="7"/>
      <c r="N77" s="154"/>
      <c r="O77" s="154"/>
      <c r="P77" s="7"/>
      <c r="Q77" s="7"/>
      <c r="R77" s="7"/>
      <c r="S77" s="7"/>
      <c r="T77" s="154"/>
      <c r="U77" s="154"/>
      <c r="V77" s="7"/>
      <c r="W77" s="7"/>
      <c r="X77" s="7"/>
      <c r="Y77" s="7"/>
      <c r="Z77" s="154"/>
      <c r="AA77" s="154"/>
      <c r="AB77" s="7"/>
      <c r="AC77" s="7"/>
      <c r="AD77" s="7"/>
      <c r="AE77" s="7"/>
      <c r="AF77" s="154"/>
      <c r="AG77" s="154"/>
      <c r="AH77" s="7"/>
      <c r="AI77" s="7"/>
      <c r="AJ77" s="7"/>
      <c r="AK77" s="7"/>
      <c r="AL77" s="154"/>
      <c r="AM77" s="154"/>
      <c r="AN77" s="7"/>
      <c r="AO77" s="7"/>
      <c r="AP77" s="7"/>
      <c r="AQ77" s="7"/>
      <c r="AR77" s="154"/>
      <c r="AS77" s="154"/>
      <c r="AT77" s="7"/>
      <c r="AU77" s="7"/>
      <c r="AV77" s="7"/>
      <c r="AW77" s="7"/>
      <c r="AX77" s="154"/>
      <c r="AY77" s="154"/>
      <c r="AZ77" s="7"/>
      <c r="BA77" s="7"/>
      <c r="BB77" s="7"/>
      <c r="BC77" s="7"/>
      <c r="BD77" s="154"/>
      <c r="BE77" s="154"/>
      <c r="BF77" s="154"/>
      <c r="BG77" s="7"/>
    </row>
    <row r="78" ht="15.75" customHeight="1">
      <c r="A78" s="7"/>
      <c r="B78" s="154"/>
      <c r="C78" s="154"/>
      <c r="D78" s="7"/>
      <c r="E78" s="7"/>
      <c r="F78" s="7"/>
      <c r="G78" s="7"/>
      <c r="H78" s="154"/>
      <c r="I78" s="154"/>
      <c r="J78" s="7"/>
      <c r="K78" s="7"/>
      <c r="L78" s="7"/>
      <c r="M78" s="7"/>
      <c r="N78" s="154"/>
      <c r="O78" s="154"/>
      <c r="P78" s="7"/>
      <c r="Q78" s="7"/>
      <c r="R78" s="7"/>
      <c r="S78" s="7"/>
      <c r="T78" s="154"/>
      <c r="U78" s="154"/>
      <c r="V78" s="7"/>
      <c r="W78" s="7"/>
      <c r="X78" s="7"/>
      <c r="Y78" s="7"/>
      <c r="Z78" s="154"/>
      <c r="AA78" s="154"/>
      <c r="AB78" s="7"/>
      <c r="AC78" s="7"/>
      <c r="AD78" s="7"/>
      <c r="AE78" s="7"/>
      <c r="AF78" s="154"/>
      <c r="AG78" s="154"/>
      <c r="AH78" s="7"/>
      <c r="AI78" s="7"/>
      <c r="AJ78" s="7"/>
      <c r="AK78" s="7"/>
      <c r="AL78" s="154"/>
      <c r="AM78" s="154"/>
      <c r="AN78" s="7"/>
      <c r="AO78" s="7"/>
      <c r="AP78" s="7"/>
      <c r="AQ78" s="7"/>
      <c r="AR78" s="154"/>
      <c r="AS78" s="154"/>
      <c r="AT78" s="7"/>
      <c r="AU78" s="7"/>
      <c r="AV78" s="7"/>
      <c r="AW78" s="7"/>
      <c r="AX78" s="154"/>
      <c r="AY78" s="154"/>
      <c r="AZ78" s="7"/>
      <c r="BA78" s="7"/>
      <c r="BB78" s="7"/>
      <c r="BC78" s="7"/>
      <c r="BD78" s="154"/>
      <c r="BE78" s="154"/>
      <c r="BF78" s="154"/>
      <c r="BG78" s="7"/>
    </row>
    <row r="79" ht="15.75" customHeight="1">
      <c r="A79" s="7"/>
      <c r="B79" s="154"/>
      <c r="C79" s="154"/>
      <c r="D79" s="7"/>
      <c r="E79" s="7"/>
      <c r="F79" s="7"/>
      <c r="G79" s="7"/>
      <c r="H79" s="154"/>
      <c r="I79" s="154"/>
      <c r="J79" s="7"/>
      <c r="K79" s="7"/>
      <c r="L79" s="7"/>
      <c r="M79" s="7"/>
      <c r="N79" s="154"/>
      <c r="O79" s="154"/>
      <c r="P79" s="7"/>
      <c r="Q79" s="7"/>
      <c r="R79" s="7"/>
      <c r="S79" s="7"/>
      <c r="T79" s="154"/>
      <c r="U79" s="154"/>
      <c r="V79" s="7"/>
      <c r="W79" s="7"/>
      <c r="X79" s="7"/>
      <c r="Y79" s="7"/>
      <c r="Z79" s="154"/>
      <c r="AA79" s="154"/>
      <c r="AB79" s="7"/>
      <c r="AC79" s="7"/>
      <c r="AD79" s="7"/>
      <c r="AE79" s="7"/>
      <c r="AF79" s="154"/>
      <c r="AG79" s="154"/>
      <c r="AH79" s="7"/>
      <c r="AI79" s="7"/>
      <c r="AJ79" s="7"/>
      <c r="AK79" s="7"/>
      <c r="AL79" s="154"/>
      <c r="AM79" s="154"/>
      <c r="AN79" s="7"/>
      <c r="AO79" s="7"/>
      <c r="AP79" s="7"/>
      <c r="AQ79" s="7"/>
      <c r="AR79" s="154"/>
      <c r="AS79" s="154"/>
      <c r="AT79" s="7"/>
      <c r="AU79" s="7"/>
      <c r="AV79" s="7"/>
      <c r="AW79" s="7"/>
      <c r="AX79" s="154"/>
      <c r="AY79" s="154"/>
      <c r="AZ79" s="7"/>
      <c r="BA79" s="7"/>
      <c r="BB79" s="7"/>
      <c r="BC79" s="7"/>
      <c r="BD79" s="154"/>
      <c r="BE79" s="154"/>
      <c r="BF79" s="154"/>
      <c r="BG79" s="7"/>
    </row>
    <row r="80" ht="15.75" customHeight="1">
      <c r="A80" s="7"/>
      <c r="B80" s="154"/>
      <c r="C80" s="154"/>
      <c r="D80" s="7"/>
      <c r="E80" s="7"/>
      <c r="F80" s="7"/>
      <c r="G80" s="7"/>
      <c r="H80" s="154"/>
      <c r="I80" s="154"/>
      <c r="J80" s="7"/>
      <c r="K80" s="7"/>
      <c r="L80" s="7"/>
      <c r="M80" s="7"/>
      <c r="N80" s="154"/>
      <c r="O80" s="154"/>
      <c r="P80" s="7"/>
      <c r="Q80" s="7"/>
      <c r="R80" s="7"/>
      <c r="S80" s="7"/>
      <c r="T80" s="154"/>
      <c r="U80" s="154"/>
      <c r="V80" s="7"/>
      <c r="W80" s="7"/>
      <c r="X80" s="7"/>
      <c r="Y80" s="7"/>
      <c r="Z80" s="154"/>
      <c r="AA80" s="154"/>
      <c r="AB80" s="7"/>
      <c r="AC80" s="7"/>
      <c r="AD80" s="7"/>
      <c r="AE80" s="7"/>
      <c r="AF80" s="154"/>
      <c r="AG80" s="154"/>
      <c r="AH80" s="7"/>
      <c r="AI80" s="7"/>
      <c r="AJ80" s="7"/>
      <c r="AK80" s="7"/>
      <c r="AL80" s="154"/>
      <c r="AM80" s="154"/>
      <c r="AN80" s="7"/>
      <c r="AO80" s="7"/>
      <c r="AP80" s="7"/>
      <c r="AQ80" s="7"/>
      <c r="AR80" s="154"/>
      <c r="AS80" s="154"/>
      <c r="AT80" s="7"/>
      <c r="AU80" s="7"/>
      <c r="AV80" s="7"/>
      <c r="AW80" s="7"/>
      <c r="AX80" s="154"/>
      <c r="AY80" s="154"/>
      <c r="AZ80" s="7"/>
      <c r="BA80" s="7"/>
      <c r="BB80" s="7"/>
      <c r="BC80" s="7"/>
      <c r="BD80" s="154"/>
      <c r="BE80" s="154"/>
      <c r="BF80" s="154"/>
      <c r="BG80" s="7"/>
    </row>
    <row r="81" ht="15.75" customHeight="1">
      <c r="A81" s="7"/>
      <c r="B81" s="154"/>
      <c r="C81" s="154"/>
      <c r="D81" s="7"/>
      <c r="E81" s="7"/>
      <c r="F81" s="7"/>
      <c r="G81" s="7"/>
      <c r="H81" s="154"/>
      <c r="I81" s="154"/>
      <c r="J81" s="7"/>
      <c r="K81" s="7"/>
      <c r="L81" s="7"/>
      <c r="M81" s="7"/>
      <c r="N81" s="154"/>
      <c r="O81" s="154"/>
      <c r="P81" s="7"/>
      <c r="Q81" s="7"/>
      <c r="R81" s="7"/>
      <c r="S81" s="7"/>
      <c r="T81" s="154"/>
      <c r="U81" s="154"/>
      <c r="V81" s="7"/>
      <c r="W81" s="7"/>
      <c r="X81" s="7"/>
      <c r="Y81" s="7"/>
      <c r="Z81" s="154"/>
      <c r="AA81" s="154"/>
      <c r="AB81" s="7"/>
      <c r="AC81" s="7"/>
      <c r="AD81" s="7"/>
      <c r="AE81" s="7"/>
      <c r="AF81" s="154"/>
      <c r="AG81" s="154"/>
      <c r="AH81" s="7"/>
      <c r="AI81" s="7"/>
      <c r="AJ81" s="7"/>
      <c r="AK81" s="7"/>
      <c r="AL81" s="154"/>
      <c r="AM81" s="154"/>
      <c r="AN81" s="7"/>
      <c r="AO81" s="7"/>
      <c r="AP81" s="7"/>
      <c r="AQ81" s="7"/>
      <c r="AR81" s="154"/>
      <c r="AS81" s="154"/>
      <c r="AT81" s="7"/>
      <c r="AU81" s="7"/>
      <c r="AV81" s="7"/>
      <c r="AW81" s="7"/>
      <c r="AX81" s="154"/>
      <c r="AY81" s="154"/>
      <c r="AZ81" s="7"/>
      <c r="BA81" s="7"/>
      <c r="BB81" s="7"/>
      <c r="BC81" s="7"/>
      <c r="BD81" s="154"/>
      <c r="BE81" s="154"/>
      <c r="BF81" s="154"/>
      <c r="BG81" s="7"/>
    </row>
    <row r="82" ht="15.75" customHeight="1">
      <c r="A82" s="7"/>
      <c r="B82" s="154"/>
      <c r="C82" s="154"/>
      <c r="D82" s="7"/>
      <c r="E82" s="7"/>
      <c r="F82" s="7"/>
      <c r="G82" s="7"/>
      <c r="H82" s="154"/>
      <c r="I82" s="154"/>
      <c r="J82" s="7"/>
      <c r="K82" s="7"/>
      <c r="L82" s="7"/>
      <c r="M82" s="7"/>
      <c r="N82" s="154"/>
      <c r="O82" s="154"/>
      <c r="P82" s="7"/>
      <c r="Q82" s="7"/>
      <c r="R82" s="7"/>
      <c r="S82" s="7"/>
      <c r="T82" s="154"/>
      <c r="U82" s="154"/>
      <c r="V82" s="7"/>
      <c r="W82" s="7"/>
      <c r="X82" s="7"/>
      <c r="Y82" s="7"/>
      <c r="Z82" s="154"/>
      <c r="AA82" s="154"/>
      <c r="AB82" s="7"/>
      <c r="AC82" s="7"/>
      <c r="AD82" s="7"/>
      <c r="AE82" s="7"/>
      <c r="AF82" s="154"/>
      <c r="AG82" s="154"/>
      <c r="AH82" s="7"/>
      <c r="AI82" s="7"/>
      <c r="AJ82" s="7"/>
      <c r="AK82" s="7"/>
      <c r="AL82" s="154"/>
      <c r="AM82" s="154"/>
      <c r="AN82" s="7"/>
      <c r="AO82" s="7"/>
      <c r="AP82" s="7"/>
      <c r="AQ82" s="7"/>
      <c r="AR82" s="154"/>
      <c r="AS82" s="154"/>
      <c r="AT82" s="7"/>
      <c r="AU82" s="7"/>
      <c r="AV82" s="7"/>
      <c r="AW82" s="7"/>
      <c r="AX82" s="154"/>
      <c r="AY82" s="154"/>
      <c r="AZ82" s="7"/>
      <c r="BA82" s="7"/>
      <c r="BB82" s="7"/>
      <c r="BC82" s="7"/>
      <c r="BD82" s="154"/>
      <c r="BE82" s="154"/>
      <c r="BF82" s="154"/>
      <c r="BG82" s="7"/>
    </row>
    <row r="83" ht="15.75" customHeight="1">
      <c r="A83" s="7"/>
      <c r="B83" s="154"/>
      <c r="C83" s="154"/>
      <c r="D83" s="7"/>
      <c r="E83" s="7"/>
      <c r="F83" s="7"/>
      <c r="G83" s="7"/>
      <c r="H83" s="154"/>
      <c r="I83" s="154"/>
      <c r="J83" s="7"/>
      <c r="K83" s="7"/>
      <c r="L83" s="7"/>
      <c r="M83" s="7"/>
      <c r="N83" s="154"/>
      <c r="O83" s="154"/>
      <c r="P83" s="7"/>
      <c r="Q83" s="7"/>
      <c r="R83" s="7"/>
      <c r="S83" s="7"/>
      <c r="T83" s="154"/>
      <c r="U83" s="154"/>
      <c r="V83" s="7"/>
      <c r="W83" s="7"/>
      <c r="X83" s="7"/>
      <c r="Y83" s="7"/>
      <c r="Z83" s="154"/>
      <c r="AA83" s="154"/>
      <c r="AB83" s="7"/>
      <c r="AC83" s="7"/>
      <c r="AD83" s="7"/>
      <c r="AE83" s="7"/>
      <c r="AF83" s="154"/>
      <c r="AG83" s="154"/>
      <c r="AH83" s="7"/>
      <c r="AI83" s="7"/>
      <c r="AJ83" s="7"/>
      <c r="AK83" s="7"/>
      <c r="AL83" s="154"/>
      <c r="AM83" s="154"/>
      <c r="AN83" s="7"/>
      <c r="AO83" s="7"/>
      <c r="AP83" s="7"/>
      <c r="AQ83" s="7"/>
      <c r="AR83" s="154"/>
      <c r="AS83" s="154"/>
      <c r="AT83" s="7"/>
      <c r="AU83" s="7"/>
      <c r="AV83" s="7"/>
      <c r="AW83" s="7"/>
      <c r="AX83" s="154"/>
      <c r="AY83" s="154"/>
      <c r="AZ83" s="7"/>
      <c r="BA83" s="7"/>
      <c r="BB83" s="7"/>
      <c r="BC83" s="7"/>
      <c r="BD83" s="154"/>
      <c r="BE83" s="154"/>
      <c r="BF83" s="154"/>
      <c r="BG83" s="7"/>
    </row>
    <row r="84" ht="15.75" customHeight="1">
      <c r="A84" s="7"/>
      <c r="B84" s="154"/>
      <c r="C84" s="154"/>
      <c r="D84" s="7"/>
      <c r="E84" s="7"/>
      <c r="F84" s="7"/>
      <c r="G84" s="7"/>
      <c r="H84" s="154"/>
      <c r="I84" s="154"/>
      <c r="J84" s="7"/>
      <c r="K84" s="7"/>
      <c r="L84" s="7"/>
      <c r="M84" s="7"/>
      <c r="N84" s="154"/>
      <c r="O84" s="154"/>
      <c r="P84" s="7"/>
      <c r="Q84" s="7"/>
      <c r="R84" s="7"/>
      <c r="S84" s="7"/>
      <c r="T84" s="154"/>
      <c r="U84" s="154"/>
      <c r="V84" s="7"/>
      <c r="W84" s="7"/>
      <c r="X84" s="7"/>
      <c r="Y84" s="7"/>
      <c r="Z84" s="154"/>
      <c r="AA84" s="154"/>
      <c r="AB84" s="7"/>
      <c r="AC84" s="7"/>
      <c r="AD84" s="7"/>
      <c r="AE84" s="7"/>
      <c r="AF84" s="154"/>
      <c r="AG84" s="154"/>
      <c r="AH84" s="7"/>
      <c r="AI84" s="7"/>
      <c r="AJ84" s="7"/>
      <c r="AK84" s="7"/>
      <c r="AL84" s="154"/>
      <c r="AM84" s="154"/>
      <c r="AN84" s="7"/>
      <c r="AO84" s="7"/>
      <c r="AP84" s="7"/>
      <c r="AQ84" s="7"/>
      <c r="AR84" s="154"/>
      <c r="AS84" s="154"/>
      <c r="AT84" s="7"/>
      <c r="AU84" s="7"/>
      <c r="AV84" s="7"/>
      <c r="AW84" s="7"/>
      <c r="AX84" s="154"/>
      <c r="AY84" s="154"/>
      <c r="AZ84" s="7"/>
      <c r="BA84" s="7"/>
      <c r="BB84" s="7"/>
      <c r="BC84" s="7"/>
      <c r="BD84" s="154"/>
      <c r="BE84" s="154"/>
      <c r="BF84" s="154"/>
      <c r="BG84" s="7"/>
    </row>
    <row r="85" ht="15.75" customHeight="1">
      <c r="A85" s="7"/>
      <c r="B85" s="154"/>
      <c r="C85" s="154"/>
      <c r="D85" s="7"/>
      <c r="E85" s="7"/>
      <c r="F85" s="7"/>
      <c r="G85" s="7"/>
      <c r="H85" s="154"/>
      <c r="I85" s="154"/>
      <c r="J85" s="7"/>
      <c r="K85" s="7"/>
      <c r="L85" s="7"/>
      <c r="M85" s="7"/>
      <c r="N85" s="154"/>
      <c r="O85" s="154"/>
      <c r="P85" s="7"/>
      <c r="Q85" s="7"/>
      <c r="R85" s="7"/>
      <c r="S85" s="7"/>
      <c r="T85" s="154"/>
      <c r="U85" s="154"/>
      <c r="V85" s="7"/>
      <c r="W85" s="7"/>
      <c r="X85" s="7"/>
      <c r="Y85" s="7"/>
      <c r="Z85" s="154"/>
      <c r="AA85" s="154"/>
      <c r="AB85" s="7"/>
      <c r="AC85" s="7"/>
      <c r="AD85" s="7"/>
      <c r="AE85" s="7"/>
      <c r="AF85" s="154"/>
      <c r="AG85" s="154"/>
      <c r="AH85" s="7"/>
      <c r="AI85" s="7"/>
      <c r="AJ85" s="7"/>
      <c r="AK85" s="7"/>
      <c r="AL85" s="154"/>
      <c r="AM85" s="154"/>
      <c r="AN85" s="7"/>
      <c r="AO85" s="7"/>
      <c r="AP85" s="7"/>
      <c r="AQ85" s="7"/>
      <c r="AR85" s="154"/>
      <c r="AS85" s="154"/>
      <c r="AT85" s="7"/>
      <c r="AU85" s="7"/>
      <c r="AV85" s="7"/>
      <c r="AW85" s="7"/>
      <c r="AX85" s="154"/>
      <c r="AY85" s="154"/>
      <c r="AZ85" s="7"/>
      <c r="BA85" s="7"/>
      <c r="BB85" s="7"/>
      <c r="BC85" s="7"/>
      <c r="BD85" s="154"/>
      <c r="BE85" s="154"/>
      <c r="BF85" s="154"/>
      <c r="BG85" s="7"/>
    </row>
    <row r="86" ht="15.75" customHeight="1">
      <c r="A86" s="7"/>
      <c r="B86" s="154"/>
      <c r="C86" s="154"/>
      <c r="D86" s="7"/>
      <c r="E86" s="7"/>
      <c r="F86" s="7"/>
      <c r="G86" s="7"/>
      <c r="H86" s="154"/>
      <c r="I86" s="154"/>
      <c r="J86" s="7"/>
      <c r="K86" s="7"/>
      <c r="L86" s="7"/>
      <c r="M86" s="7"/>
      <c r="N86" s="154"/>
      <c r="O86" s="154"/>
      <c r="P86" s="7"/>
      <c r="Q86" s="7"/>
      <c r="R86" s="7"/>
      <c r="S86" s="7"/>
      <c r="T86" s="154"/>
      <c r="U86" s="154"/>
      <c r="V86" s="7"/>
      <c r="W86" s="7"/>
      <c r="X86" s="7"/>
      <c r="Y86" s="7"/>
      <c r="Z86" s="154"/>
      <c r="AA86" s="154"/>
      <c r="AB86" s="7"/>
      <c r="AC86" s="7"/>
      <c r="AD86" s="7"/>
      <c r="AE86" s="7"/>
      <c r="AF86" s="154"/>
      <c r="AG86" s="154"/>
      <c r="AH86" s="7"/>
      <c r="AI86" s="7"/>
      <c r="AJ86" s="7"/>
      <c r="AK86" s="7"/>
      <c r="AL86" s="154"/>
      <c r="AM86" s="154"/>
      <c r="AN86" s="7"/>
      <c r="AO86" s="7"/>
      <c r="AP86" s="7"/>
      <c r="AQ86" s="7"/>
      <c r="AR86" s="154"/>
      <c r="AS86" s="154"/>
      <c r="AT86" s="7"/>
      <c r="AU86" s="7"/>
      <c r="AV86" s="7"/>
      <c r="AW86" s="7"/>
      <c r="AX86" s="154"/>
      <c r="AY86" s="154"/>
      <c r="AZ86" s="7"/>
      <c r="BA86" s="7"/>
      <c r="BB86" s="7"/>
      <c r="BC86" s="7"/>
      <c r="BD86" s="154"/>
      <c r="BE86" s="154"/>
      <c r="BF86" s="154"/>
      <c r="BG86" s="7"/>
    </row>
    <row r="87" ht="15.75" customHeight="1">
      <c r="A87" s="7"/>
      <c r="B87" s="154"/>
      <c r="C87" s="154"/>
      <c r="D87" s="7"/>
      <c r="E87" s="7"/>
      <c r="F87" s="7"/>
      <c r="G87" s="7"/>
      <c r="H87" s="154"/>
      <c r="I87" s="154"/>
      <c r="J87" s="7"/>
      <c r="K87" s="7"/>
      <c r="L87" s="7"/>
      <c r="M87" s="7"/>
      <c r="N87" s="154"/>
      <c r="O87" s="154"/>
      <c r="P87" s="7"/>
      <c r="Q87" s="7"/>
      <c r="R87" s="7"/>
      <c r="S87" s="7"/>
      <c r="T87" s="154"/>
      <c r="U87" s="154"/>
      <c r="V87" s="7"/>
      <c r="W87" s="7"/>
      <c r="X87" s="7"/>
      <c r="Y87" s="7"/>
      <c r="Z87" s="154"/>
      <c r="AA87" s="154"/>
      <c r="AB87" s="7"/>
      <c r="AC87" s="7"/>
      <c r="AD87" s="7"/>
      <c r="AE87" s="7"/>
      <c r="AF87" s="154"/>
      <c r="AG87" s="154"/>
      <c r="AH87" s="7"/>
      <c r="AI87" s="7"/>
      <c r="AJ87" s="7"/>
      <c r="AK87" s="7"/>
      <c r="AL87" s="154"/>
      <c r="AM87" s="154"/>
      <c r="AN87" s="7"/>
      <c r="AO87" s="7"/>
      <c r="AP87" s="7"/>
      <c r="AQ87" s="7"/>
      <c r="AR87" s="154"/>
      <c r="AS87" s="154"/>
      <c r="AT87" s="7"/>
      <c r="AU87" s="7"/>
      <c r="AV87" s="7"/>
      <c r="AW87" s="7"/>
      <c r="AX87" s="154"/>
      <c r="AY87" s="154"/>
      <c r="AZ87" s="7"/>
      <c r="BA87" s="7"/>
      <c r="BB87" s="7"/>
      <c r="BC87" s="7"/>
      <c r="BD87" s="154"/>
      <c r="BE87" s="154"/>
      <c r="BF87" s="154"/>
      <c r="BG87" s="7"/>
    </row>
    <row r="88" ht="15.75" customHeight="1">
      <c r="A88" s="7"/>
      <c r="B88" s="154"/>
      <c r="C88" s="154"/>
      <c r="D88" s="7"/>
      <c r="E88" s="7"/>
      <c r="F88" s="7"/>
      <c r="G88" s="7"/>
      <c r="H88" s="154"/>
      <c r="I88" s="154"/>
      <c r="J88" s="7"/>
      <c r="K88" s="7"/>
      <c r="L88" s="7"/>
      <c r="M88" s="7"/>
      <c r="N88" s="154"/>
      <c r="O88" s="154"/>
      <c r="P88" s="7"/>
      <c r="Q88" s="7"/>
      <c r="R88" s="7"/>
      <c r="S88" s="7"/>
      <c r="T88" s="154"/>
      <c r="U88" s="154"/>
      <c r="V88" s="7"/>
      <c r="W88" s="7"/>
      <c r="X88" s="7"/>
      <c r="Y88" s="7"/>
      <c r="Z88" s="154"/>
      <c r="AA88" s="154"/>
      <c r="AB88" s="7"/>
      <c r="AC88" s="7"/>
      <c r="AD88" s="7"/>
      <c r="AE88" s="7"/>
      <c r="AF88" s="154"/>
      <c r="AG88" s="154"/>
      <c r="AH88" s="7"/>
      <c r="AI88" s="7"/>
      <c r="AJ88" s="7"/>
      <c r="AK88" s="7"/>
      <c r="AL88" s="154"/>
      <c r="AM88" s="154"/>
      <c r="AN88" s="7"/>
      <c r="AO88" s="7"/>
      <c r="AP88" s="7"/>
      <c r="AQ88" s="7"/>
      <c r="AR88" s="154"/>
      <c r="AS88" s="154"/>
      <c r="AT88" s="7"/>
      <c r="AU88" s="7"/>
      <c r="AV88" s="7"/>
      <c r="AW88" s="7"/>
      <c r="AX88" s="154"/>
      <c r="AY88" s="154"/>
      <c r="AZ88" s="7"/>
      <c r="BA88" s="7"/>
      <c r="BB88" s="7"/>
      <c r="BC88" s="7"/>
      <c r="BD88" s="154"/>
      <c r="BE88" s="154"/>
      <c r="BF88" s="154"/>
      <c r="BG88" s="7"/>
    </row>
    <row r="89" ht="15.75" customHeight="1">
      <c r="A89" s="7"/>
      <c r="B89" s="154"/>
      <c r="C89" s="154"/>
      <c r="D89" s="7"/>
      <c r="E89" s="7"/>
      <c r="F89" s="7"/>
      <c r="G89" s="7"/>
      <c r="H89" s="154"/>
      <c r="I89" s="154"/>
      <c r="J89" s="7"/>
      <c r="K89" s="7"/>
      <c r="L89" s="7"/>
      <c r="M89" s="7"/>
      <c r="N89" s="154"/>
      <c r="O89" s="154"/>
      <c r="P89" s="7"/>
      <c r="Q89" s="7"/>
      <c r="R89" s="7"/>
      <c r="S89" s="7"/>
      <c r="T89" s="154"/>
      <c r="U89" s="154"/>
      <c r="V89" s="7"/>
      <c r="W89" s="7"/>
      <c r="X89" s="7"/>
      <c r="Y89" s="7"/>
      <c r="Z89" s="154"/>
      <c r="AA89" s="154"/>
      <c r="AB89" s="7"/>
      <c r="AC89" s="7"/>
      <c r="AD89" s="7"/>
      <c r="AE89" s="7"/>
      <c r="AF89" s="154"/>
      <c r="AG89" s="154"/>
      <c r="AH89" s="7"/>
      <c r="AI89" s="7"/>
      <c r="AJ89" s="7"/>
      <c r="AK89" s="7"/>
      <c r="AL89" s="154"/>
      <c r="AM89" s="154"/>
      <c r="AN89" s="7"/>
      <c r="AO89" s="7"/>
      <c r="AP89" s="7"/>
      <c r="AQ89" s="7"/>
      <c r="AR89" s="154"/>
      <c r="AS89" s="154"/>
      <c r="AT89" s="7"/>
      <c r="AU89" s="7"/>
      <c r="AV89" s="7"/>
      <c r="AW89" s="7"/>
      <c r="AX89" s="154"/>
      <c r="AY89" s="154"/>
      <c r="AZ89" s="7"/>
      <c r="BA89" s="7"/>
      <c r="BB89" s="7"/>
      <c r="BC89" s="7"/>
      <c r="BD89" s="154"/>
      <c r="BE89" s="154"/>
      <c r="BF89" s="154"/>
      <c r="BG89" s="7"/>
    </row>
    <row r="90" ht="15.75" customHeight="1">
      <c r="A90" s="7"/>
      <c r="B90" s="154"/>
      <c r="C90" s="154"/>
      <c r="D90" s="7"/>
      <c r="E90" s="7"/>
      <c r="F90" s="7"/>
      <c r="G90" s="7"/>
      <c r="H90" s="154"/>
      <c r="I90" s="154"/>
      <c r="J90" s="7"/>
      <c r="K90" s="7"/>
      <c r="L90" s="7"/>
      <c r="M90" s="7"/>
      <c r="N90" s="154"/>
      <c r="O90" s="154"/>
      <c r="P90" s="7"/>
      <c r="Q90" s="7"/>
      <c r="R90" s="7"/>
      <c r="S90" s="7"/>
      <c r="T90" s="154"/>
      <c r="U90" s="154"/>
      <c r="V90" s="7"/>
      <c r="W90" s="7"/>
      <c r="X90" s="7"/>
      <c r="Y90" s="7"/>
      <c r="Z90" s="154"/>
      <c r="AA90" s="154"/>
      <c r="AB90" s="7"/>
      <c r="AC90" s="7"/>
      <c r="AD90" s="7"/>
      <c r="AE90" s="7"/>
      <c r="AF90" s="154"/>
      <c r="AG90" s="154"/>
      <c r="AH90" s="7"/>
      <c r="AI90" s="7"/>
      <c r="AJ90" s="7"/>
      <c r="AK90" s="7"/>
      <c r="AL90" s="154"/>
      <c r="AM90" s="154"/>
      <c r="AN90" s="7"/>
      <c r="AO90" s="7"/>
      <c r="AP90" s="7"/>
      <c r="AQ90" s="7"/>
      <c r="AR90" s="154"/>
      <c r="AS90" s="154"/>
      <c r="AT90" s="7"/>
      <c r="AU90" s="7"/>
      <c r="AV90" s="7"/>
      <c r="AW90" s="7"/>
      <c r="AX90" s="154"/>
      <c r="AY90" s="154"/>
      <c r="AZ90" s="7"/>
      <c r="BA90" s="7"/>
      <c r="BB90" s="7"/>
      <c r="BC90" s="7"/>
      <c r="BD90" s="154"/>
      <c r="BE90" s="154"/>
      <c r="BF90" s="154"/>
      <c r="BG90" s="7"/>
    </row>
    <row r="91" ht="15.75" customHeight="1">
      <c r="A91" s="7"/>
      <c r="B91" s="154"/>
      <c r="C91" s="154"/>
      <c r="D91" s="7"/>
      <c r="E91" s="7"/>
      <c r="F91" s="7"/>
      <c r="G91" s="7"/>
      <c r="H91" s="154"/>
      <c r="I91" s="154"/>
      <c r="J91" s="7"/>
      <c r="K91" s="7"/>
      <c r="L91" s="7"/>
      <c r="M91" s="7"/>
      <c r="N91" s="154"/>
      <c r="O91" s="154"/>
      <c r="P91" s="7"/>
      <c r="Q91" s="7"/>
      <c r="R91" s="7"/>
      <c r="S91" s="7"/>
      <c r="T91" s="154"/>
      <c r="U91" s="154"/>
      <c r="V91" s="7"/>
      <c r="W91" s="7"/>
      <c r="X91" s="7"/>
      <c r="Y91" s="7"/>
      <c r="Z91" s="154"/>
      <c r="AA91" s="154"/>
      <c r="AB91" s="7"/>
      <c r="AC91" s="7"/>
      <c r="AD91" s="7"/>
      <c r="AE91" s="7"/>
      <c r="AF91" s="154"/>
      <c r="AG91" s="154"/>
      <c r="AH91" s="7"/>
      <c r="AI91" s="7"/>
      <c r="AJ91" s="7"/>
      <c r="AK91" s="7"/>
      <c r="AL91" s="154"/>
      <c r="AM91" s="154"/>
      <c r="AN91" s="7"/>
      <c r="AO91" s="7"/>
      <c r="AP91" s="7"/>
      <c r="AQ91" s="7"/>
      <c r="AR91" s="154"/>
      <c r="AS91" s="154"/>
      <c r="AT91" s="7"/>
      <c r="AU91" s="7"/>
      <c r="AV91" s="7"/>
      <c r="AW91" s="7"/>
      <c r="AX91" s="154"/>
      <c r="AY91" s="154"/>
      <c r="AZ91" s="7"/>
      <c r="BA91" s="7"/>
      <c r="BB91" s="7"/>
      <c r="BC91" s="7"/>
      <c r="BD91" s="154"/>
      <c r="BE91" s="154"/>
      <c r="BF91" s="154"/>
      <c r="BG91" s="7"/>
    </row>
    <row r="92" ht="15.75" customHeight="1">
      <c r="A92" s="7"/>
      <c r="B92" s="154"/>
      <c r="C92" s="154"/>
      <c r="D92" s="7"/>
      <c r="E92" s="7"/>
      <c r="F92" s="7"/>
      <c r="G92" s="7"/>
      <c r="H92" s="154"/>
      <c r="I92" s="154"/>
      <c r="J92" s="7"/>
      <c r="K92" s="7"/>
      <c r="L92" s="7"/>
      <c r="M92" s="7"/>
      <c r="N92" s="154"/>
      <c r="O92" s="154"/>
      <c r="P92" s="7"/>
      <c r="Q92" s="7"/>
      <c r="R92" s="7"/>
      <c r="S92" s="7"/>
      <c r="T92" s="154"/>
      <c r="U92" s="154"/>
      <c r="V92" s="7"/>
      <c r="W92" s="7"/>
      <c r="X92" s="7"/>
      <c r="Y92" s="7"/>
      <c r="Z92" s="154"/>
      <c r="AA92" s="154"/>
      <c r="AB92" s="7"/>
      <c r="AC92" s="7"/>
      <c r="AD92" s="7"/>
      <c r="AE92" s="7"/>
      <c r="AF92" s="154"/>
      <c r="AG92" s="154"/>
      <c r="AH92" s="7"/>
      <c r="AI92" s="7"/>
      <c r="AJ92" s="7"/>
      <c r="AK92" s="7"/>
      <c r="AL92" s="154"/>
      <c r="AM92" s="154"/>
      <c r="AN92" s="7"/>
      <c r="AO92" s="7"/>
      <c r="AP92" s="7"/>
      <c r="AQ92" s="7"/>
      <c r="AR92" s="154"/>
      <c r="AS92" s="154"/>
      <c r="AT92" s="7"/>
      <c r="AU92" s="7"/>
      <c r="AV92" s="7"/>
      <c r="AW92" s="7"/>
      <c r="AX92" s="154"/>
      <c r="AY92" s="154"/>
      <c r="AZ92" s="7"/>
      <c r="BA92" s="7"/>
      <c r="BB92" s="7"/>
      <c r="BC92" s="7"/>
      <c r="BD92" s="154"/>
      <c r="BE92" s="154"/>
      <c r="BF92" s="154"/>
      <c r="BG92" s="7"/>
    </row>
    <row r="93" ht="15.75" customHeight="1">
      <c r="A93" s="7"/>
      <c r="B93" s="154"/>
      <c r="C93" s="154"/>
      <c r="D93" s="7"/>
      <c r="E93" s="7"/>
      <c r="F93" s="7"/>
      <c r="G93" s="7"/>
      <c r="H93" s="154"/>
      <c r="I93" s="154"/>
      <c r="J93" s="7"/>
      <c r="K93" s="7"/>
      <c r="L93" s="7"/>
      <c r="M93" s="7"/>
      <c r="N93" s="154"/>
      <c r="O93" s="154"/>
      <c r="P93" s="7"/>
      <c r="Q93" s="7"/>
      <c r="R93" s="7"/>
      <c r="S93" s="7"/>
      <c r="T93" s="154"/>
      <c r="U93" s="154"/>
      <c r="V93" s="7"/>
      <c r="W93" s="7"/>
      <c r="X93" s="7"/>
      <c r="Y93" s="7"/>
      <c r="Z93" s="154"/>
      <c r="AA93" s="154"/>
      <c r="AB93" s="7"/>
      <c r="AC93" s="7"/>
      <c r="AD93" s="7"/>
      <c r="AE93" s="7"/>
      <c r="AF93" s="154"/>
      <c r="AG93" s="154"/>
      <c r="AH93" s="7"/>
      <c r="AI93" s="7"/>
      <c r="AJ93" s="7"/>
      <c r="AK93" s="7"/>
      <c r="AL93" s="154"/>
      <c r="AM93" s="154"/>
      <c r="AN93" s="7"/>
      <c r="AO93" s="7"/>
      <c r="AP93" s="7"/>
      <c r="AQ93" s="7"/>
      <c r="AR93" s="154"/>
      <c r="AS93" s="154"/>
      <c r="AT93" s="7"/>
      <c r="AU93" s="7"/>
      <c r="AV93" s="7"/>
      <c r="AW93" s="7"/>
      <c r="AX93" s="154"/>
      <c r="AY93" s="154"/>
      <c r="AZ93" s="7"/>
      <c r="BA93" s="7"/>
      <c r="BB93" s="7"/>
      <c r="BC93" s="7"/>
      <c r="BD93" s="154"/>
      <c r="BE93" s="154"/>
      <c r="BF93" s="154"/>
      <c r="BG93" s="7"/>
    </row>
    <row r="94" ht="15.75" customHeight="1">
      <c r="A94" s="7"/>
      <c r="B94" s="154"/>
      <c r="C94" s="154"/>
      <c r="D94" s="7"/>
      <c r="E94" s="7"/>
      <c r="F94" s="7"/>
      <c r="G94" s="7"/>
      <c r="H94" s="154"/>
      <c r="I94" s="154"/>
      <c r="J94" s="7"/>
      <c r="K94" s="7"/>
      <c r="L94" s="7"/>
      <c r="M94" s="7"/>
      <c r="N94" s="154"/>
      <c r="O94" s="154"/>
      <c r="P94" s="7"/>
      <c r="Q94" s="7"/>
      <c r="R94" s="7"/>
      <c r="S94" s="7"/>
      <c r="T94" s="154"/>
      <c r="U94" s="154"/>
      <c r="V94" s="7"/>
      <c r="W94" s="7"/>
      <c r="X94" s="7"/>
      <c r="Y94" s="7"/>
      <c r="Z94" s="154"/>
      <c r="AA94" s="154"/>
      <c r="AB94" s="7"/>
      <c r="AC94" s="7"/>
      <c r="AD94" s="7"/>
      <c r="AE94" s="7"/>
      <c r="AF94" s="154"/>
      <c r="AG94" s="154"/>
      <c r="AH94" s="7"/>
      <c r="AI94" s="7"/>
      <c r="AJ94" s="7"/>
      <c r="AK94" s="7"/>
      <c r="AL94" s="154"/>
      <c r="AM94" s="154"/>
      <c r="AN94" s="7"/>
      <c r="AO94" s="7"/>
      <c r="AP94" s="7"/>
      <c r="AQ94" s="7"/>
      <c r="AR94" s="154"/>
      <c r="AS94" s="154"/>
      <c r="AT94" s="7"/>
      <c r="AU94" s="7"/>
      <c r="AV94" s="7"/>
      <c r="AW94" s="7"/>
      <c r="AX94" s="154"/>
      <c r="AY94" s="154"/>
      <c r="AZ94" s="7"/>
      <c r="BA94" s="7"/>
      <c r="BB94" s="7"/>
      <c r="BC94" s="7"/>
      <c r="BD94" s="154"/>
      <c r="BE94" s="154"/>
      <c r="BF94" s="154"/>
      <c r="BG94" s="7"/>
    </row>
    <row r="95" ht="15.75" customHeight="1">
      <c r="A95" s="7"/>
      <c r="B95" s="154"/>
      <c r="C95" s="154"/>
      <c r="D95" s="7"/>
      <c r="E95" s="7"/>
      <c r="F95" s="7"/>
      <c r="G95" s="7"/>
      <c r="H95" s="154"/>
      <c r="I95" s="154"/>
      <c r="J95" s="7"/>
      <c r="K95" s="7"/>
      <c r="L95" s="7"/>
      <c r="M95" s="7"/>
      <c r="N95" s="154"/>
      <c r="O95" s="154"/>
      <c r="P95" s="7"/>
      <c r="Q95" s="7"/>
      <c r="R95" s="7"/>
      <c r="S95" s="7"/>
      <c r="T95" s="154"/>
      <c r="U95" s="154"/>
      <c r="V95" s="7"/>
      <c r="W95" s="7"/>
      <c r="X95" s="7"/>
      <c r="Y95" s="7"/>
      <c r="Z95" s="154"/>
      <c r="AA95" s="154"/>
      <c r="AB95" s="7"/>
      <c r="AC95" s="7"/>
      <c r="AD95" s="7"/>
      <c r="AE95" s="7"/>
      <c r="AF95" s="154"/>
      <c r="AG95" s="154"/>
      <c r="AH95" s="7"/>
      <c r="AI95" s="7"/>
      <c r="AJ95" s="7"/>
      <c r="AK95" s="7"/>
      <c r="AL95" s="154"/>
      <c r="AM95" s="154"/>
      <c r="AN95" s="7"/>
      <c r="AO95" s="7"/>
      <c r="AP95" s="7"/>
      <c r="AQ95" s="7"/>
      <c r="AR95" s="154"/>
      <c r="AS95" s="154"/>
      <c r="AT95" s="7"/>
      <c r="AU95" s="7"/>
      <c r="AV95" s="7"/>
      <c r="AW95" s="7"/>
      <c r="AX95" s="154"/>
      <c r="AY95" s="154"/>
      <c r="AZ95" s="7"/>
      <c r="BA95" s="7"/>
      <c r="BB95" s="7"/>
      <c r="BC95" s="7"/>
      <c r="BD95" s="154"/>
      <c r="BE95" s="154"/>
      <c r="BF95" s="154"/>
      <c r="BG95" s="7"/>
    </row>
    <row r="96" ht="15.75" customHeight="1">
      <c r="A96" s="7"/>
      <c r="B96" s="154"/>
      <c r="C96" s="154"/>
      <c r="D96" s="7"/>
      <c r="E96" s="7"/>
      <c r="F96" s="7"/>
      <c r="G96" s="7"/>
      <c r="H96" s="154"/>
      <c r="I96" s="154"/>
      <c r="J96" s="7"/>
      <c r="K96" s="7"/>
      <c r="L96" s="7"/>
      <c r="M96" s="7"/>
      <c r="N96" s="154"/>
      <c r="O96" s="154"/>
      <c r="P96" s="7"/>
      <c r="Q96" s="7"/>
      <c r="R96" s="7"/>
      <c r="S96" s="7"/>
      <c r="T96" s="154"/>
      <c r="U96" s="154"/>
      <c r="V96" s="7"/>
      <c r="W96" s="7"/>
      <c r="X96" s="7"/>
      <c r="Y96" s="7"/>
      <c r="Z96" s="154"/>
      <c r="AA96" s="154"/>
      <c r="AB96" s="7"/>
      <c r="AC96" s="7"/>
      <c r="AD96" s="7"/>
      <c r="AE96" s="7"/>
      <c r="AF96" s="154"/>
      <c r="AG96" s="154"/>
      <c r="AH96" s="7"/>
      <c r="AI96" s="7"/>
      <c r="AJ96" s="7"/>
      <c r="AK96" s="7"/>
      <c r="AL96" s="154"/>
      <c r="AM96" s="154"/>
      <c r="AN96" s="7"/>
      <c r="AO96" s="7"/>
      <c r="AP96" s="7"/>
      <c r="AQ96" s="7"/>
      <c r="AR96" s="154"/>
      <c r="AS96" s="154"/>
      <c r="AT96" s="7"/>
      <c r="AU96" s="7"/>
      <c r="AV96" s="7"/>
      <c r="AW96" s="7"/>
      <c r="AX96" s="154"/>
      <c r="AY96" s="154"/>
      <c r="AZ96" s="7"/>
      <c r="BA96" s="7"/>
      <c r="BB96" s="7"/>
      <c r="BC96" s="7"/>
      <c r="BD96" s="154"/>
      <c r="BE96" s="154"/>
      <c r="BF96" s="154"/>
      <c r="BG96" s="7"/>
    </row>
    <row r="97" ht="15.75" customHeight="1">
      <c r="A97" s="7"/>
      <c r="B97" s="154"/>
      <c r="C97" s="154"/>
      <c r="D97" s="7"/>
      <c r="E97" s="7"/>
      <c r="F97" s="7"/>
      <c r="G97" s="7"/>
      <c r="H97" s="154"/>
      <c r="I97" s="154"/>
      <c r="J97" s="7"/>
      <c r="K97" s="7"/>
      <c r="L97" s="7"/>
      <c r="M97" s="7"/>
      <c r="N97" s="154"/>
      <c r="O97" s="154"/>
      <c r="P97" s="7"/>
      <c r="Q97" s="7"/>
      <c r="R97" s="7"/>
      <c r="S97" s="7"/>
      <c r="T97" s="154"/>
      <c r="U97" s="154"/>
      <c r="V97" s="7"/>
      <c r="W97" s="7"/>
      <c r="X97" s="7"/>
      <c r="Y97" s="7"/>
      <c r="Z97" s="154"/>
      <c r="AA97" s="154"/>
      <c r="AB97" s="7"/>
      <c r="AC97" s="7"/>
      <c r="AD97" s="7"/>
      <c r="AE97" s="7"/>
      <c r="AF97" s="154"/>
      <c r="AG97" s="154"/>
      <c r="AH97" s="7"/>
      <c r="AI97" s="7"/>
      <c r="AJ97" s="7"/>
      <c r="AK97" s="7"/>
      <c r="AL97" s="154"/>
      <c r="AM97" s="154"/>
      <c r="AN97" s="7"/>
      <c r="AO97" s="7"/>
      <c r="AP97" s="7"/>
      <c r="AQ97" s="7"/>
      <c r="AR97" s="154"/>
      <c r="AS97" s="154"/>
      <c r="AT97" s="7"/>
      <c r="AU97" s="7"/>
      <c r="AV97" s="7"/>
      <c r="AW97" s="7"/>
      <c r="AX97" s="154"/>
      <c r="AY97" s="154"/>
      <c r="AZ97" s="7"/>
      <c r="BA97" s="7"/>
      <c r="BB97" s="7"/>
      <c r="BC97" s="7"/>
      <c r="BD97" s="154"/>
      <c r="BE97" s="154"/>
      <c r="BF97" s="154"/>
      <c r="BG97" s="7"/>
    </row>
    <row r="98" ht="15.75" customHeight="1">
      <c r="A98" s="7"/>
      <c r="B98" s="154"/>
      <c r="C98" s="154"/>
      <c r="D98" s="7"/>
      <c r="E98" s="7"/>
      <c r="F98" s="7"/>
      <c r="G98" s="7"/>
      <c r="H98" s="154"/>
      <c r="I98" s="154"/>
      <c r="J98" s="7"/>
      <c r="K98" s="7"/>
      <c r="L98" s="7"/>
      <c r="M98" s="7"/>
      <c r="N98" s="154"/>
      <c r="O98" s="154"/>
      <c r="P98" s="7"/>
      <c r="Q98" s="7"/>
      <c r="R98" s="7"/>
      <c r="S98" s="7"/>
      <c r="T98" s="154"/>
      <c r="U98" s="154"/>
      <c r="V98" s="7"/>
      <c r="W98" s="7"/>
      <c r="X98" s="7"/>
      <c r="Y98" s="7"/>
      <c r="Z98" s="154"/>
      <c r="AA98" s="154"/>
      <c r="AB98" s="7"/>
      <c r="AC98" s="7"/>
      <c r="AD98" s="7"/>
      <c r="AE98" s="7"/>
      <c r="AF98" s="154"/>
      <c r="AG98" s="154"/>
      <c r="AH98" s="7"/>
      <c r="AI98" s="7"/>
      <c r="AJ98" s="7"/>
      <c r="AK98" s="7"/>
      <c r="AL98" s="154"/>
      <c r="AM98" s="154"/>
      <c r="AN98" s="7"/>
      <c r="AO98" s="7"/>
      <c r="AP98" s="7"/>
      <c r="AQ98" s="7"/>
      <c r="AR98" s="154"/>
      <c r="AS98" s="154"/>
      <c r="AT98" s="7"/>
      <c r="AU98" s="7"/>
      <c r="AV98" s="7"/>
      <c r="AW98" s="7"/>
      <c r="AX98" s="154"/>
      <c r="AY98" s="154"/>
      <c r="AZ98" s="7"/>
      <c r="BA98" s="7"/>
      <c r="BB98" s="7"/>
      <c r="BC98" s="7"/>
      <c r="BD98" s="154"/>
      <c r="BE98" s="154"/>
      <c r="BF98" s="154"/>
      <c r="BG98" s="7"/>
    </row>
    <row r="99" ht="15.75" customHeight="1">
      <c r="A99" s="7"/>
      <c r="B99" s="154"/>
      <c r="C99" s="154"/>
      <c r="D99" s="7"/>
      <c r="E99" s="7"/>
      <c r="F99" s="7"/>
      <c r="G99" s="7"/>
      <c r="H99" s="154"/>
      <c r="I99" s="154"/>
      <c r="J99" s="7"/>
      <c r="K99" s="7"/>
      <c r="L99" s="7"/>
      <c r="M99" s="7"/>
      <c r="N99" s="154"/>
      <c r="O99" s="154"/>
      <c r="P99" s="7"/>
      <c r="Q99" s="7"/>
      <c r="R99" s="7"/>
      <c r="S99" s="7"/>
      <c r="T99" s="154"/>
      <c r="U99" s="154"/>
      <c r="V99" s="7"/>
      <c r="W99" s="7"/>
      <c r="X99" s="7"/>
      <c r="Y99" s="7"/>
      <c r="Z99" s="154"/>
      <c r="AA99" s="154"/>
      <c r="AB99" s="7"/>
      <c r="AC99" s="7"/>
      <c r="AD99" s="7"/>
      <c r="AE99" s="7"/>
      <c r="AF99" s="154"/>
      <c r="AG99" s="154"/>
      <c r="AH99" s="7"/>
      <c r="AI99" s="7"/>
      <c r="AJ99" s="7"/>
      <c r="AK99" s="7"/>
      <c r="AL99" s="154"/>
      <c r="AM99" s="154"/>
      <c r="AN99" s="7"/>
      <c r="AO99" s="7"/>
      <c r="AP99" s="7"/>
      <c r="AQ99" s="7"/>
      <c r="AR99" s="154"/>
      <c r="AS99" s="154"/>
      <c r="AT99" s="7"/>
      <c r="AU99" s="7"/>
      <c r="AV99" s="7"/>
      <c r="AW99" s="7"/>
      <c r="AX99" s="154"/>
      <c r="AY99" s="154"/>
      <c r="AZ99" s="7"/>
      <c r="BA99" s="7"/>
      <c r="BB99" s="7"/>
      <c r="BC99" s="7"/>
      <c r="BD99" s="154"/>
      <c r="BE99" s="154"/>
      <c r="BF99" s="154"/>
      <c r="BG99" s="7"/>
    </row>
    <row r="100" ht="15.75" customHeight="1">
      <c r="A100" s="7"/>
      <c r="B100" s="154"/>
      <c r="C100" s="154"/>
      <c r="D100" s="7"/>
      <c r="E100" s="7"/>
      <c r="F100" s="7"/>
      <c r="G100" s="7"/>
      <c r="H100" s="154"/>
      <c r="I100" s="154"/>
      <c r="J100" s="7"/>
      <c r="K100" s="7"/>
      <c r="L100" s="7"/>
      <c r="M100" s="7"/>
      <c r="N100" s="154"/>
      <c r="O100" s="154"/>
      <c r="P100" s="7"/>
      <c r="Q100" s="7"/>
      <c r="R100" s="7"/>
      <c r="S100" s="7"/>
      <c r="T100" s="154"/>
      <c r="U100" s="154"/>
      <c r="V100" s="7"/>
      <c r="W100" s="7"/>
      <c r="X100" s="7"/>
      <c r="Y100" s="7"/>
      <c r="Z100" s="154"/>
      <c r="AA100" s="154"/>
      <c r="AB100" s="7"/>
      <c r="AC100" s="7"/>
      <c r="AD100" s="7"/>
      <c r="AE100" s="7"/>
      <c r="AF100" s="154"/>
      <c r="AG100" s="154"/>
      <c r="AH100" s="7"/>
      <c r="AI100" s="7"/>
      <c r="AJ100" s="7"/>
      <c r="AK100" s="7"/>
      <c r="AL100" s="154"/>
      <c r="AM100" s="154"/>
      <c r="AN100" s="7"/>
      <c r="AO100" s="7"/>
      <c r="AP100" s="7"/>
      <c r="AQ100" s="7"/>
      <c r="AR100" s="154"/>
      <c r="AS100" s="154"/>
      <c r="AT100" s="7"/>
      <c r="AU100" s="7"/>
      <c r="AV100" s="7"/>
      <c r="AW100" s="7"/>
      <c r="AX100" s="154"/>
      <c r="AY100" s="154"/>
      <c r="AZ100" s="7"/>
      <c r="BA100" s="7"/>
      <c r="BB100" s="7"/>
      <c r="BC100" s="7"/>
      <c r="BD100" s="154"/>
      <c r="BE100" s="154"/>
      <c r="BF100" s="154"/>
      <c r="BG100" s="7"/>
    </row>
    <row r="101" ht="15.75" customHeight="1">
      <c r="A101" s="7"/>
      <c r="B101" s="154"/>
      <c r="C101" s="154"/>
      <c r="D101" s="7"/>
      <c r="E101" s="7"/>
      <c r="F101" s="7"/>
      <c r="G101" s="7"/>
      <c r="H101" s="154"/>
      <c r="I101" s="154"/>
      <c r="J101" s="7"/>
      <c r="K101" s="7"/>
      <c r="L101" s="7"/>
      <c r="M101" s="7"/>
      <c r="N101" s="154"/>
      <c r="O101" s="154"/>
      <c r="P101" s="7"/>
      <c r="Q101" s="7"/>
      <c r="R101" s="7"/>
      <c r="S101" s="7"/>
      <c r="T101" s="154"/>
      <c r="U101" s="154"/>
      <c r="V101" s="7"/>
      <c r="W101" s="7"/>
      <c r="X101" s="7"/>
      <c r="Y101" s="7"/>
      <c r="Z101" s="154"/>
      <c r="AA101" s="154"/>
      <c r="AB101" s="7"/>
      <c r="AC101" s="7"/>
      <c r="AD101" s="7"/>
      <c r="AE101" s="7"/>
      <c r="AF101" s="154"/>
      <c r="AG101" s="154"/>
      <c r="AH101" s="7"/>
      <c r="AI101" s="7"/>
      <c r="AJ101" s="7"/>
      <c r="AK101" s="7"/>
      <c r="AL101" s="154"/>
      <c r="AM101" s="154"/>
      <c r="AN101" s="7"/>
      <c r="AO101" s="7"/>
      <c r="AP101" s="7"/>
      <c r="AQ101" s="7"/>
      <c r="AR101" s="154"/>
      <c r="AS101" s="154"/>
      <c r="AT101" s="7"/>
      <c r="AU101" s="7"/>
      <c r="AV101" s="7"/>
      <c r="AW101" s="7"/>
      <c r="AX101" s="154"/>
      <c r="AY101" s="154"/>
      <c r="AZ101" s="7"/>
      <c r="BA101" s="7"/>
      <c r="BB101" s="7"/>
      <c r="BC101" s="7"/>
      <c r="BD101" s="154"/>
      <c r="BE101" s="154"/>
      <c r="BF101" s="154"/>
      <c r="BG101" s="7"/>
    </row>
    <row r="102" ht="15.75" customHeight="1">
      <c r="A102" s="7"/>
      <c r="B102" s="154"/>
      <c r="C102" s="154"/>
      <c r="D102" s="7"/>
      <c r="E102" s="7"/>
      <c r="F102" s="7"/>
      <c r="G102" s="7"/>
      <c r="H102" s="154"/>
      <c r="I102" s="154"/>
      <c r="J102" s="7"/>
      <c r="K102" s="7"/>
      <c r="L102" s="7"/>
      <c r="M102" s="7"/>
      <c r="N102" s="154"/>
      <c r="O102" s="154"/>
      <c r="P102" s="7"/>
      <c r="Q102" s="7"/>
      <c r="R102" s="7"/>
      <c r="S102" s="7"/>
      <c r="T102" s="154"/>
      <c r="U102" s="154"/>
      <c r="V102" s="7"/>
      <c r="W102" s="7"/>
      <c r="X102" s="7"/>
      <c r="Y102" s="7"/>
      <c r="Z102" s="154"/>
      <c r="AA102" s="154"/>
      <c r="AB102" s="7"/>
      <c r="AC102" s="7"/>
      <c r="AD102" s="7"/>
      <c r="AE102" s="7"/>
      <c r="AF102" s="154"/>
      <c r="AG102" s="154"/>
      <c r="AH102" s="7"/>
      <c r="AI102" s="7"/>
      <c r="AJ102" s="7"/>
      <c r="AK102" s="7"/>
      <c r="AL102" s="154"/>
      <c r="AM102" s="154"/>
      <c r="AN102" s="7"/>
      <c r="AO102" s="7"/>
      <c r="AP102" s="7"/>
      <c r="AQ102" s="7"/>
      <c r="AR102" s="154"/>
      <c r="AS102" s="154"/>
      <c r="AT102" s="7"/>
      <c r="AU102" s="7"/>
      <c r="AV102" s="7"/>
      <c r="AW102" s="7"/>
      <c r="AX102" s="154"/>
      <c r="AY102" s="154"/>
      <c r="AZ102" s="7"/>
      <c r="BA102" s="7"/>
      <c r="BB102" s="7"/>
      <c r="BC102" s="7"/>
      <c r="BD102" s="154"/>
      <c r="BE102" s="154"/>
      <c r="BF102" s="154"/>
      <c r="BG102" s="7"/>
    </row>
    <row r="103" ht="15.75" customHeight="1">
      <c r="A103" s="7"/>
      <c r="B103" s="154"/>
      <c r="C103" s="154"/>
      <c r="D103" s="7"/>
      <c r="E103" s="7"/>
      <c r="F103" s="7"/>
      <c r="G103" s="7"/>
      <c r="H103" s="154"/>
      <c r="I103" s="154"/>
      <c r="J103" s="7"/>
      <c r="K103" s="7"/>
      <c r="L103" s="7"/>
      <c r="M103" s="7"/>
      <c r="N103" s="154"/>
      <c r="O103" s="154"/>
      <c r="P103" s="7"/>
      <c r="Q103" s="7"/>
      <c r="R103" s="7"/>
      <c r="S103" s="7"/>
      <c r="T103" s="154"/>
      <c r="U103" s="154"/>
      <c r="V103" s="7"/>
      <c r="W103" s="7"/>
      <c r="X103" s="7"/>
      <c r="Y103" s="7"/>
      <c r="Z103" s="154"/>
      <c r="AA103" s="154"/>
      <c r="AB103" s="7"/>
      <c r="AC103" s="7"/>
      <c r="AD103" s="7"/>
      <c r="AE103" s="7"/>
      <c r="AF103" s="154"/>
      <c r="AG103" s="154"/>
      <c r="AH103" s="7"/>
      <c r="AI103" s="7"/>
      <c r="AJ103" s="7"/>
      <c r="AK103" s="7"/>
      <c r="AL103" s="154"/>
      <c r="AM103" s="154"/>
      <c r="AN103" s="7"/>
      <c r="AO103" s="7"/>
      <c r="AP103" s="7"/>
      <c r="AQ103" s="7"/>
      <c r="AR103" s="154"/>
      <c r="AS103" s="154"/>
      <c r="AT103" s="7"/>
      <c r="AU103" s="7"/>
      <c r="AV103" s="7"/>
      <c r="AW103" s="7"/>
      <c r="AX103" s="154"/>
      <c r="AY103" s="154"/>
      <c r="AZ103" s="7"/>
      <c r="BA103" s="7"/>
      <c r="BB103" s="7"/>
      <c r="BC103" s="7"/>
      <c r="BD103" s="154"/>
      <c r="BE103" s="154"/>
      <c r="BF103" s="154"/>
      <c r="BG103" s="7"/>
    </row>
    <row r="104" ht="15.75" customHeight="1">
      <c r="A104" s="7"/>
      <c r="B104" s="154"/>
      <c r="C104" s="154"/>
      <c r="D104" s="7"/>
      <c r="E104" s="7"/>
      <c r="F104" s="7"/>
      <c r="G104" s="7"/>
      <c r="H104" s="154"/>
      <c r="I104" s="154"/>
      <c r="J104" s="7"/>
      <c r="K104" s="7"/>
      <c r="L104" s="7"/>
      <c r="M104" s="7"/>
      <c r="N104" s="154"/>
      <c r="O104" s="154"/>
      <c r="P104" s="7"/>
      <c r="Q104" s="7"/>
      <c r="R104" s="7"/>
      <c r="S104" s="7"/>
      <c r="T104" s="154"/>
      <c r="U104" s="154"/>
      <c r="V104" s="7"/>
      <c r="W104" s="7"/>
      <c r="X104" s="7"/>
      <c r="Y104" s="7"/>
      <c r="Z104" s="154"/>
      <c r="AA104" s="154"/>
      <c r="AB104" s="7"/>
      <c r="AC104" s="7"/>
      <c r="AD104" s="7"/>
      <c r="AE104" s="7"/>
      <c r="AF104" s="154"/>
      <c r="AG104" s="154"/>
      <c r="AH104" s="7"/>
      <c r="AI104" s="7"/>
      <c r="AJ104" s="7"/>
      <c r="AK104" s="7"/>
      <c r="AL104" s="154"/>
      <c r="AM104" s="154"/>
      <c r="AN104" s="7"/>
      <c r="AO104" s="7"/>
      <c r="AP104" s="7"/>
      <c r="AQ104" s="7"/>
      <c r="AR104" s="154"/>
      <c r="AS104" s="154"/>
      <c r="AT104" s="7"/>
      <c r="AU104" s="7"/>
      <c r="AV104" s="7"/>
      <c r="AW104" s="7"/>
      <c r="AX104" s="154"/>
      <c r="AY104" s="154"/>
      <c r="AZ104" s="7"/>
      <c r="BA104" s="7"/>
      <c r="BB104" s="7"/>
      <c r="BC104" s="7"/>
      <c r="BD104" s="154"/>
      <c r="BE104" s="154"/>
      <c r="BF104" s="154"/>
      <c r="BG104" s="7"/>
    </row>
    <row r="105" ht="15.75" customHeight="1">
      <c r="A105" s="7"/>
      <c r="B105" s="154"/>
      <c r="C105" s="154"/>
      <c r="D105" s="7"/>
      <c r="E105" s="7"/>
      <c r="F105" s="7"/>
      <c r="G105" s="7"/>
      <c r="H105" s="154"/>
      <c r="I105" s="154"/>
      <c r="J105" s="7"/>
      <c r="K105" s="7"/>
      <c r="L105" s="7"/>
      <c r="M105" s="7"/>
      <c r="N105" s="154"/>
      <c r="O105" s="154"/>
      <c r="P105" s="7"/>
      <c r="Q105" s="7"/>
      <c r="R105" s="7"/>
      <c r="S105" s="7"/>
      <c r="T105" s="154"/>
      <c r="U105" s="154"/>
      <c r="V105" s="7"/>
      <c r="W105" s="7"/>
      <c r="X105" s="7"/>
      <c r="Y105" s="7"/>
      <c r="Z105" s="154"/>
      <c r="AA105" s="154"/>
      <c r="AB105" s="7"/>
      <c r="AC105" s="7"/>
      <c r="AD105" s="7"/>
      <c r="AE105" s="7"/>
      <c r="AF105" s="154"/>
      <c r="AG105" s="154"/>
      <c r="AH105" s="7"/>
      <c r="AI105" s="7"/>
      <c r="AJ105" s="7"/>
      <c r="AK105" s="7"/>
      <c r="AL105" s="154"/>
      <c r="AM105" s="154"/>
      <c r="AN105" s="7"/>
      <c r="AO105" s="7"/>
      <c r="AP105" s="7"/>
      <c r="AQ105" s="7"/>
      <c r="AR105" s="154"/>
      <c r="AS105" s="154"/>
      <c r="AT105" s="7"/>
      <c r="AU105" s="7"/>
      <c r="AV105" s="7"/>
      <c r="AW105" s="7"/>
      <c r="AX105" s="154"/>
      <c r="AY105" s="154"/>
      <c r="AZ105" s="7"/>
      <c r="BA105" s="7"/>
      <c r="BB105" s="7"/>
      <c r="BC105" s="7"/>
      <c r="BD105" s="154"/>
      <c r="BE105" s="154"/>
      <c r="BF105" s="154"/>
      <c r="BG105" s="7"/>
    </row>
    <row r="106" ht="15.75" customHeight="1">
      <c r="A106" s="7"/>
      <c r="B106" s="154"/>
      <c r="C106" s="154"/>
      <c r="D106" s="7"/>
      <c r="E106" s="7"/>
      <c r="F106" s="7"/>
      <c r="G106" s="7"/>
      <c r="H106" s="154"/>
      <c r="I106" s="154"/>
      <c r="J106" s="7"/>
      <c r="K106" s="7"/>
      <c r="L106" s="7"/>
      <c r="M106" s="7"/>
      <c r="N106" s="154"/>
      <c r="O106" s="154"/>
      <c r="P106" s="7"/>
      <c r="Q106" s="7"/>
      <c r="R106" s="7"/>
      <c r="S106" s="7"/>
      <c r="T106" s="154"/>
      <c r="U106" s="154"/>
      <c r="V106" s="7"/>
      <c r="W106" s="7"/>
      <c r="X106" s="7"/>
      <c r="Y106" s="7"/>
      <c r="Z106" s="154"/>
      <c r="AA106" s="154"/>
      <c r="AB106" s="7"/>
      <c r="AC106" s="7"/>
      <c r="AD106" s="7"/>
      <c r="AE106" s="7"/>
      <c r="AF106" s="154"/>
      <c r="AG106" s="154"/>
      <c r="AH106" s="7"/>
      <c r="AI106" s="7"/>
      <c r="AJ106" s="7"/>
      <c r="AK106" s="7"/>
      <c r="AL106" s="154"/>
      <c r="AM106" s="154"/>
      <c r="AN106" s="7"/>
      <c r="AO106" s="7"/>
      <c r="AP106" s="7"/>
      <c r="AQ106" s="7"/>
      <c r="AR106" s="154"/>
      <c r="AS106" s="154"/>
      <c r="AT106" s="7"/>
      <c r="AU106" s="7"/>
      <c r="AV106" s="7"/>
      <c r="AW106" s="7"/>
      <c r="AX106" s="154"/>
      <c r="AY106" s="154"/>
      <c r="AZ106" s="7"/>
      <c r="BA106" s="7"/>
      <c r="BB106" s="7"/>
      <c r="BC106" s="7"/>
      <c r="BD106" s="154"/>
      <c r="BE106" s="154"/>
      <c r="BF106" s="154"/>
      <c r="BG106" s="7"/>
    </row>
    <row r="107" ht="15.75" customHeight="1">
      <c r="A107" s="7"/>
      <c r="B107" s="154"/>
      <c r="C107" s="154"/>
      <c r="D107" s="7"/>
      <c r="E107" s="7"/>
      <c r="F107" s="7"/>
      <c r="G107" s="7"/>
      <c r="H107" s="154"/>
      <c r="I107" s="154"/>
      <c r="J107" s="7"/>
      <c r="K107" s="7"/>
      <c r="L107" s="7"/>
      <c r="M107" s="7"/>
      <c r="N107" s="154"/>
      <c r="O107" s="154"/>
      <c r="P107" s="7"/>
      <c r="Q107" s="7"/>
      <c r="R107" s="7"/>
      <c r="S107" s="7"/>
      <c r="T107" s="154"/>
      <c r="U107" s="154"/>
      <c r="V107" s="7"/>
      <c r="W107" s="7"/>
      <c r="X107" s="7"/>
      <c r="Y107" s="7"/>
      <c r="Z107" s="154"/>
      <c r="AA107" s="154"/>
      <c r="AB107" s="7"/>
      <c r="AC107" s="7"/>
      <c r="AD107" s="7"/>
      <c r="AE107" s="7"/>
      <c r="AF107" s="154"/>
      <c r="AG107" s="154"/>
      <c r="AH107" s="7"/>
      <c r="AI107" s="7"/>
      <c r="AJ107" s="7"/>
      <c r="AK107" s="7"/>
      <c r="AL107" s="154"/>
      <c r="AM107" s="154"/>
      <c r="AN107" s="7"/>
      <c r="AO107" s="7"/>
      <c r="AP107" s="7"/>
      <c r="AQ107" s="7"/>
      <c r="AR107" s="154"/>
      <c r="AS107" s="154"/>
      <c r="AT107" s="7"/>
      <c r="AU107" s="7"/>
      <c r="AV107" s="7"/>
      <c r="AW107" s="7"/>
      <c r="AX107" s="154"/>
      <c r="AY107" s="154"/>
      <c r="AZ107" s="7"/>
      <c r="BA107" s="7"/>
      <c r="BB107" s="7"/>
      <c r="BC107" s="7"/>
      <c r="BD107" s="154"/>
      <c r="BE107" s="154"/>
      <c r="BF107" s="154"/>
      <c r="BG107" s="7"/>
    </row>
    <row r="108" ht="15.75" customHeight="1">
      <c r="A108" s="7"/>
      <c r="B108" s="154"/>
      <c r="C108" s="154"/>
      <c r="D108" s="7"/>
      <c r="E108" s="7"/>
      <c r="F108" s="7"/>
      <c r="G108" s="7"/>
      <c r="H108" s="154"/>
      <c r="I108" s="154"/>
      <c r="J108" s="7"/>
      <c r="K108" s="7"/>
      <c r="L108" s="7"/>
      <c r="M108" s="7"/>
      <c r="N108" s="154"/>
      <c r="O108" s="154"/>
      <c r="P108" s="7"/>
      <c r="Q108" s="7"/>
      <c r="R108" s="7"/>
      <c r="S108" s="7"/>
      <c r="T108" s="154"/>
      <c r="U108" s="154"/>
      <c r="V108" s="7"/>
      <c r="W108" s="7"/>
      <c r="X108" s="7"/>
      <c r="Y108" s="7"/>
      <c r="Z108" s="154"/>
      <c r="AA108" s="154"/>
      <c r="AB108" s="7"/>
      <c r="AC108" s="7"/>
      <c r="AD108" s="7"/>
      <c r="AE108" s="7"/>
      <c r="AF108" s="154"/>
      <c r="AG108" s="154"/>
      <c r="AH108" s="7"/>
      <c r="AI108" s="7"/>
      <c r="AJ108" s="7"/>
      <c r="AK108" s="7"/>
      <c r="AL108" s="154"/>
      <c r="AM108" s="154"/>
      <c r="AN108" s="7"/>
      <c r="AO108" s="7"/>
      <c r="AP108" s="7"/>
      <c r="AQ108" s="7"/>
      <c r="AR108" s="154"/>
      <c r="AS108" s="154"/>
      <c r="AT108" s="7"/>
      <c r="AU108" s="7"/>
      <c r="AV108" s="7"/>
      <c r="AW108" s="7"/>
      <c r="AX108" s="154"/>
      <c r="AY108" s="154"/>
      <c r="AZ108" s="7"/>
      <c r="BA108" s="7"/>
      <c r="BB108" s="7"/>
      <c r="BC108" s="7"/>
      <c r="BD108" s="154"/>
      <c r="BE108" s="154"/>
      <c r="BF108" s="154"/>
      <c r="BG108" s="7"/>
    </row>
    <row r="109" ht="15.75" customHeight="1">
      <c r="A109" s="7"/>
      <c r="B109" s="154"/>
      <c r="C109" s="154"/>
      <c r="D109" s="7"/>
      <c r="E109" s="7"/>
      <c r="F109" s="7"/>
      <c r="G109" s="7"/>
      <c r="H109" s="154"/>
      <c r="I109" s="154"/>
      <c r="J109" s="7"/>
      <c r="K109" s="7"/>
      <c r="L109" s="7"/>
      <c r="M109" s="7"/>
      <c r="N109" s="154"/>
      <c r="O109" s="154"/>
      <c r="P109" s="7"/>
      <c r="Q109" s="7"/>
      <c r="R109" s="7"/>
      <c r="S109" s="7"/>
      <c r="T109" s="154"/>
      <c r="U109" s="154"/>
      <c r="V109" s="7"/>
      <c r="W109" s="7"/>
      <c r="X109" s="7"/>
      <c r="Y109" s="7"/>
      <c r="Z109" s="154"/>
      <c r="AA109" s="154"/>
      <c r="AB109" s="7"/>
      <c r="AC109" s="7"/>
      <c r="AD109" s="7"/>
      <c r="AE109" s="7"/>
      <c r="AF109" s="154"/>
      <c r="AG109" s="154"/>
      <c r="AH109" s="7"/>
      <c r="AI109" s="7"/>
      <c r="AJ109" s="7"/>
      <c r="AK109" s="7"/>
      <c r="AL109" s="154"/>
      <c r="AM109" s="154"/>
      <c r="AN109" s="7"/>
      <c r="AO109" s="7"/>
      <c r="AP109" s="7"/>
      <c r="AQ109" s="7"/>
      <c r="AR109" s="154"/>
      <c r="AS109" s="154"/>
      <c r="AT109" s="7"/>
      <c r="AU109" s="7"/>
      <c r="AV109" s="7"/>
      <c r="AW109" s="7"/>
      <c r="AX109" s="154"/>
      <c r="AY109" s="154"/>
      <c r="AZ109" s="7"/>
      <c r="BA109" s="7"/>
      <c r="BB109" s="7"/>
      <c r="BC109" s="7"/>
      <c r="BD109" s="154"/>
      <c r="BE109" s="154"/>
      <c r="BF109" s="154"/>
      <c r="BG109" s="7"/>
    </row>
    <row r="110" ht="15.75" customHeight="1">
      <c r="A110" s="7"/>
      <c r="B110" s="154"/>
      <c r="C110" s="154"/>
      <c r="D110" s="7"/>
      <c r="E110" s="7"/>
      <c r="F110" s="7"/>
      <c r="G110" s="7"/>
      <c r="H110" s="154"/>
      <c r="I110" s="154"/>
      <c r="J110" s="7"/>
      <c r="K110" s="7"/>
      <c r="L110" s="7"/>
      <c r="M110" s="7"/>
      <c r="N110" s="154"/>
      <c r="O110" s="154"/>
      <c r="P110" s="7"/>
      <c r="Q110" s="7"/>
      <c r="R110" s="7"/>
      <c r="S110" s="7"/>
      <c r="T110" s="154"/>
      <c r="U110" s="154"/>
      <c r="V110" s="7"/>
      <c r="W110" s="7"/>
      <c r="X110" s="7"/>
      <c r="Y110" s="7"/>
      <c r="Z110" s="154"/>
      <c r="AA110" s="154"/>
      <c r="AB110" s="7"/>
      <c r="AC110" s="7"/>
      <c r="AD110" s="7"/>
      <c r="AE110" s="7"/>
      <c r="AF110" s="154"/>
      <c r="AG110" s="154"/>
      <c r="AH110" s="7"/>
      <c r="AI110" s="7"/>
      <c r="AJ110" s="7"/>
      <c r="AK110" s="7"/>
      <c r="AL110" s="154"/>
      <c r="AM110" s="154"/>
      <c r="AN110" s="7"/>
      <c r="AO110" s="7"/>
      <c r="AP110" s="7"/>
      <c r="AQ110" s="7"/>
      <c r="AR110" s="154"/>
      <c r="AS110" s="154"/>
      <c r="AT110" s="7"/>
      <c r="AU110" s="7"/>
      <c r="AV110" s="7"/>
      <c r="AW110" s="7"/>
      <c r="AX110" s="154"/>
      <c r="AY110" s="154"/>
      <c r="AZ110" s="7"/>
      <c r="BA110" s="7"/>
      <c r="BB110" s="7"/>
      <c r="BC110" s="7"/>
      <c r="BD110" s="154"/>
      <c r="BE110" s="154"/>
      <c r="BF110" s="154"/>
      <c r="BG110" s="7"/>
    </row>
    <row r="111" ht="15.75" customHeight="1">
      <c r="A111" s="7"/>
      <c r="B111" s="154"/>
      <c r="C111" s="154"/>
      <c r="D111" s="7"/>
      <c r="E111" s="7"/>
      <c r="F111" s="7"/>
      <c r="G111" s="7"/>
      <c r="H111" s="154"/>
      <c r="I111" s="154"/>
      <c r="J111" s="7"/>
      <c r="K111" s="7"/>
      <c r="L111" s="7"/>
      <c r="M111" s="7"/>
      <c r="N111" s="154"/>
      <c r="O111" s="154"/>
      <c r="P111" s="7"/>
      <c r="Q111" s="7"/>
      <c r="R111" s="7"/>
      <c r="S111" s="7"/>
      <c r="T111" s="154"/>
      <c r="U111" s="154"/>
      <c r="V111" s="7"/>
      <c r="W111" s="7"/>
      <c r="X111" s="7"/>
      <c r="Y111" s="7"/>
      <c r="Z111" s="154"/>
      <c r="AA111" s="154"/>
      <c r="AB111" s="7"/>
      <c r="AC111" s="7"/>
      <c r="AD111" s="7"/>
      <c r="AE111" s="7"/>
      <c r="AF111" s="154"/>
      <c r="AG111" s="154"/>
      <c r="AH111" s="7"/>
      <c r="AI111" s="7"/>
      <c r="AJ111" s="7"/>
      <c r="AK111" s="7"/>
      <c r="AL111" s="154"/>
      <c r="AM111" s="154"/>
      <c r="AN111" s="7"/>
      <c r="AO111" s="7"/>
      <c r="AP111" s="7"/>
      <c r="AQ111" s="7"/>
      <c r="AR111" s="154"/>
      <c r="AS111" s="154"/>
      <c r="AT111" s="7"/>
      <c r="AU111" s="7"/>
      <c r="AV111" s="7"/>
      <c r="AW111" s="7"/>
      <c r="AX111" s="154"/>
      <c r="AY111" s="154"/>
      <c r="AZ111" s="7"/>
      <c r="BA111" s="7"/>
      <c r="BB111" s="7"/>
      <c r="BC111" s="7"/>
      <c r="BD111" s="154"/>
      <c r="BE111" s="154"/>
      <c r="BF111" s="154"/>
      <c r="BG111" s="7"/>
    </row>
    <row r="112" ht="15.75" customHeight="1">
      <c r="A112" s="7"/>
      <c r="B112" s="154"/>
      <c r="C112" s="154"/>
      <c r="D112" s="7"/>
      <c r="E112" s="7"/>
      <c r="F112" s="7"/>
      <c r="G112" s="7"/>
      <c r="H112" s="154"/>
      <c r="I112" s="154"/>
      <c r="J112" s="7"/>
      <c r="K112" s="7"/>
      <c r="L112" s="7"/>
      <c r="M112" s="7"/>
      <c r="N112" s="154"/>
      <c r="O112" s="154"/>
      <c r="P112" s="7"/>
      <c r="Q112" s="7"/>
      <c r="R112" s="7"/>
      <c r="S112" s="7"/>
      <c r="T112" s="154"/>
      <c r="U112" s="154"/>
      <c r="V112" s="7"/>
      <c r="W112" s="7"/>
      <c r="X112" s="7"/>
      <c r="Y112" s="7"/>
      <c r="Z112" s="154"/>
      <c r="AA112" s="154"/>
      <c r="AB112" s="7"/>
      <c r="AC112" s="7"/>
      <c r="AD112" s="7"/>
      <c r="AE112" s="7"/>
      <c r="AF112" s="154"/>
      <c r="AG112" s="154"/>
      <c r="AH112" s="7"/>
      <c r="AI112" s="7"/>
      <c r="AJ112" s="7"/>
      <c r="AK112" s="7"/>
      <c r="AL112" s="154"/>
      <c r="AM112" s="154"/>
      <c r="AN112" s="7"/>
      <c r="AO112" s="7"/>
      <c r="AP112" s="7"/>
      <c r="AQ112" s="7"/>
      <c r="AR112" s="154"/>
      <c r="AS112" s="154"/>
      <c r="AT112" s="7"/>
      <c r="AU112" s="7"/>
      <c r="AV112" s="7"/>
      <c r="AW112" s="7"/>
      <c r="AX112" s="154"/>
      <c r="AY112" s="154"/>
      <c r="AZ112" s="7"/>
      <c r="BA112" s="7"/>
      <c r="BB112" s="7"/>
      <c r="BC112" s="7"/>
      <c r="BD112" s="154"/>
      <c r="BE112" s="154"/>
      <c r="BF112" s="154"/>
      <c r="BG112" s="7"/>
    </row>
    <row r="113" ht="15.75" customHeight="1">
      <c r="A113" s="7"/>
      <c r="B113" s="154"/>
      <c r="C113" s="154"/>
      <c r="D113" s="7"/>
      <c r="E113" s="7"/>
      <c r="F113" s="7"/>
      <c r="G113" s="7"/>
      <c r="H113" s="154"/>
      <c r="I113" s="154"/>
      <c r="J113" s="7"/>
      <c r="K113" s="7"/>
      <c r="L113" s="7"/>
      <c r="M113" s="7"/>
      <c r="N113" s="154"/>
      <c r="O113" s="154"/>
      <c r="P113" s="7"/>
      <c r="Q113" s="7"/>
      <c r="R113" s="7"/>
      <c r="S113" s="7"/>
      <c r="T113" s="154"/>
      <c r="U113" s="154"/>
      <c r="V113" s="7"/>
      <c r="W113" s="7"/>
      <c r="X113" s="7"/>
      <c r="Y113" s="7"/>
      <c r="Z113" s="154"/>
      <c r="AA113" s="154"/>
      <c r="AB113" s="7"/>
      <c r="AC113" s="7"/>
      <c r="AD113" s="7"/>
      <c r="AE113" s="7"/>
      <c r="AF113" s="154"/>
      <c r="AG113" s="154"/>
      <c r="AH113" s="7"/>
      <c r="AI113" s="7"/>
      <c r="AJ113" s="7"/>
      <c r="AK113" s="7"/>
      <c r="AL113" s="154"/>
      <c r="AM113" s="154"/>
      <c r="AN113" s="7"/>
      <c r="AO113" s="7"/>
      <c r="AP113" s="7"/>
      <c r="AQ113" s="7"/>
      <c r="AR113" s="154"/>
      <c r="AS113" s="154"/>
      <c r="AT113" s="7"/>
      <c r="AU113" s="7"/>
      <c r="AV113" s="7"/>
      <c r="AW113" s="7"/>
      <c r="AX113" s="154"/>
      <c r="AY113" s="154"/>
      <c r="AZ113" s="7"/>
      <c r="BA113" s="7"/>
      <c r="BB113" s="7"/>
      <c r="BC113" s="7"/>
      <c r="BD113" s="154"/>
      <c r="BE113" s="154"/>
      <c r="BF113" s="154"/>
      <c r="BG113" s="7"/>
    </row>
    <row r="114" ht="15.75" customHeight="1">
      <c r="A114" s="7"/>
      <c r="B114" s="154"/>
      <c r="C114" s="154"/>
      <c r="D114" s="7"/>
      <c r="E114" s="7"/>
      <c r="F114" s="7"/>
      <c r="G114" s="7"/>
      <c r="H114" s="154"/>
      <c r="I114" s="154"/>
      <c r="J114" s="7"/>
      <c r="K114" s="7"/>
      <c r="L114" s="7"/>
      <c r="M114" s="7"/>
      <c r="N114" s="154"/>
      <c r="O114" s="154"/>
      <c r="P114" s="7"/>
      <c r="Q114" s="7"/>
      <c r="R114" s="7"/>
      <c r="S114" s="7"/>
      <c r="T114" s="154"/>
      <c r="U114" s="154"/>
      <c r="V114" s="7"/>
      <c r="W114" s="7"/>
      <c r="X114" s="7"/>
      <c r="Y114" s="7"/>
      <c r="Z114" s="154"/>
      <c r="AA114" s="154"/>
      <c r="AB114" s="7"/>
      <c r="AC114" s="7"/>
      <c r="AD114" s="7"/>
      <c r="AE114" s="7"/>
      <c r="AF114" s="154"/>
      <c r="AG114" s="154"/>
      <c r="AH114" s="7"/>
      <c r="AI114" s="7"/>
      <c r="AJ114" s="7"/>
      <c r="AK114" s="7"/>
      <c r="AL114" s="154"/>
      <c r="AM114" s="154"/>
      <c r="AN114" s="7"/>
      <c r="AO114" s="7"/>
      <c r="AP114" s="7"/>
      <c r="AQ114" s="7"/>
      <c r="AR114" s="154"/>
      <c r="AS114" s="154"/>
      <c r="AT114" s="7"/>
      <c r="AU114" s="7"/>
      <c r="AV114" s="7"/>
      <c r="AW114" s="7"/>
      <c r="AX114" s="154"/>
      <c r="AY114" s="154"/>
      <c r="AZ114" s="7"/>
      <c r="BA114" s="7"/>
      <c r="BB114" s="7"/>
      <c r="BC114" s="7"/>
      <c r="BD114" s="154"/>
      <c r="BE114" s="154"/>
      <c r="BF114" s="154"/>
      <c r="BG114" s="7"/>
    </row>
    <row r="115" ht="15.75" customHeight="1">
      <c r="A115" s="7"/>
      <c r="B115" s="154"/>
      <c r="C115" s="154"/>
      <c r="D115" s="7"/>
      <c r="E115" s="7"/>
      <c r="F115" s="7"/>
      <c r="G115" s="7"/>
      <c r="H115" s="154"/>
      <c r="I115" s="154"/>
      <c r="J115" s="7"/>
      <c r="K115" s="7"/>
      <c r="L115" s="7"/>
      <c r="M115" s="7"/>
      <c r="N115" s="154"/>
      <c r="O115" s="154"/>
      <c r="P115" s="7"/>
      <c r="Q115" s="7"/>
      <c r="R115" s="7"/>
      <c r="S115" s="7"/>
      <c r="T115" s="154"/>
      <c r="U115" s="154"/>
      <c r="V115" s="7"/>
      <c r="W115" s="7"/>
      <c r="X115" s="7"/>
      <c r="Y115" s="7"/>
      <c r="Z115" s="154"/>
      <c r="AA115" s="154"/>
      <c r="AB115" s="7"/>
      <c r="AC115" s="7"/>
      <c r="AD115" s="7"/>
      <c r="AE115" s="7"/>
      <c r="AF115" s="154"/>
      <c r="AG115" s="154"/>
      <c r="AH115" s="7"/>
      <c r="AI115" s="7"/>
      <c r="AJ115" s="7"/>
      <c r="AK115" s="7"/>
      <c r="AL115" s="154"/>
      <c r="AM115" s="154"/>
      <c r="AN115" s="7"/>
      <c r="AO115" s="7"/>
      <c r="AP115" s="7"/>
      <c r="AQ115" s="7"/>
      <c r="AR115" s="154"/>
      <c r="AS115" s="154"/>
      <c r="AT115" s="7"/>
      <c r="AU115" s="7"/>
      <c r="AV115" s="7"/>
      <c r="AW115" s="7"/>
      <c r="AX115" s="154"/>
      <c r="AY115" s="154"/>
      <c r="AZ115" s="7"/>
      <c r="BA115" s="7"/>
      <c r="BB115" s="7"/>
      <c r="BC115" s="7"/>
      <c r="BD115" s="154"/>
      <c r="BE115" s="154"/>
      <c r="BF115" s="154"/>
      <c r="BG115" s="7"/>
    </row>
    <row r="116" ht="15.75" customHeight="1">
      <c r="A116" s="7"/>
      <c r="B116" s="154"/>
      <c r="C116" s="154"/>
      <c r="D116" s="7"/>
      <c r="E116" s="7"/>
      <c r="F116" s="7"/>
      <c r="G116" s="7"/>
      <c r="H116" s="154"/>
      <c r="I116" s="154"/>
      <c r="J116" s="7"/>
      <c r="K116" s="7"/>
      <c r="L116" s="7"/>
      <c r="M116" s="7"/>
      <c r="N116" s="154"/>
      <c r="O116" s="154"/>
      <c r="P116" s="7"/>
      <c r="Q116" s="7"/>
      <c r="R116" s="7"/>
      <c r="S116" s="7"/>
      <c r="T116" s="154"/>
      <c r="U116" s="154"/>
      <c r="V116" s="7"/>
      <c r="W116" s="7"/>
      <c r="X116" s="7"/>
      <c r="Y116" s="7"/>
      <c r="Z116" s="154"/>
      <c r="AA116" s="154"/>
      <c r="AB116" s="7"/>
      <c r="AC116" s="7"/>
      <c r="AD116" s="7"/>
      <c r="AE116" s="7"/>
      <c r="AF116" s="154"/>
      <c r="AG116" s="154"/>
      <c r="AH116" s="7"/>
      <c r="AI116" s="7"/>
      <c r="AJ116" s="7"/>
      <c r="AK116" s="7"/>
      <c r="AL116" s="154"/>
      <c r="AM116" s="154"/>
      <c r="AN116" s="7"/>
      <c r="AO116" s="7"/>
      <c r="AP116" s="7"/>
      <c r="AQ116" s="7"/>
      <c r="AR116" s="154"/>
      <c r="AS116" s="154"/>
      <c r="AT116" s="7"/>
      <c r="AU116" s="7"/>
      <c r="AV116" s="7"/>
      <c r="AW116" s="7"/>
      <c r="AX116" s="154"/>
      <c r="AY116" s="154"/>
      <c r="AZ116" s="7"/>
      <c r="BA116" s="7"/>
      <c r="BB116" s="7"/>
      <c r="BC116" s="7"/>
      <c r="BD116" s="154"/>
      <c r="BE116" s="154"/>
      <c r="BF116" s="154"/>
      <c r="BG116" s="7"/>
    </row>
    <row r="117" ht="15.75" customHeight="1">
      <c r="A117" s="7"/>
      <c r="B117" s="154"/>
      <c r="C117" s="154"/>
      <c r="D117" s="7"/>
      <c r="E117" s="7"/>
      <c r="F117" s="7"/>
      <c r="G117" s="7"/>
      <c r="H117" s="154"/>
      <c r="I117" s="154"/>
      <c r="J117" s="7"/>
      <c r="K117" s="7"/>
      <c r="L117" s="7"/>
      <c r="M117" s="7"/>
      <c r="N117" s="154"/>
      <c r="O117" s="154"/>
      <c r="P117" s="7"/>
      <c r="Q117" s="7"/>
      <c r="R117" s="7"/>
      <c r="S117" s="7"/>
      <c r="T117" s="154"/>
      <c r="U117" s="154"/>
      <c r="V117" s="7"/>
      <c r="W117" s="7"/>
      <c r="X117" s="7"/>
      <c r="Y117" s="7"/>
      <c r="Z117" s="154"/>
      <c r="AA117" s="154"/>
      <c r="AB117" s="7"/>
      <c r="AC117" s="7"/>
      <c r="AD117" s="7"/>
      <c r="AE117" s="7"/>
      <c r="AF117" s="154"/>
      <c r="AG117" s="154"/>
      <c r="AH117" s="7"/>
      <c r="AI117" s="7"/>
      <c r="AJ117" s="7"/>
      <c r="AK117" s="7"/>
      <c r="AL117" s="154"/>
      <c r="AM117" s="154"/>
      <c r="AN117" s="7"/>
      <c r="AO117" s="7"/>
      <c r="AP117" s="7"/>
      <c r="AQ117" s="7"/>
      <c r="AR117" s="154"/>
      <c r="AS117" s="154"/>
      <c r="AT117" s="7"/>
      <c r="AU117" s="7"/>
      <c r="AV117" s="7"/>
      <c r="AW117" s="7"/>
      <c r="AX117" s="154"/>
      <c r="AY117" s="154"/>
      <c r="AZ117" s="7"/>
      <c r="BA117" s="7"/>
      <c r="BB117" s="7"/>
      <c r="BC117" s="7"/>
      <c r="BD117" s="154"/>
      <c r="BE117" s="154"/>
      <c r="BF117" s="154"/>
      <c r="BG117" s="7"/>
    </row>
    <row r="118" ht="15.75" customHeight="1">
      <c r="A118" s="7"/>
      <c r="B118" s="154"/>
      <c r="C118" s="154"/>
      <c r="D118" s="7"/>
      <c r="E118" s="7"/>
      <c r="F118" s="7"/>
      <c r="G118" s="7"/>
      <c r="H118" s="154"/>
      <c r="I118" s="154"/>
      <c r="J118" s="7"/>
      <c r="K118" s="7"/>
      <c r="L118" s="7"/>
      <c r="M118" s="7"/>
      <c r="N118" s="154"/>
      <c r="O118" s="154"/>
      <c r="P118" s="7"/>
      <c r="Q118" s="7"/>
      <c r="R118" s="7"/>
      <c r="S118" s="7"/>
      <c r="T118" s="154"/>
      <c r="U118" s="154"/>
      <c r="V118" s="7"/>
      <c r="W118" s="7"/>
      <c r="X118" s="7"/>
      <c r="Y118" s="7"/>
      <c r="Z118" s="154"/>
      <c r="AA118" s="154"/>
      <c r="AB118" s="7"/>
      <c r="AC118" s="7"/>
      <c r="AD118" s="7"/>
      <c r="AE118" s="7"/>
      <c r="AF118" s="154"/>
      <c r="AG118" s="154"/>
      <c r="AH118" s="7"/>
      <c r="AI118" s="7"/>
      <c r="AJ118" s="7"/>
      <c r="AK118" s="7"/>
      <c r="AL118" s="154"/>
      <c r="AM118" s="154"/>
      <c r="AN118" s="7"/>
      <c r="AO118" s="7"/>
      <c r="AP118" s="7"/>
      <c r="AQ118" s="7"/>
      <c r="AR118" s="154"/>
      <c r="AS118" s="154"/>
      <c r="AT118" s="7"/>
      <c r="AU118" s="7"/>
      <c r="AV118" s="7"/>
      <c r="AW118" s="7"/>
      <c r="AX118" s="154"/>
      <c r="AY118" s="154"/>
      <c r="AZ118" s="7"/>
      <c r="BA118" s="7"/>
      <c r="BB118" s="7"/>
      <c r="BC118" s="7"/>
      <c r="BD118" s="154"/>
      <c r="BE118" s="154"/>
      <c r="BF118" s="154"/>
      <c r="BG118" s="7"/>
    </row>
    <row r="119" ht="15.75" customHeight="1">
      <c r="A119" s="7"/>
      <c r="B119" s="154"/>
      <c r="C119" s="154"/>
      <c r="D119" s="7"/>
      <c r="E119" s="7"/>
      <c r="F119" s="7"/>
      <c r="G119" s="7"/>
      <c r="H119" s="154"/>
      <c r="I119" s="154"/>
      <c r="J119" s="7"/>
      <c r="K119" s="7"/>
      <c r="L119" s="7"/>
      <c r="M119" s="7"/>
      <c r="N119" s="154"/>
      <c r="O119" s="154"/>
      <c r="P119" s="7"/>
      <c r="Q119" s="7"/>
      <c r="R119" s="7"/>
      <c r="S119" s="7"/>
      <c r="T119" s="154"/>
      <c r="U119" s="154"/>
      <c r="V119" s="7"/>
      <c r="W119" s="7"/>
      <c r="X119" s="7"/>
      <c r="Y119" s="7"/>
      <c r="Z119" s="154"/>
      <c r="AA119" s="154"/>
      <c r="AB119" s="7"/>
      <c r="AC119" s="7"/>
      <c r="AD119" s="7"/>
      <c r="AE119" s="7"/>
      <c r="AF119" s="154"/>
      <c r="AG119" s="154"/>
      <c r="AH119" s="7"/>
      <c r="AI119" s="7"/>
      <c r="AJ119" s="7"/>
      <c r="AK119" s="7"/>
      <c r="AL119" s="154"/>
      <c r="AM119" s="154"/>
      <c r="AN119" s="7"/>
      <c r="AO119" s="7"/>
      <c r="AP119" s="7"/>
      <c r="AQ119" s="7"/>
      <c r="AR119" s="154"/>
      <c r="AS119" s="154"/>
      <c r="AT119" s="7"/>
      <c r="AU119" s="7"/>
      <c r="AV119" s="7"/>
      <c r="AW119" s="7"/>
      <c r="AX119" s="154"/>
      <c r="AY119" s="154"/>
      <c r="AZ119" s="7"/>
      <c r="BA119" s="7"/>
      <c r="BB119" s="7"/>
      <c r="BC119" s="7"/>
      <c r="BD119" s="154"/>
      <c r="BE119" s="154"/>
      <c r="BF119" s="154"/>
      <c r="BG119" s="7"/>
    </row>
    <row r="120" ht="15.75" customHeight="1">
      <c r="A120" s="7"/>
      <c r="B120" s="154"/>
      <c r="C120" s="154"/>
      <c r="D120" s="7"/>
      <c r="E120" s="7"/>
      <c r="F120" s="7"/>
      <c r="G120" s="7"/>
      <c r="H120" s="154"/>
      <c r="I120" s="154"/>
      <c r="J120" s="7"/>
      <c r="K120" s="7"/>
      <c r="L120" s="7"/>
      <c r="M120" s="7"/>
      <c r="N120" s="154"/>
      <c r="O120" s="154"/>
      <c r="P120" s="7"/>
      <c r="Q120" s="7"/>
      <c r="R120" s="7"/>
      <c r="S120" s="7"/>
      <c r="T120" s="154"/>
      <c r="U120" s="154"/>
      <c r="V120" s="7"/>
      <c r="W120" s="7"/>
      <c r="X120" s="7"/>
      <c r="Y120" s="7"/>
      <c r="Z120" s="154"/>
      <c r="AA120" s="154"/>
      <c r="AB120" s="7"/>
      <c r="AC120" s="7"/>
      <c r="AD120" s="7"/>
      <c r="AE120" s="7"/>
      <c r="AF120" s="154"/>
      <c r="AG120" s="154"/>
      <c r="AH120" s="7"/>
      <c r="AI120" s="7"/>
      <c r="AJ120" s="7"/>
      <c r="AK120" s="7"/>
      <c r="AL120" s="154"/>
      <c r="AM120" s="154"/>
      <c r="AN120" s="7"/>
      <c r="AO120" s="7"/>
      <c r="AP120" s="7"/>
      <c r="AQ120" s="7"/>
      <c r="AR120" s="154"/>
      <c r="AS120" s="154"/>
      <c r="AT120" s="7"/>
      <c r="AU120" s="7"/>
      <c r="AV120" s="7"/>
      <c r="AW120" s="7"/>
      <c r="AX120" s="154"/>
      <c r="AY120" s="154"/>
      <c r="AZ120" s="7"/>
      <c r="BA120" s="7"/>
      <c r="BB120" s="7"/>
      <c r="BC120" s="7"/>
      <c r="BD120" s="154"/>
      <c r="BE120" s="154"/>
      <c r="BF120" s="154"/>
      <c r="BG120" s="7"/>
    </row>
    <row r="121" ht="15.75" customHeight="1">
      <c r="A121" s="7"/>
      <c r="B121" s="154"/>
      <c r="C121" s="154"/>
      <c r="D121" s="7"/>
      <c r="E121" s="7"/>
      <c r="F121" s="7"/>
      <c r="G121" s="7"/>
      <c r="H121" s="154"/>
      <c r="I121" s="154"/>
      <c r="J121" s="7"/>
      <c r="K121" s="7"/>
      <c r="L121" s="7"/>
      <c r="M121" s="7"/>
      <c r="N121" s="154"/>
      <c r="O121" s="154"/>
      <c r="P121" s="7"/>
      <c r="Q121" s="7"/>
      <c r="R121" s="7"/>
      <c r="S121" s="7"/>
      <c r="T121" s="154"/>
      <c r="U121" s="154"/>
      <c r="V121" s="7"/>
      <c r="W121" s="7"/>
      <c r="X121" s="7"/>
      <c r="Y121" s="7"/>
      <c r="Z121" s="154"/>
      <c r="AA121" s="154"/>
      <c r="AB121" s="7"/>
      <c r="AC121" s="7"/>
      <c r="AD121" s="7"/>
      <c r="AE121" s="7"/>
      <c r="AF121" s="154"/>
      <c r="AG121" s="154"/>
      <c r="AH121" s="7"/>
      <c r="AI121" s="7"/>
      <c r="AJ121" s="7"/>
      <c r="AK121" s="7"/>
      <c r="AL121" s="154"/>
      <c r="AM121" s="154"/>
      <c r="AN121" s="7"/>
      <c r="AO121" s="7"/>
      <c r="AP121" s="7"/>
      <c r="AQ121" s="7"/>
      <c r="AR121" s="154"/>
      <c r="AS121" s="154"/>
      <c r="AT121" s="7"/>
      <c r="AU121" s="7"/>
      <c r="AV121" s="7"/>
      <c r="AW121" s="7"/>
      <c r="AX121" s="154"/>
      <c r="AY121" s="154"/>
      <c r="AZ121" s="7"/>
      <c r="BA121" s="7"/>
      <c r="BB121" s="7"/>
      <c r="BC121" s="7"/>
      <c r="BD121" s="154"/>
      <c r="BE121" s="154"/>
      <c r="BF121" s="154"/>
      <c r="BG121" s="7"/>
    </row>
    <row r="122" ht="15.75" customHeight="1">
      <c r="A122" s="7"/>
      <c r="B122" s="154"/>
      <c r="C122" s="154"/>
      <c r="D122" s="7"/>
      <c r="E122" s="7"/>
      <c r="F122" s="7"/>
      <c r="G122" s="7"/>
      <c r="H122" s="154"/>
      <c r="I122" s="154"/>
      <c r="J122" s="7"/>
      <c r="K122" s="7"/>
      <c r="L122" s="7"/>
      <c r="M122" s="7"/>
      <c r="N122" s="154"/>
      <c r="O122" s="154"/>
      <c r="P122" s="7"/>
      <c r="Q122" s="7"/>
      <c r="R122" s="7"/>
      <c r="S122" s="7"/>
      <c r="T122" s="154"/>
      <c r="U122" s="154"/>
      <c r="V122" s="7"/>
      <c r="W122" s="7"/>
      <c r="X122" s="7"/>
      <c r="Y122" s="7"/>
      <c r="Z122" s="154"/>
      <c r="AA122" s="154"/>
      <c r="AB122" s="7"/>
      <c r="AC122" s="7"/>
      <c r="AD122" s="7"/>
      <c r="AE122" s="7"/>
      <c r="AF122" s="154"/>
      <c r="AG122" s="154"/>
      <c r="AH122" s="7"/>
      <c r="AI122" s="7"/>
      <c r="AJ122" s="7"/>
      <c r="AK122" s="7"/>
      <c r="AL122" s="154"/>
      <c r="AM122" s="154"/>
      <c r="AN122" s="7"/>
      <c r="AO122" s="7"/>
      <c r="AP122" s="7"/>
      <c r="AQ122" s="7"/>
      <c r="AR122" s="154"/>
      <c r="AS122" s="154"/>
      <c r="AT122" s="7"/>
      <c r="AU122" s="7"/>
      <c r="AV122" s="7"/>
      <c r="AW122" s="7"/>
      <c r="AX122" s="154"/>
      <c r="AY122" s="154"/>
      <c r="AZ122" s="7"/>
      <c r="BA122" s="7"/>
      <c r="BB122" s="7"/>
      <c r="BC122" s="7"/>
      <c r="BD122" s="154"/>
      <c r="BE122" s="154"/>
      <c r="BF122" s="154"/>
      <c r="BG122" s="7"/>
    </row>
    <row r="123" ht="15.75" customHeight="1">
      <c r="A123" s="7"/>
      <c r="B123" s="154"/>
      <c r="C123" s="154"/>
      <c r="D123" s="7"/>
      <c r="E123" s="7"/>
      <c r="F123" s="7"/>
      <c r="G123" s="7"/>
      <c r="H123" s="154"/>
      <c r="I123" s="154"/>
      <c r="J123" s="7"/>
      <c r="K123" s="7"/>
      <c r="L123" s="7"/>
      <c r="M123" s="7"/>
      <c r="N123" s="154"/>
      <c r="O123" s="154"/>
      <c r="P123" s="7"/>
      <c r="Q123" s="7"/>
      <c r="R123" s="7"/>
      <c r="S123" s="7"/>
      <c r="T123" s="154"/>
      <c r="U123" s="154"/>
      <c r="V123" s="7"/>
      <c r="W123" s="7"/>
      <c r="X123" s="7"/>
      <c r="Y123" s="7"/>
      <c r="Z123" s="154"/>
      <c r="AA123" s="154"/>
      <c r="AB123" s="7"/>
      <c r="AC123" s="7"/>
      <c r="AD123" s="7"/>
      <c r="AE123" s="7"/>
      <c r="AF123" s="154"/>
      <c r="AG123" s="154"/>
      <c r="AH123" s="7"/>
      <c r="AI123" s="7"/>
      <c r="AJ123" s="7"/>
      <c r="AK123" s="7"/>
      <c r="AL123" s="154"/>
      <c r="AM123" s="154"/>
      <c r="AN123" s="7"/>
      <c r="AO123" s="7"/>
      <c r="AP123" s="7"/>
      <c r="AQ123" s="7"/>
      <c r="AR123" s="154"/>
      <c r="AS123" s="154"/>
      <c r="AT123" s="7"/>
      <c r="AU123" s="7"/>
      <c r="AV123" s="7"/>
      <c r="AW123" s="7"/>
      <c r="AX123" s="154"/>
      <c r="AY123" s="154"/>
      <c r="AZ123" s="7"/>
      <c r="BA123" s="7"/>
      <c r="BB123" s="7"/>
      <c r="BC123" s="7"/>
      <c r="BD123" s="154"/>
      <c r="BE123" s="154"/>
      <c r="BF123" s="154"/>
      <c r="BG123" s="7"/>
    </row>
    <row r="124" ht="15.75" customHeight="1">
      <c r="A124" s="7"/>
      <c r="B124" s="154"/>
      <c r="C124" s="154"/>
      <c r="D124" s="7"/>
      <c r="E124" s="7"/>
      <c r="F124" s="7"/>
      <c r="G124" s="7"/>
      <c r="H124" s="154"/>
      <c r="I124" s="154"/>
      <c r="J124" s="7"/>
      <c r="K124" s="7"/>
      <c r="L124" s="7"/>
      <c r="M124" s="7"/>
      <c r="N124" s="154"/>
      <c r="O124" s="154"/>
      <c r="P124" s="7"/>
      <c r="Q124" s="7"/>
      <c r="R124" s="7"/>
      <c r="S124" s="7"/>
      <c r="T124" s="154"/>
      <c r="U124" s="154"/>
      <c r="V124" s="7"/>
      <c r="W124" s="7"/>
      <c r="X124" s="7"/>
      <c r="Y124" s="7"/>
      <c r="Z124" s="154"/>
      <c r="AA124" s="154"/>
      <c r="AB124" s="7"/>
      <c r="AC124" s="7"/>
      <c r="AD124" s="7"/>
      <c r="AE124" s="7"/>
      <c r="AF124" s="154"/>
      <c r="AG124" s="154"/>
      <c r="AH124" s="7"/>
      <c r="AI124" s="7"/>
      <c r="AJ124" s="7"/>
      <c r="AK124" s="7"/>
      <c r="AL124" s="154"/>
      <c r="AM124" s="154"/>
      <c r="AN124" s="7"/>
      <c r="AO124" s="7"/>
      <c r="AP124" s="7"/>
      <c r="AQ124" s="7"/>
      <c r="AR124" s="154"/>
      <c r="AS124" s="154"/>
      <c r="AT124" s="7"/>
      <c r="AU124" s="7"/>
      <c r="AV124" s="7"/>
      <c r="AW124" s="7"/>
      <c r="AX124" s="154"/>
      <c r="AY124" s="154"/>
      <c r="AZ124" s="7"/>
      <c r="BA124" s="7"/>
      <c r="BB124" s="7"/>
      <c r="BC124" s="7"/>
      <c r="BD124" s="154"/>
      <c r="BE124" s="154"/>
      <c r="BF124" s="154"/>
      <c r="BG124" s="7"/>
    </row>
    <row r="125" ht="15.75" customHeight="1">
      <c r="A125" s="7"/>
      <c r="B125" s="154"/>
      <c r="C125" s="154"/>
      <c r="D125" s="7"/>
      <c r="E125" s="7"/>
      <c r="F125" s="7"/>
      <c r="G125" s="7"/>
      <c r="H125" s="154"/>
      <c r="I125" s="154"/>
      <c r="J125" s="7"/>
      <c r="K125" s="7"/>
      <c r="L125" s="7"/>
      <c r="M125" s="7"/>
      <c r="N125" s="154"/>
      <c r="O125" s="154"/>
      <c r="P125" s="7"/>
      <c r="Q125" s="7"/>
      <c r="R125" s="7"/>
      <c r="S125" s="7"/>
      <c r="T125" s="154"/>
      <c r="U125" s="154"/>
      <c r="V125" s="7"/>
      <c r="W125" s="7"/>
      <c r="X125" s="7"/>
      <c r="Y125" s="7"/>
      <c r="Z125" s="154"/>
      <c r="AA125" s="154"/>
      <c r="AB125" s="7"/>
      <c r="AC125" s="7"/>
      <c r="AD125" s="7"/>
      <c r="AE125" s="7"/>
      <c r="AF125" s="154"/>
      <c r="AG125" s="154"/>
      <c r="AH125" s="7"/>
      <c r="AI125" s="7"/>
      <c r="AJ125" s="7"/>
      <c r="AK125" s="7"/>
      <c r="AL125" s="154"/>
      <c r="AM125" s="154"/>
      <c r="AN125" s="7"/>
      <c r="AO125" s="7"/>
      <c r="AP125" s="7"/>
      <c r="AQ125" s="7"/>
      <c r="AR125" s="154"/>
      <c r="AS125" s="154"/>
      <c r="AT125" s="7"/>
      <c r="AU125" s="7"/>
      <c r="AV125" s="7"/>
      <c r="AW125" s="7"/>
      <c r="AX125" s="154"/>
      <c r="AY125" s="154"/>
      <c r="AZ125" s="7"/>
      <c r="BA125" s="7"/>
      <c r="BB125" s="7"/>
      <c r="BC125" s="7"/>
      <c r="BD125" s="154"/>
      <c r="BE125" s="154"/>
      <c r="BF125" s="154"/>
      <c r="BG125" s="7"/>
    </row>
    <row r="126" ht="15.75" customHeight="1">
      <c r="A126" s="7"/>
      <c r="B126" s="154"/>
      <c r="C126" s="154"/>
      <c r="D126" s="7"/>
      <c r="E126" s="7"/>
      <c r="F126" s="7"/>
      <c r="G126" s="7"/>
      <c r="H126" s="154"/>
      <c r="I126" s="154"/>
      <c r="J126" s="7"/>
      <c r="K126" s="7"/>
      <c r="L126" s="7"/>
      <c r="M126" s="7"/>
      <c r="N126" s="154"/>
      <c r="O126" s="154"/>
      <c r="P126" s="7"/>
      <c r="Q126" s="7"/>
      <c r="R126" s="7"/>
      <c r="S126" s="7"/>
      <c r="T126" s="154"/>
      <c r="U126" s="154"/>
      <c r="V126" s="7"/>
      <c r="W126" s="7"/>
      <c r="X126" s="7"/>
      <c r="Y126" s="7"/>
      <c r="Z126" s="154"/>
      <c r="AA126" s="154"/>
      <c r="AB126" s="7"/>
      <c r="AC126" s="7"/>
      <c r="AD126" s="7"/>
      <c r="AE126" s="7"/>
      <c r="AF126" s="154"/>
      <c r="AG126" s="154"/>
      <c r="AH126" s="7"/>
      <c r="AI126" s="7"/>
      <c r="AJ126" s="7"/>
      <c r="AK126" s="7"/>
      <c r="AL126" s="154"/>
      <c r="AM126" s="154"/>
      <c r="AN126" s="7"/>
      <c r="AO126" s="7"/>
      <c r="AP126" s="7"/>
      <c r="AQ126" s="7"/>
      <c r="AR126" s="154"/>
      <c r="AS126" s="154"/>
      <c r="AT126" s="7"/>
      <c r="AU126" s="7"/>
      <c r="AV126" s="7"/>
      <c r="AW126" s="7"/>
      <c r="AX126" s="154"/>
      <c r="AY126" s="154"/>
      <c r="AZ126" s="7"/>
      <c r="BA126" s="7"/>
      <c r="BB126" s="7"/>
      <c r="BC126" s="7"/>
      <c r="BD126" s="154"/>
      <c r="BE126" s="154"/>
      <c r="BF126" s="154"/>
      <c r="BG126" s="7"/>
    </row>
    <row r="127" ht="15.75" customHeight="1">
      <c r="A127" s="7"/>
      <c r="B127" s="154"/>
      <c r="C127" s="154"/>
      <c r="D127" s="7"/>
      <c r="E127" s="7"/>
      <c r="F127" s="7"/>
      <c r="G127" s="7"/>
      <c r="H127" s="154"/>
      <c r="I127" s="154"/>
      <c r="J127" s="7"/>
      <c r="K127" s="7"/>
      <c r="L127" s="7"/>
      <c r="M127" s="7"/>
      <c r="N127" s="154"/>
      <c r="O127" s="154"/>
      <c r="P127" s="7"/>
      <c r="Q127" s="7"/>
      <c r="R127" s="7"/>
      <c r="S127" s="7"/>
      <c r="T127" s="154"/>
      <c r="U127" s="154"/>
      <c r="V127" s="7"/>
      <c r="W127" s="7"/>
      <c r="X127" s="7"/>
      <c r="Y127" s="7"/>
      <c r="Z127" s="154"/>
      <c r="AA127" s="154"/>
      <c r="AB127" s="7"/>
      <c r="AC127" s="7"/>
      <c r="AD127" s="7"/>
      <c r="AE127" s="7"/>
      <c r="AF127" s="154"/>
      <c r="AG127" s="154"/>
      <c r="AH127" s="7"/>
      <c r="AI127" s="7"/>
      <c r="AJ127" s="7"/>
      <c r="AK127" s="7"/>
      <c r="AL127" s="154"/>
      <c r="AM127" s="154"/>
      <c r="AN127" s="7"/>
      <c r="AO127" s="7"/>
      <c r="AP127" s="7"/>
      <c r="AQ127" s="7"/>
      <c r="AR127" s="154"/>
      <c r="AS127" s="154"/>
      <c r="AT127" s="7"/>
      <c r="AU127" s="7"/>
      <c r="AV127" s="7"/>
      <c r="AW127" s="7"/>
      <c r="AX127" s="154"/>
      <c r="AY127" s="154"/>
      <c r="AZ127" s="7"/>
      <c r="BA127" s="7"/>
      <c r="BB127" s="7"/>
      <c r="BC127" s="7"/>
      <c r="BD127" s="154"/>
      <c r="BE127" s="154"/>
      <c r="BF127" s="154"/>
      <c r="BG127" s="7"/>
    </row>
    <row r="128" ht="15.75" customHeight="1">
      <c r="A128" s="7"/>
      <c r="B128" s="154"/>
      <c r="C128" s="154"/>
      <c r="D128" s="7"/>
      <c r="E128" s="7"/>
      <c r="F128" s="7"/>
      <c r="G128" s="7"/>
      <c r="H128" s="154"/>
      <c r="I128" s="154"/>
      <c r="J128" s="7"/>
      <c r="K128" s="7"/>
      <c r="L128" s="7"/>
      <c r="M128" s="7"/>
      <c r="N128" s="154"/>
      <c r="O128" s="154"/>
      <c r="P128" s="7"/>
      <c r="Q128" s="7"/>
      <c r="R128" s="7"/>
      <c r="S128" s="7"/>
      <c r="T128" s="154"/>
      <c r="U128" s="154"/>
      <c r="V128" s="7"/>
      <c r="W128" s="7"/>
      <c r="X128" s="7"/>
      <c r="Y128" s="7"/>
      <c r="Z128" s="154"/>
      <c r="AA128" s="154"/>
      <c r="AB128" s="7"/>
      <c r="AC128" s="7"/>
      <c r="AD128" s="7"/>
      <c r="AE128" s="7"/>
      <c r="AF128" s="154"/>
      <c r="AG128" s="154"/>
      <c r="AH128" s="7"/>
      <c r="AI128" s="7"/>
      <c r="AJ128" s="7"/>
      <c r="AK128" s="7"/>
      <c r="AL128" s="154"/>
      <c r="AM128" s="154"/>
      <c r="AN128" s="7"/>
      <c r="AO128" s="7"/>
      <c r="AP128" s="7"/>
      <c r="AQ128" s="7"/>
      <c r="AR128" s="154"/>
      <c r="AS128" s="154"/>
      <c r="AT128" s="7"/>
      <c r="AU128" s="7"/>
      <c r="AV128" s="7"/>
      <c r="AW128" s="7"/>
      <c r="AX128" s="154"/>
      <c r="AY128" s="154"/>
      <c r="AZ128" s="7"/>
      <c r="BA128" s="7"/>
      <c r="BB128" s="7"/>
      <c r="BC128" s="7"/>
      <c r="BD128" s="154"/>
      <c r="BE128" s="154"/>
      <c r="BF128" s="154"/>
      <c r="BG128" s="7"/>
    </row>
    <row r="129" ht="15.75" customHeight="1">
      <c r="A129" s="7"/>
      <c r="B129" s="154"/>
      <c r="C129" s="154"/>
      <c r="D129" s="7"/>
      <c r="E129" s="7"/>
      <c r="F129" s="7"/>
      <c r="G129" s="7"/>
      <c r="H129" s="154"/>
      <c r="I129" s="154"/>
      <c r="J129" s="7"/>
      <c r="K129" s="7"/>
      <c r="L129" s="7"/>
      <c r="M129" s="7"/>
      <c r="N129" s="154"/>
      <c r="O129" s="154"/>
      <c r="P129" s="7"/>
      <c r="Q129" s="7"/>
      <c r="R129" s="7"/>
      <c r="S129" s="7"/>
      <c r="T129" s="154"/>
      <c r="U129" s="154"/>
      <c r="V129" s="7"/>
      <c r="W129" s="7"/>
      <c r="X129" s="7"/>
      <c r="Y129" s="7"/>
      <c r="Z129" s="154"/>
      <c r="AA129" s="154"/>
      <c r="AB129" s="7"/>
      <c r="AC129" s="7"/>
      <c r="AD129" s="7"/>
      <c r="AE129" s="7"/>
      <c r="AF129" s="154"/>
      <c r="AG129" s="154"/>
      <c r="AH129" s="7"/>
      <c r="AI129" s="7"/>
      <c r="AJ129" s="7"/>
      <c r="AK129" s="7"/>
      <c r="AL129" s="154"/>
      <c r="AM129" s="154"/>
      <c r="AN129" s="7"/>
      <c r="AO129" s="7"/>
      <c r="AP129" s="7"/>
      <c r="AQ129" s="7"/>
      <c r="AR129" s="154"/>
      <c r="AS129" s="154"/>
      <c r="AT129" s="7"/>
      <c r="AU129" s="7"/>
      <c r="AV129" s="7"/>
      <c r="AW129" s="7"/>
      <c r="AX129" s="154"/>
      <c r="AY129" s="154"/>
      <c r="AZ129" s="7"/>
      <c r="BA129" s="7"/>
      <c r="BB129" s="7"/>
      <c r="BC129" s="7"/>
      <c r="BD129" s="154"/>
      <c r="BE129" s="154"/>
      <c r="BF129" s="154"/>
      <c r="BG129" s="7"/>
    </row>
    <row r="130" ht="15.75" customHeight="1">
      <c r="A130" s="7"/>
      <c r="B130" s="154"/>
      <c r="C130" s="154"/>
      <c r="D130" s="7"/>
      <c r="E130" s="7"/>
      <c r="F130" s="7"/>
      <c r="G130" s="7"/>
      <c r="H130" s="154"/>
      <c r="I130" s="154"/>
      <c r="J130" s="7"/>
      <c r="K130" s="7"/>
      <c r="L130" s="7"/>
      <c r="M130" s="7"/>
      <c r="N130" s="154"/>
      <c r="O130" s="154"/>
      <c r="P130" s="7"/>
      <c r="Q130" s="7"/>
      <c r="R130" s="7"/>
      <c r="S130" s="7"/>
      <c r="T130" s="154"/>
      <c r="U130" s="154"/>
      <c r="V130" s="7"/>
      <c r="W130" s="7"/>
      <c r="X130" s="7"/>
      <c r="Y130" s="7"/>
      <c r="Z130" s="154"/>
      <c r="AA130" s="154"/>
      <c r="AB130" s="7"/>
      <c r="AC130" s="7"/>
      <c r="AD130" s="7"/>
      <c r="AE130" s="7"/>
      <c r="AF130" s="154"/>
      <c r="AG130" s="154"/>
      <c r="AH130" s="7"/>
      <c r="AI130" s="7"/>
      <c r="AJ130" s="7"/>
      <c r="AK130" s="7"/>
      <c r="AL130" s="154"/>
      <c r="AM130" s="154"/>
      <c r="AN130" s="7"/>
      <c r="AO130" s="7"/>
      <c r="AP130" s="7"/>
      <c r="AQ130" s="7"/>
      <c r="AR130" s="154"/>
      <c r="AS130" s="154"/>
      <c r="AT130" s="7"/>
      <c r="AU130" s="7"/>
      <c r="AV130" s="7"/>
      <c r="AW130" s="7"/>
      <c r="AX130" s="154"/>
      <c r="AY130" s="154"/>
      <c r="AZ130" s="7"/>
      <c r="BA130" s="7"/>
      <c r="BB130" s="7"/>
      <c r="BC130" s="7"/>
      <c r="BD130" s="154"/>
      <c r="BE130" s="154"/>
      <c r="BF130" s="154"/>
      <c r="BG130" s="7"/>
    </row>
    <row r="131" ht="15.75" customHeight="1">
      <c r="A131" s="7"/>
      <c r="B131" s="154"/>
      <c r="C131" s="154"/>
      <c r="D131" s="7"/>
      <c r="E131" s="7"/>
      <c r="F131" s="7"/>
      <c r="G131" s="7"/>
      <c r="H131" s="154"/>
      <c r="I131" s="154"/>
      <c r="J131" s="7"/>
      <c r="K131" s="7"/>
      <c r="L131" s="7"/>
      <c r="M131" s="7"/>
      <c r="N131" s="154"/>
      <c r="O131" s="154"/>
      <c r="P131" s="7"/>
      <c r="Q131" s="7"/>
      <c r="R131" s="7"/>
      <c r="S131" s="7"/>
      <c r="T131" s="154"/>
      <c r="U131" s="154"/>
      <c r="V131" s="7"/>
      <c r="W131" s="7"/>
      <c r="X131" s="7"/>
      <c r="Y131" s="7"/>
      <c r="Z131" s="154"/>
      <c r="AA131" s="154"/>
      <c r="AB131" s="7"/>
      <c r="AC131" s="7"/>
      <c r="AD131" s="7"/>
      <c r="AE131" s="7"/>
      <c r="AF131" s="154"/>
      <c r="AG131" s="154"/>
      <c r="AH131" s="7"/>
      <c r="AI131" s="7"/>
      <c r="AJ131" s="7"/>
      <c r="AK131" s="7"/>
      <c r="AL131" s="154"/>
      <c r="AM131" s="154"/>
      <c r="AN131" s="7"/>
      <c r="AO131" s="7"/>
      <c r="AP131" s="7"/>
      <c r="AQ131" s="7"/>
      <c r="AR131" s="154"/>
      <c r="AS131" s="154"/>
      <c r="AT131" s="7"/>
      <c r="AU131" s="7"/>
      <c r="AV131" s="7"/>
      <c r="AW131" s="7"/>
      <c r="AX131" s="154"/>
      <c r="AY131" s="154"/>
      <c r="AZ131" s="7"/>
      <c r="BA131" s="7"/>
      <c r="BB131" s="7"/>
      <c r="BC131" s="7"/>
      <c r="BD131" s="154"/>
      <c r="BE131" s="154"/>
      <c r="BF131" s="154"/>
      <c r="BG131" s="7"/>
    </row>
    <row r="132" ht="15.75" customHeight="1">
      <c r="A132" s="7"/>
      <c r="B132" s="154"/>
      <c r="C132" s="154"/>
      <c r="D132" s="7"/>
      <c r="E132" s="7"/>
      <c r="F132" s="7"/>
      <c r="G132" s="7"/>
      <c r="H132" s="154"/>
      <c r="I132" s="154"/>
      <c r="J132" s="7"/>
      <c r="K132" s="7"/>
      <c r="L132" s="7"/>
      <c r="M132" s="7"/>
      <c r="N132" s="154"/>
      <c r="O132" s="154"/>
      <c r="P132" s="7"/>
      <c r="Q132" s="7"/>
      <c r="R132" s="7"/>
      <c r="S132" s="7"/>
      <c r="T132" s="154"/>
      <c r="U132" s="154"/>
      <c r="V132" s="7"/>
      <c r="W132" s="7"/>
      <c r="X132" s="7"/>
      <c r="Y132" s="7"/>
      <c r="Z132" s="154"/>
      <c r="AA132" s="154"/>
      <c r="AB132" s="7"/>
      <c r="AC132" s="7"/>
      <c r="AD132" s="7"/>
      <c r="AE132" s="7"/>
      <c r="AF132" s="154"/>
      <c r="AG132" s="154"/>
      <c r="AH132" s="7"/>
      <c r="AI132" s="7"/>
      <c r="AJ132" s="7"/>
      <c r="AK132" s="7"/>
      <c r="AL132" s="154"/>
      <c r="AM132" s="154"/>
      <c r="AN132" s="7"/>
      <c r="AO132" s="7"/>
      <c r="AP132" s="7"/>
      <c r="AQ132" s="7"/>
      <c r="AR132" s="154"/>
      <c r="AS132" s="154"/>
      <c r="AT132" s="7"/>
      <c r="AU132" s="7"/>
      <c r="AV132" s="7"/>
      <c r="AW132" s="7"/>
      <c r="AX132" s="154"/>
      <c r="AY132" s="154"/>
      <c r="AZ132" s="7"/>
      <c r="BA132" s="7"/>
      <c r="BB132" s="7"/>
      <c r="BC132" s="7"/>
      <c r="BD132" s="154"/>
      <c r="BE132" s="154"/>
      <c r="BF132" s="154"/>
      <c r="BG132" s="7"/>
    </row>
    <row r="133" ht="15.75" customHeight="1">
      <c r="A133" s="7"/>
      <c r="B133" s="154"/>
      <c r="C133" s="154"/>
      <c r="D133" s="7"/>
      <c r="E133" s="7"/>
      <c r="F133" s="7"/>
      <c r="G133" s="7"/>
      <c r="H133" s="154"/>
      <c r="I133" s="154"/>
      <c r="J133" s="7"/>
      <c r="K133" s="7"/>
      <c r="L133" s="7"/>
      <c r="M133" s="7"/>
      <c r="N133" s="154"/>
      <c r="O133" s="154"/>
      <c r="P133" s="7"/>
      <c r="Q133" s="7"/>
      <c r="R133" s="7"/>
      <c r="S133" s="7"/>
      <c r="T133" s="154"/>
      <c r="U133" s="154"/>
      <c r="V133" s="7"/>
      <c r="W133" s="7"/>
      <c r="X133" s="7"/>
      <c r="Y133" s="7"/>
      <c r="Z133" s="154"/>
      <c r="AA133" s="154"/>
      <c r="AB133" s="7"/>
      <c r="AC133" s="7"/>
      <c r="AD133" s="7"/>
      <c r="AE133" s="7"/>
      <c r="AF133" s="154"/>
      <c r="AG133" s="154"/>
      <c r="AH133" s="7"/>
      <c r="AI133" s="7"/>
      <c r="AJ133" s="7"/>
      <c r="AK133" s="7"/>
      <c r="AL133" s="154"/>
      <c r="AM133" s="154"/>
      <c r="AN133" s="7"/>
      <c r="AO133" s="7"/>
      <c r="AP133" s="7"/>
      <c r="AQ133" s="7"/>
      <c r="AR133" s="154"/>
      <c r="AS133" s="154"/>
      <c r="AT133" s="7"/>
      <c r="AU133" s="7"/>
      <c r="AV133" s="7"/>
      <c r="AW133" s="7"/>
      <c r="AX133" s="154"/>
      <c r="AY133" s="154"/>
      <c r="AZ133" s="7"/>
      <c r="BA133" s="7"/>
      <c r="BB133" s="7"/>
      <c r="BC133" s="7"/>
      <c r="BD133" s="154"/>
      <c r="BE133" s="154"/>
      <c r="BF133" s="154"/>
      <c r="BG133" s="7"/>
    </row>
    <row r="134" ht="15.75" customHeight="1">
      <c r="A134" s="7"/>
      <c r="B134" s="154"/>
      <c r="C134" s="154"/>
      <c r="D134" s="7"/>
      <c r="E134" s="7"/>
      <c r="F134" s="7"/>
      <c r="G134" s="7"/>
      <c r="H134" s="154"/>
      <c r="I134" s="154"/>
      <c r="J134" s="7"/>
      <c r="K134" s="7"/>
      <c r="L134" s="7"/>
      <c r="M134" s="7"/>
      <c r="N134" s="154"/>
      <c r="O134" s="154"/>
      <c r="P134" s="7"/>
      <c r="Q134" s="7"/>
      <c r="R134" s="7"/>
      <c r="S134" s="7"/>
      <c r="T134" s="154"/>
      <c r="U134" s="154"/>
      <c r="V134" s="7"/>
      <c r="W134" s="7"/>
      <c r="X134" s="7"/>
      <c r="Y134" s="7"/>
      <c r="Z134" s="154"/>
      <c r="AA134" s="154"/>
      <c r="AB134" s="7"/>
      <c r="AC134" s="7"/>
      <c r="AD134" s="7"/>
      <c r="AE134" s="7"/>
      <c r="AF134" s="154"/>
      <c r="AG134" s="154"/>
      <c r="AH134" s="7"/>
      <c r="AI134" s="7"/>
      <c r="AJ134" s="7"/>
      <c r="AK134" s="7"/>
      <c r="AL134" s="154"/>
      <c r="AM134" s="154"/>
      <c r="AN134" s="7"/>
      <c r="AO134" s="7"/>
      <c r="AP134" s="7"/>
      <c r="AQ134" s="7"/>
      <c r="AR134" s="154"/>
      <c r="AS134" s="154"/>
      <c r="AT134" s="7"/>
      <c r="AU134" s="7"/>
      <c r="AV134" s="7"/>
      <c r="AW134" s="7"/>
      <c r="AX134" s="154"/>
      <c r="AY134" s="154"/>
      <c r="AZ134" s="7"/>
      <c r="BA134" s="7"/>
      <c r="BB134" s="7"/>
      <c r="BC134" s="7"/>
      <c r="BD134" s="154"/>
      <c r="BE134" s="154"/>
      <c r="BF134" s="154"/>
      <c r="BG134" s="7"/>
    </row>
    <row r="135" ht="15.75" customHeight="1">
      <c r="A135" s="7"/>
      <c r="B135" s="154"/>
      <c r="C135" s="154"/>
      <c r="D135" s="7"/>
      <c r="E135" s="7"/>
      <c r="F135" s="7"/>
      <c r="G135" s="7"/>
      <c r="H135" s="154"/>
      <c r="I135" s="154"/>
      <c r="J135" s="7"/>
      <c r="K135" s="7"/>
      <c r="L135" s="7"/>
      <c r="M135" s="7"/>
      <c r="N135" s="154"/>
      <c r="O135" s="154"/>
      <c r="P135" s="7"/>
      <c r="Q135" s="7"/>
      <c r="R135" s="7"/>
      <c r="S135" s="7"/>
      <c r="T135" s="154"/>
      <c r="U135" s="154"/>
      <c r="V135" s="7"/>
      <c r="W135" s="7"/>
      <c r="X135" s="7"/>
      <c r="Y135" s="7"/>
      <c r="Z135" s="154"/>
      <c r="AA135" s="154"/>
      <c r="AB135" s="7"/>
      <c r="AC135" s="7"/>
      <c r="AD135" s="7"/>
      <c r="AE135" s="7"/>
      <c r="AF135" s="154"/>
      <c r="AG135" s="154"/>
      <c r="AH135" s="7"/>
      <c r="AI135" s="7"/>
      <c r="AJ135" s="7"/>
      <c r="AK135" s="7"/>
      <c r="AL135" s="154"/>
      <c r="AM135" s="154"/>
      <c r="AN135" s="7"/>
      <c r="AO135" s="7"/>
      <c r="AP135" s="7"/>
      <c r="AQ135" s="7"/>
      <c r="AR135" s="154"/>
      <c r="AS135" s="154"/>
      <c r="AT135" s="7"/>
      <c r="AU135" s="7"/>
      <c r="AV135" s="7"/>
      <c r="AW135" s="7"/>
      <c r="AX135" s="154"/>
      <c r="AY135" s="154"/>
      <c r="AZ135" s="7"/>
      <c r="BA135" s="7"/>
      <c r="BB135" s="7"/>
      <c r="BC135" s="7"/>
      <c r="BD135" s="154"/>
      <c r="BE135" s="154"/>
      <c r="BF135" s="154"/>
      <c r="BG135" s="7"/>
    </row>
    <row r="136" ht="15.75" customHeight="1">
      <c r="A136" s="7"/>
      <c r="B136" s="154"/>
      <c r="C136" s="154"/>
      <c r="D136" s="7"/>
      <c r="E136" s="7"/>
      <c r="F136" s="7"/>
      <c r="G136" s="7"/>
      <c r="H136" s="154"/>
      <c r="I136" s="154"/>
      <c r="J136" s="7"/>
      <c r="K136" s="7"/>
      <c r="L136" s="7"/>
      <c r="M136" s="7"/>
      <c r="N136" s="154"/>
      <c r="O136" s="154"/>
      <c r="P136" s="7"/>
      <c r="Q136" s="7"/>
      <c r="R136" s="7"/>
      <c r="S136" s="7"/>
      <c r="T136" s="154"/>
      <c r="U136" s="154"/>
      <c r="V136" s="7"/>
      <c r="W136" s="7"/>
      <c r="X136" s="7"/>
      <c r="Y136" s="7"/>
      <c r="Z136" s="154"/>
      <c r="AA136" s="154"/>
      <c r="AB136" s="7"/>
      <c r="AC136" s="7"/>
      <c r="AD136" s="7"/>
      <c r="AE136" s="7"/>
      <c r="AF136" s="154"/>
      <c r="AG136" s="154"/>
      <c r="AH136" s="7"/>
      <c r="AI136" s="7"/>
      <c r="AJ136" s="7"/>
      <c r="AK136" s="7"/>
      <c r="AL136" s="154"/>
      <c r="AM136" s="154"/>
      <c r="AN136" s="7"/>
      <c r="AO136" s="7"/>
      <c r="AP136" s="7"/>
      <c r="AQ136" s="7"/>
      <c r="AR136" s="154"/>
      <c r="AS136" s="154"/>
      <c r="AT136" s="7"/>
      <c r="AU136" s="7"/>
      <c r="AV136" s="7"/>
      <c r="AW136" s="7"/>
      <c r="AX136" s="154"/>
      <c r="AY136" s="154"/>
      <c r="AZ136" s="7"/>
      <c r="BA136" s="7"/>
      <c r="BB136" s="7"/>
      <c r="BC136" s="7"/>
      <c r="BD136" s="154"/>
      <c r="BE136" s="154"/>
      <c r="BF136" s="154"/>
      <c r="BG136" s="7"/>
    </row>
    <row r="137" ht="15.75" customHeight="1">
      <c r="A137" s="7"/>
      <c r="B137" s="154"/>
      <c r="C137" s="154"/>
      <c r="D137" s="7"/>
      <c r="E137" s="7"/>
      <c r="F137" s="7"/>
      <c r="G137" s="7"/>
      <c r="H137" s="154"/>
      <c r="I137" s="154"/>
      <c r="J137" s="7"/>
      <c r="K137" s="7"/>
      <c r="L137" s="7"/>
      <c r="M137" s="7"/>
      <c r="N137" s="154"/>
      <c r="O137" s="154"/>
      <c r="P137" s="7"/>
      <c r="Q137" s="7"/>
      <c r="R137" s="7"/>
      <c r="S137" s="7"/>
      <c r="T137" s="154"/>
      <c r="U137" s="154"/>
      <c r="V137" s="7"/>
      <c r="W137" s="7"/>
      <c r="X137" s="7"/>
      <c r="Y137" s="7"/>
      <c r="Z137" s="154"/>
      <c r="AA137" s="154"/>
      <c r="AB137" s="7"/>
      <c r="AC137" s="7"/>
      <c r="AD137" s="7"/>
      <c r="AE137" s="7"/>
      <c r="AF137" s="154"/>
      <c r="AG137" s="154"/>
      <c r="AH137" s="7"/>
      <c r="AI137" s="7"/>
      <c r="AJ137" s="7"/>
      <c r="AK137" s="7"/>
      <c r="AL137" s="154"/>
      <c r="AM137" s="154"/>
      <c r="AN137" s="7"/>
      <c r="AO137" s="7"/>
      <c r="AP137" s="7"/>
      <c r="AQ137" s="7"/>
      <c r="AR137" s="154"/>
      <c r="AS137" s="154"/>
      <c r="AT137" s="7"/>
      <c r="AU137" s="7"/>
      <c r="AV137" s="7"/>
      <c r="AW137" s="7"/>
      <c r="AX137" s="154"/>
      <c r="AY137" s="154"/>
      <c r="AZ137" s="7"/>
      <c r="BA137" s="7"/>
      <c r="BB137" s="7"/>
      <c r="BC137" s="7"/>
      <c r="BD137" s="154"/>
      <c r="BE137" s="154"/>
      <c r="BF137" s="154"/>
      <c r="BG137" s="7"/>
    </row>
    <row r="138" ht="15.75" customHeight="1">
      <c r="A138" s="7"/>
      <c r="B138" s="154"/>
      <c r="C138" s="154"/>
      <c r="D138" s="7"/>
      <c r="E138" s="7"/>
      <c r="F138" s="7"/>
      <c r="G138" s="7"/>
      <c r="H138" s="154"/>
      <c r="I138" s="154"/>
      <c r="J138" s="7"/>
      <c r="K138" s="7"/>
      <c r="L138" s="7"/>
      <c r="M138" s="7"/>
      <c r="N138" s="154"/>
      <c r="O138" s="154"/>
      <c r="P138" s="7"/>
      <c r="Q138" s="7"/>
      <c r="R138" s="7"/>
      <c r="S138" s="7"/>
      <c r="T138" s="154"/>
      <c r="U138" s="154"/>
      <c r="V138" s="7"/>
      <c r="W138" s="7"/>
      <c r="X138" s="7"/>
      <c r="Y138" s="7"/>
      <c r="Z138" s="154"/>
      <c r="AA138" s="154"/>
      <c r="AB138" s="7"/>
      <c r="AC138" s="7"/>
      <c r="AD138" s="7"/>
      <c r="AE138" s="7"/>
      <c r="AF138" s="154"/>
      <c r="AG138" s="154"/>
      <c r="AH138" s="7"/>
      <c r="AI138" s="7"/>
      <c r="AJ138" s="7"/>
      <c r="AK138" s="7"/>
      <c r="AL138" s="154"/>
      <c r="AM138" s="154"/>
      <c r="AN138" s="7"/>
      <c r="AO138" s="7"/>
      <c r="AP138" s="7"/>
      <c r="AQ138" s="7"/>
      <c r="AR138" s="154"/>
      <c r="AS138" s="154"/>
      <c r="AT138" s="7"/>
      <c r="AU138" s="7"/>
      <c r="AV138" s="7"/>
      <c r="AW138" s="7"/>
      <c r="AX138" s="154"/>
      <c r="AY138" s="154"/>
      <c r="AZ138" s="7"/>
      <c r="BA138" s="7"/>
      <c r="BB138" s="7"/>
      <c r="BC138" s="7"/>
      <c r="BD138" s="154"/>
      <c r="BE138" s="154"/>
      <c r="BF138" s="154"/>
      <c r="BG138" s="7"/>
    </row>
    <row r="139" ht="15.75" customHeight="1">
      <c r="A139" s="7"/>
      <c r="B139" s="154"/>
      <c r="C139" s="154"/>
      <c r="D139" s="7"/>
      <c r="E139" s="7"/>
      <c r="F139" s="7"/>
      <c r="G139" s="7"/>
      <c r="H139" s="154"/>
      <c r="I139" s="154"/>
      <c r="J139" s="7"/>
      <c r="K139" s="7"/>
      <c r="L139" s="7"/>
      <c r="M139" s="7"/>
      <c r="N139" s="154"/>
      <c r="O139" s="154"/>
      <c r="P139" s="7"/>
      <c r="Q139" s="7"/>
      <c r="R139" s="7"/>
      <c r="S139" s="7"/>
      <c r="T139" s="154"/>
      <c r="U139" s="154"/>
      <c r="V139" s="7"/>
      <c r="W139" s="7"/>
      <c r="X139" s="7"/>
      <c r="Y139" s="7"/>
      <c r="Z139" s="154"/>
      <c r="AA139" s="154"/>
      <c r="AB139" s="7"/>
      <c r="AC139" s="7"/>
      <c r="AD139" s="7"/>
      <c r="AE139" s="7"/>
      <c r="AF139" s="154"/>
      <c r="AG139" s="154"/>
      <c r="AH139" s="7"/>
      <c r="AI139" s="7"/>
      <c r="AJ139" s="7"/>
      <c r="AK139" s="7"/>
      <c r="AL139" s="154"/>
      <c r="AM139" s="154"/>
      <c r="AN139" s="7"/>
      <c r="AO139" s="7"/>
      <c r="AP139" s="7"/>
      <c r="AQ139" s="7"/>
      <c r="AR139" s="154"/>
      <c r="AS139" s="154"/>
      <c r="AT139" s="7"/>
      <c r="AU139" s="7"/>
      <c r="AV139" s="7"/>
      <c r="AW139" s="7"/>
      <c r="AX139" s="154"/>
      <c r="AY139" s="154"/>
      <c r="AZ139" s="7"/>
      <c r="BA139" s="7"/>
      <c r="BB139" s="7"/>
      <c r="BC139" s="7"/>
      <c r="BD139" s="154"/>
      <c r="BE139" s="154"/>
      <c r="BF139" s="154"/>
      <c r="BG139" s="7"/>
    </row>
    <row r="140" ht="15.75" customHeight="1">
      <c r="A140" s="7"/>
      <c r="B140" s="154"/>
      <c r="C140" s="154"/>
      <c r="D140" s="7"/>
      <c r="E140" s="7"/>
      <c r="F140" s="7"/>
      <c r="G140" s="7"/>
      <c r="H140" s="154"/>
      <c r="I140" s="154"/>
      <c r="J140" s="7"/>
      <c r="K140" s="7"/>
      <c r="L140" s="7"/>
      <c r="M140" s="7"/>
      <c r="N140" s="154"/>
      <c r="O140" s="154"/>
      <c r="P140" s="7"/>
      <c r="Q140" s="7"/>
      <c r="R140" s="7"/>
      <c r="S140" s="7"/>
      <c r="T140" s="154"/>
      <c r="U140" s="154"/>
      <c r="V140" s="7"/>
      <c r="W140" s="7"/>
      <c r="X140" s="7"/>
      <c r="Y140" s="7"/>
      <c r="Z140" s="154"/>
      <c r="AA140" s="154"/>
      <c r="AB140" s="7"/>
      <c r="AC140" s="7"/>
      <c r="AD140" s="7"/>
      <c r="AE140" s="7"/>
      <c r="AF140" s="154"/>
      <c r="AG140" s="154"/>
      <c r="AH140" s="7"/>
      <c r="AI140" s="7"/>
      <c r="AJ140" s="7"/>
      <c r="AK140" s="7"/>
      <c r="AL140" s="154"/>
      <c r="AM140" s="154"/>
      <c r="AN140" s="7"/>
      <c r="AO140" s="7"/>
      <c r="AP140" s="7"/>
      <c r="AQ140" s="7"/>
      <c r="AR140" s="154"/>
      <c r="AS140" s="154"/>
      <c r="AT140" s="7"/>
      <c r="AU140" s="7"/>
      <c r="AV140" s="7"/>
      <c r="AW140" s="7"/>
      <c r="AX140" s="154"/>
      <c r="AY140" s="154"/>
      <c r="AZ140" s="7"/>
      <c r="BA140" s="7"/>
      <c r="BB140" s="7"/>
      <c r="BC140" s="7"/>
      <c r="BD140" s="154"/>
      <c r="BE140" s="154"/>
      <c r="BF140" s="154"/>
      <c r="BG140" s="7"/>
    </row>
    <row r="141" ht="15.75" customHeight="1">
      <c r="A141" s="7"/>
      <c r="B141" s="154"/>
      <c r="C141" s="154"/>
      <c r="D141" s="7"/>
      <c r="E141" s="7"/>
      <c r="F141" s="7"/>
      <c r="G141" s="7"/>
      <c r="H141" s="154"/>
      <c r="I141" s="154"/>
      <c r="J141" s="7"/>
      <c r="K141" s="7"/>
      <c r="L141" s="7"/>
      <c r="M141" s="7"/>
      <c r="N141" s="154"/>
      <c r="O141" s="154"/>
      <c r="P141" s="7"/>
      <c r="Q141" s="7"/>
      <c r="R141" s="7"/>
      <c r="S141" s="7"/>
      <c r="T141" s="154"/>
      <c r="U141" s="154"/>
      <c r="V141" s="7"/>
      <c r="W141" s="7"/>
      <c r="X141" s="7"/>
      <c r="Y141" s="7"/>
      <c r="Z141" s="154"/>
      <c r="AA141" s="154"/>
      <c r="AB141" s="7"/>
      <c r="AC141" s="7"/>
      <c r="AD141" s="7"/>
      <c r="AE141" s="7"/>
      <c r="AF141" s="154"/>
      <c r="AG141" s="154"/>
      <c r="AH141" s="7"/>
      <c r="AI141" s="7"/>
      <c r="AJ141" s="7"/>
      <c r="AK141" s="7"/>
      <c r="AL141" s="154"/>
      <c r="AM141" s="154"/>
      <c r="AN141" s="7"/>
      <c r="AO141" s="7"/>
      <c r="AP141" s="7"/>
      <c r="AQ141" s="7"/>
      <c r="AR141" s="154"/>
      <c r="AS141" s="154"/>
      <c r="AT141" s="7"/>
      <c r="AU141" s="7"/>
      <c r="AV141" s="7"/>
      <c r="AW141" s="7"/>
      <c r="AX141" s="154"/>
      <c r="AY141" s="154"/>
      <c r="AZ141" s="7"/>
      <c r="BA141" s="7"/>
      <c r="BB141" s="7"/>
      <c r="BC141" s="7"/>
      <c r="BD141" s="154"/>
      <c r="BE141" s="154"/>
      <c r="BF141" s="154"/>
      <c r="BG141" s="7"/>
    </row>
    <row r="142" ht="15.75" customHeight="1">
      <c r="A142" s="7"/>
      <c r="B142" s="154"/>
      <c r="C142" s="154"/>
      <c r="D142" s="7"/>
      <c r="E142" s="7"/>
      <c r="F142" s="7"/>
      <c r="G142" s="7"/>
      <c r="H142" s="154"/>
      <c r="I142" s="154"/>
      <c r="J142" s="7"/>
      <c r="K142" s="7"/>
      <c r="L142" s="7"/>
      <c r="M142" s="7"/>
      <c r="N142" s="154"/>
      <c r="O142" s="154"/>
      <c r="P142" s="7"/>
      <c r="Q142" s="7"/>
      <c r="R142" s="7"/>
      <c r="S142" s="7"/>
      <c r="T142" s="154"/>
      <c r="U142" s="154"/>
      <c r="V142" s="7"/>
      <c r="W142" s="7"/>
      <c r="X142" s="7"/>
      <c r="Y142" s="7"/>
      <c r="Z142" s="154"/>
      <c r="AA142" s="154"/>
      <c r="AB142" s="7"/>
      <c r="AC142" s="7"/>
      <c r="AD142" s="7"/>
      <c r="AE142" s="7"/>
      <c r="AF142" s="154"/>
      <c r="AG142" s="154"/>
      <c r="AH142" s="7"/>
      <c r="AI142" s="7"/>
      <c r="AJ142" s="7"/>
      <c r="AK142" s="7"/>
      <c r="AL142" s="154"/>
      <c r="AM142" s="154"/>
      <c r="AN142" s="7"/>
      <c r="AO142" s="7"/>
      <c r="AP142" s="7"/>
      <c r="AQ142" s="7"/>
      <c r="AR142" s="154"/>
      <c r="AS142" s="154"/>
      <c r="AT142" s="7"/>
      <c r="AU142" s="7"/>
      <c r="AV142" s="7"/>
      <c r="AW142" s="7"/>
      <c r="AX142" s="154"/>
      <c r="AY142" s="154"/>
      <c r="AZ142" s="7"/>
      <c r="BA142" s="7"/>
      <c r="BB142" s="7"/>
      <c r="BC142" s="7"/>
      <c r="BD142" s="154"/>
      <c r="BE142" s="154"/>
      <c r="BF142" s="154"/>
      <c r="BG142" s="7"/>
    </row>
    <row r="143" ht="15.75" customHeight="1">
      <c r="A143" s="7"/>
      <c r="B143" s="154"/>
      <c r="C143" s="154"/>
      <c r="D143" s="7"/>
      <c r="E143" s="7"/>
      <c r="F143" s="7"/>
      <c r="G143" s="7"/>
      <c r="H143" s="154"/>
      <c r="I143" s="154"/>
      <c r="J143" s="7"/>
      <c r="K143" s="7"/>
      <c r="L143" s="7"/>
      <c r="M143" s="7"/>
      <c r="N143" s="154"/>
      <c r="O143" s="154"/>
      <c r="P143" s="7"/>
      <c r="Q143" s="7"/>
      <c r="R143" s="7"/>
      <c r="S143" s="7"/>
      <c r="T143" s="154"/>
      <c r="U143" s="154"/>
      <c r="V143" s="7"/>
      <c r="W143" s="7"/>
      <c r="X143" s="7"/>
      <c r="Y143" s="7"/>
      <c r="Z143" s="154"/>
      <c r="AA143" s="154"/>
      <c r="AB143" s="7"/>
      <c r="AC143" s="7"/>
      <c r="AD143" s="7"/>
      <c r="AE143" s="7"/>
      <c r="AF143" s="154"/>
      <c r="AG143" s="154"/>
      <c r="AH143" s="7"/>
      <c r="AI143" s="7"/>
      <c r="AJ143" s="7"/>
      <c r="AK143" s="7"/>
      <c r="AL143" s="154"/>
      <c r="AM143" s="154"/>
      <c r="AN143" s="7"/>
      <c r="AO143" s="7"/>
      <c r="AP143" s="7"/>
      <c r="AQ143" s="7"/>
      <c r="AR143" s="154"/>
      <c r="AS143" s="154"/>
      <c r="AT143" s="7"/>
      <c r="AU143" s="7"/>
      <c r="AV143" s="7"/>
      <c r="AW143" s="7"/>
      <c r="AX143" s="154"/>
      <c r="AY143" s="154"/>
      <c r="AZ143" s="7"/>
      <c r="BA143" s="7"/>
      <c r="BB143" s="7"/>
      <c r="BC143" s="7"/>
      <c r="BD143" s="154"/>
      <c r="BE143" s="154"/>
      <c r="BF143" s="154"/>
      <c r="BG143" s="7"/>
    </row>
    <row r="144" ht="15.75" customHeight="1">
      <c r="A144" s="7"/>
      <c r="B144" s="154"/>
      <c r="C144" s="154"/>
      <c r="D144" s="7"/>
      <c r="E144" s="7"/>
      <c r="F144" s="7"/>
      <c r="G144" s="7"/>
      <c r="H144" s="154"/>
      <c r="I144" s="154"/>
      <c r="J144" s="7"/>
      <c r="K144" s="7"/>
      <c r="L144" s="7"/>
      <c r="M144" s="7"/>
      <c r="N144" s="154"/>
      <c r="O144" s="154"/>
      <c r="P144" s="7"/>
      <c r="Q144" s="7"/>
      <c r="R144" s="7"/>
      <c r="S144" s="7"/>
      <c r="T144" s="154"/>
      <c r="U144" s="154"/>
      <c r="V144" s="7"/>
      <c r="W144" s="7"/>
      <c r="X144" s="7"/>
      <c r="Y144" s="7"/>
      <c r="Z144" s="154"/>
      <c r="AA144" s="154"/>
      <c r="AB144" s="7"/>
      <c r="AC144" s="7"/>
      <c r="AD144" s="7"/>
      <c r="AE144" s="7"/>
      <c r="AF144" s="154"/>
      <c r="AG144" s="154"/>
      <c r="AH144" s="7"/>
      <c r="AI144" s="7"/>
      <c r="AJ144" s="7"/>
      <c r="AK144" s="7"/>
      <c r="AL144" s="154"/>
      <c r="AM144" s="154"/>
      <c r="AN144" s="7"/>
      <c r="AO144" s="7"/>
      <c r="AP144" s="7"/>
      <c r="AQ144" s="7"/>
      <c r="AR144" s="154"/>
      <c r="AS144" s="154"/>
      <c r="AT144" s="7"/>
      <c r="AU144" s="7"/>
      <c r="AV144" s="7"/>
      <c r="AW144" s="7"/>
      <c r="AX144" s="154"/>
      <c r="AY144" s="154"/>
      <c r="AZ144" s="7"/>
      <c r="BA144" s="7"/>
      <c r="BB144" s="7"/>
      <c r="BC144" s="7"/>
      <c r="BD144" s="154"/>
      <c r="BE144" s="154"/>
      <c r="BF144" s="154"/>
      <c r="BG144" s="7"/>
    </row>
    <row r="145" ht="15.75" customHeight="1">
      <c r="A145" s="7"/>
      <c r="B145" s="154"/>
      <c r="C145" s="154"/>
      <c r="D145" s="7"/>
      <c r="E145" s="7"/>
      <c r="F145" s="7"/>
      <c r="G145" s="7"/>
      <c r="H145" s="154"/>
      <c r="I145" s="154"/>
      <c r="J145" s="7"/>
      <c r="K145" s="7"/>
      <c r="L145" s="7"/>
      <c r="M145" s="7"/>
      <c r="N145" s="154"/>
      <c r="O145" s="154"/>
      <c r="P145" s="7"/>
      <c r="Q145" s="7"/>
      <c r="R145" s="7"/>
      <c r="S145" s="7"/>
      <c r="T145" s="154"/>
      <c r="U145" s="154"/>
      <c r="V145" s="7"/>
      <c r="W145" s="7"/>
      <c r="X145" s="7"/>
      <c r="Y145" s="7"/>
      <c r="Z145" s="154"/>
      <c r="AA145" s="154"/>
      <c r="AB145" s="7"/>
      <c r="AC145" s="7"/>
      <c r="AD145" s="7"/>
      <c r="AE145" s="7"/>
      <c r="AF145" s="154"/>
      <c r="AG145" s="154"/>
      <c r="AH145" s="7"/>
      <c r="AI145" s="7"/>
      <c r="AJ145" s="7"/>
      <c r="AK145" s="7"/>
      <c r="AL145" s="154"/>
      <c r="AM145" s="154"/>
      <c r="AN145" s="7"/>
      <c r="AO145" s="7"/>
      <c r="AP145" s="7"/>
      <c r="AQ145" s="7"/>
      <c r="AR145" s="154"/>
      <c r="AS145" s="154"/>
      <c r="AT145" s="7"/>
      <c r="AU145" s="7"/>
      <c r="AV145" s="7"/>
      <c r="AW145" s="7"/>
      <c r="AX145" s="154"/>
      <c r="AY145" s="154"/>
      <c r="AZ145" s="7"/>
      <c r="BA145" s="7"/>
      <c r="BB145" s="7"/>
      <c r="BC145" s="7"/>
      <c r="BD145" s="154"/>
      <c r="BE145" s="154"/>
      <c r="BF145" s="154"/>
      <c r="BG145" s="7"/>
    </row>
    <row r="146" ht="15.75" customHeight="1">
      <c r="A146" s="7"/>
      <c r="B146" s="154"/>
      <c r="C146" s="154"/>
      <c r="D146" s="7"/>
      <c r="E146" s="7"/>
      <c r="F146" s="7"/>
      <c r="G146" s="7"/>
      <c r="H146" s="154"/>
      <c r="I146" s="154"/>
      <c r="J146" s="7"/>
      <c r="K146" s="7"/>
      <c r="L146" s="7"/>
      <c r="M146" s="7"/>
      <c r="N146" s="154"/>
      <c r="O146" s="154"/>
      <c r="P146" s="7"/>
      <c r="Q146" s="7"/>
      <c r="R146" s="7"/>
      <c r="S146" s="7"/>
      <c r="T146" s="154"/>
      <c r="U146" s="154"/>
      <c r="V146" s="7"/>
      <c r="W146" s="7"/>
      <c r="X146" s="7"/>
      <c r="Y146" s="7"/>
      <c r="Z146" s="154"/>
      <c r="AA146" s="154"/>
      <c r="AB146" s="7"/>
      <c r="AC146" s="7"/>
      <c r="AD146" s="7"/>
      <c r="AE146" s="7"/>
      <c r="AF146" s="154"/>
      <c r="AG146" s="154"/>
      <c r="AH146" s="7"/>
      <c r="AI146" s="7"/>
      <c r="AJ146" s="7"/>
      <c r="AK146" s="7"/>
      <c r="AL146" s="154"/>
      <c r="AM146" s="154"/>
      <c r="AN146" s="7"/>
      <c r="AO146" s="7"/>
      <c r="AP146" s="7"/>
      <c r="AQ146" s="7"/>
      <c r="AR146" s="154"/>
      <c r="AS146" s="154"/>
      <c r="AT146" s="7"/>
      <c r="AU146" s="7"/>
      <c r="AV146" s="7"/>
      <c r="AW146" s="7"/>
      <c r="AX146" s="154"/>
      <c r="AY146" s="154"/>
      <c r="AZ146" s="7"/>
      <c r="BA146" s="7"/>
      <c r="BB146" s="7"/>
      <c r="BC146" s="7"/>
      <c r="BD146" s="154"/>
      <c r="BE146" s="154"/>
      <c r="BF146" s="154"/>
      <c r="BG146" s="7"/>
    </row>
    <row r="147" ht="15.75" customHeight="1">
      <c r="A147" s="7"/>
      <c r="B147" s="154"/>
      <c r="C147" s="154"/>
      <c r="D147" s="7"/>
      <c r="E147" s="7"/>
      <c r="F147" s="7"/>
      <c r="G147" s="7"/>
      <c r="H147" s="154"/>
      <c r="I147" s="154"/>
      <c r="J147" s="7"/>
      <c r="K147" s="7"/>
      <c r="L147" s="7"/>
      <c r="M147" s="7"/>
      <c r="N147" s="154"/>
      <c r="O147" s="154"/>
      <c r="P147" s="7"/>
      <c r="Q147" s="7"/>
      <c r="R147" s="7"/>
      <c r="S147" s="7"/>
      <c r="T147" s="154"/>
      <c r="U147" s="154"/>
      <c r="V147" s="7"/>
      <c r="W147" s="7"/>
      <c r="X147" s="7"/>
      <c r="Y147" s="7"/>
      <c r="Z147" s="154"/>
      <c r="AA147" s="154"/>
      <c r="AB147" s="7"/>
      <c r="AC147" s="7"/>
      <c r="AD147" s="7"/>
      <c r="AE147" s="7"/>
      <c r="AF147" s="154"/>
      <c r="AG147" s="154"/>
      <c r="AH147" s="7"/>
      <c r="AI147" s="7"/>
      <c r="AJ147" s="7"/>
      <c r="AK147" s="7"/>
      <c r="AL147" s="154"/>
      <c r="AM147" s="154"/>
      <c r="AN147" s="7"/>
      <c r="AO147" s="7"/>
      <c r="AP147" s="7"/>
      <c r="AQ147" s="7"/>
      <c r="AR147" s="154"/>
      <c r="AS147" s="154"/>
      <c r="AT147" s="7"/>
      <c r="AU147" s="7"/>
      <c r="AV147" s="7"/>
      <c r="AW147" s="7"/>
      <c r="AX147" s="154"/>
      <c r="AY147" s="154"/>
      <c r="AZ147" s="7"/>
      <c r="BA147" s="7"/>
      <c r="BB147" s="7"/>
      <c r="BC147" s="7"/>
      <c r="BD147" s="154"/>
      <c r="BE147" s="154"/>
      <c r="BF147" s="154"/>
      <c r="BG147" s="7"/>
    </row>
    <row r="148" ht="15.75" customHeight="1">
      <c r="A148" s="7"/>
      <c r="B148" s="154"/>
      <c r="C148" s="154"/>
      <c r="D148" s="7"/>
      <c r="E148" s="7"/>
      <c r="F148" s="7"/>
      <c r="G148" s="7"/>
      <c r="H148" s="154"/>
      <c r="I148" s="154"/>
      <c r="J148" s="7"/>
      <c r="K148" s="7"/>
      <c r="L148" s="7"/>
      <c r="M148" s="7"/>
      <c r="N148" s="154"/>
      <c r="O148" s="154"/>
      <c r="P148" s="7"/>
      <c r="Q148" s="7"/>
      <c r="R148" s="7"/>
      <c r="S148" s="7"/>
      <c r="T148" s="154"/>
      <c r="U148" s="154"/>
      <c r="V148" s="7"/>
      <c r="W148" s="7"/>
      <c r="X148" s="7"/>
      <c r="Y148" s="7"/>
      <c r="Z148" s="154"/>
      <c r="AA148" s="154"/>
      <c r="AB148" s="7"/>
      <c r="AC148" s="7"/>
      <c r="AD148" s="7"/>
      <c r="AE148" s="7"/>
      <c r="AF148" s="154"/>
      <c r="AG148" s="154"/>
      <c r="AH148" s="7"/>
      <c r="AI148" s="7"/>
      <c r="AJ148" s="7"/>
      <c r="AK148" s="7"/>
      <c r="AL148" s="154"/>
      <c r="AM148" s="154"/>
      <c r="AN148" s="7"/>
      <c r="AO148" s="7"/>
      <c r="AP148" s="7"/>
      <c r="AQ148" s="7"/>
      <c r="AR148" s="154"/>
      <c r="AS148" s="154"/>
      <c r="AT148" s="7"/>
      <c r="AU148" s="7"/>
      <c r="AV148" s="7"/>
      <c r="AW148" s="7"/>
      <c r="AX148" s="154"/>
      <c r="AY148" s="154"/>
      <c r="AZ148" s="7"/>
      <c r="BA148" s="7"/>
      <c r="BB148" s="7"/>
      <c r="BC148" s="7"/>
      <c r="BD148" s="154"/>
      <c r="BE148" s="154"/>
      <c r="BF148" s="154"/>
      <c r="BG148" s="7"/>
    </row>
    <row r="149" ht="15.75" customHeight="1">
      <c r="A149" s="7"/>
      <c r="B149" s="154"/>
      <c r="C149" s="154"/>
      <c r="D149" s="7"/>
      <c r="E149" s="7"/>
      <c r="F149" s="7"/>
      <c r="G149" s="7"/>
      <c r="H149" s="154"/>
      <c r="I149" s="154"/>
      <c r="J149" s="7"/>
      <c r="K149" s="7"/>
      <c r="L149" s="7"/>
      <c r="M149" s="7"/>
      <c r="N149" s="154"/>
      <c r="O149" s="154"/>
      <c r="P149" s="7"/>
      <c r="Q149" s="7"/>
      <c r="R149" s="7"/>
      <c r="S149" s="7"/>
      <c r="T149" s="154"/>
      <c r="U149" s="154"/>
      <c r="V149" s="7"/>
      <c r="W149" s="7"/>
      <c r="X149" s="7"/>
      <c r="Y149" s="7"/>
      <c r="Z149" s="154"/>
      <c r="AA149" s="154"/>
      <c r="AB149" s="7"/>
      <c r="AC149" s="7"/>
      <c r="AD149" s="7"/>
      <c r="AE149" s="7"/>
      <c r="AF149" s="154"/>
      <c r="AG149" s="154"/>
      <c r="AH149" s="7"/>
      <c r="AI149" s="7"/>
      <c r="AJ149" s="7"/>
      <c r="AK149" s="7"/>
      <c r="AL149" s="154"/>
      <c r="AM149" s="154"/>
      <c r="AN149" s="7"/>
      <c r="AO149" s="7"/>
      <c r="AP149" s="7"/>
      <c r="AQ149" s="7"/>
      <c r="AR149" s="154"/>
      <c r="AS149" s="154"/>
      <c r="AT149" s="7"/>
      <c r="AU149" s="7"/>
      <c r="AV149" s="7"/>
      <c r="AW149" s="7"/>
      <c r="AX149" s="154"/>
      <c r="AY149" s="154"/>
      <c r="AZ149" s="7"/>
      <c r="BA149" s="7"/>
      <c r="BB149" s="7"/>
      <c r="BC149" s="7"/>
      <c r="BD149" s="154"/>
      <c r="BE149" s="154"/>
      <c r="BF149" s="154"/>
      <c r="BG149" s="7"/>
    </row>
    <row r="150" ht="15.75" customHeight="1">
      <c r="A150" s="7"/>
      <c r="B150" s="154"/>
      <c r="C150" s="154"/>
      <c r="D150" s="7"/>
      <c r="E150" s="7"/>
      <c r="F150" s="7"/>
      <c r="G150" s="7"/>
      <c r="H150" s="154"/>
      <c r="I150" s="154"/>
      <c r="J150" s="7"/>
      <c r="K150" s="7"/>
      <c r="L150" s="7"/>
      <c r="M150" s="7"/>
      <c r="N150" s="154"/>
      <c r="O150" s="154"/>
      <c r="P150" s="7"/>
      <c r="Q150" s="7"/>
      <c r="R150" s="7"/>
      <c r="S150" s="7"/>
      <c r="T150" s="154"/>
      <c r="U150" s="154"/>
      <c r="V150" s="7"/>
      <c r="W150" s="7"/>
      <c r="X150" s="7"/>
      <c r="Y150" s="7"/>
      <c r="Z150" s="154"/>
      <c r="AA150" s="154"/>
      <c r="AB150" s="7"/>
      <c r="AC150" s="7"/>
      <c r="AD150" s="7"/>
      <c r="AE150" s="7"/>
      <c r="AF150" s="154"/>
      <c r="AG150" s="154"/>
      <c r="AH150" s="7"/>
      <c r="AI150" s="7"/>
      <c r="AJ150" s="7"/>
      <c r="AK150" s="7"/>
      <c r="AL150" s="154"/>
      <c r="AM150" s="154"/>
      <c r="AN150" s="7"/>
      <c r="AO150" s="7"/>
      <c r="AP150" s="7"/>
      <c r="AQ150" s="7"/>
      <c r="AR150" s="154"/>
      <c r="AS150" s="154"/>
      <c r="AT150" s="7"/>
      <c r="AU150" s="7"/>
      <c r="AV150" s="7"/>
      <c r="AW150" s="7"/>
      <c r="AX150" s="154"/>
      <c r="AY150" s="154"/>
      <c r="AZ150" s="7"/>
      <c r="BA150" s="7"/>
      <c r="BB150" s="7"/>
      <c r="BC150" s="7"/>
      <c r="BD150" s="154"/>
      <c r="BE150" s="154"/>
      <c r="BF150" s="154"/>
      <c r="BG150" s="7"/>
    </row>
    <row r="151" ht="15.75" customHeight="1">
      <c r="A151" s="7"/>
      <c r="B151" s="154"/>
      <c r="C151" s="154"/>
      <c r="D151" s="7"/>
      <c r="E151" s="7"/>
      <c r="F151" s="7"/>
      <c r="G151" s="7"/>
      <c r="H151" s="154"/>
      <c r="I151" s="154"/>
      <c r="J151" s="7"/>
      <c r="K151" s="7"/>
      <c r="L151" s="7"/>
      <c r="M151" s="7"/>
      <c r="N151" s="154"/>
      <c r="O151" s="154"/>
      <c r="P151" s="7"/>
      <c r="Q151" s="7"/>
      <c r="R151" s="7"/>
      <c r="S151" s="7"/>
      <c r="T151" s="154"/>
      <c r="U151" s="154"/>
      <c r="V151" s="7"/>
      <c r="W151" s="7"/>
      <c r="X151" s="7"/>
      <c r="Y151" s="7"/>
      <c r="Z151" s="154"/>
      <c r="AA151" s="154"/>
      <c r="AB151" s="7"/>
      <c r="AC151" s="7"/>
      <c r="AD151" s="7"/>
      <c r="AE151" s="7"/>
      <c r="AF151" s="154"/>
      <c r="AG151" s="154"/>
      <c r="AH151" s="7"/>
      <c r="AI151" s="7"/>
      <c r="AJ151" s="7"/>
      <c r="AK151" s="7"/>
      <c r="AL151" s="154"/>
      <c r="AM151" s="154"/>
      <c r="AN151" s="7"/>
      <c r="AO151" s="7"/>
      <c r="AP151" s="7"/>
      <c r="AQ151" s="7"/>
      <c r="AR151" s="154"/>
      <c r="AS151" s="154"/>
      <c r="AT151" s="7"/>
      <c r="AU151" s="7"/>
      <c r="AV151" s="7"/>
      <c r="AW151" s="7"/>
      <c r="AX151" s="154"/>
      <c r="AY151" s="154"/>
      <c r="AZ151" s="7"/>
      <c r="BA151" s="7"/>
      <c r="BB151" s="7"/>
      <c r="BC151" s="7"/>
      <c r="BD151" s="154"/>
      <c r="BE151" s="154"/>
      <c r="BF151" s="154"/>
      <c r="BG151" s="7"/>
    </row>
    <row r="152" ht="15.75" customHeight="1">
      <c r="A152" s="7"/>
      <c r="B152" s="154"/>
      <c r="C152" s="154"/>
      <c r="D152" s="7"/>
      <c r="E152" s="7"/>
      <c r="F152" s="7"/>
      <c r="G152" s="7"/>
      <c r="H152" s="154"/>
      <c r="I152" s="154"/>
      <c r="J152" s="7"/>
      <c r="K152" s="7"/>
      <c r="L152" s="7"/>
      <c r="M152" s="7"/>
      <c r="N152" s="154"/>
      <c r="O152" s="154"/>
      <c r="P152" s="7"/>
      <c r="Q152" s="7"/>
      <c r="R152" s="7"/>
      <c r="S152" s="7"/>
      <c r="T152" s="154"/>
      <c r="U152" s="154"/>
      <c r="V152" s="7"/>
      <c r="W152" s="7"/>
      <c r="X152" s="7"/>
      <c r="Y152" s="7"/>
      <c r="Z152" s="154"/>
      <c r="AA152" s="154"/>
      <c r="AB152" s="7"/>
      <c r="AC152" s="7"/>
      <c r="AD152" s="7"/>
      <c r="AE152" s="7"/>
      <c r="AF152" s="154"/>
      <c r="AG152" s="154"/>
      <c r="AH152" s="7"/>
      <c r="AI152" s="7"/>
      <c r="AJ152" s="7"/>
      <c r="AK152" s="7"/>
      <c r="AL152" s="154"/>
      <c r="AM152" s="154"/>
      <c r="AN152" s="7"/>
      <c r="AO152" s="7"/>
      <c r="AP152" s="7"/>
      <c r="AQ152" s="7"/>
      <c r="AR152" s="154"/>
      <c r="AS152" s="154"/>
      <c r="AT152" s="7"/>
      <c r="AU152" s="7"/>
      <c r="AV152" s="7"/>
      <c r="AW152" s="7"/>
      <c r="AX152" s="154"/>
      <c r="AY152" s="154"/>
      <c r="AZ152" s="7"/>
      <c r="BA152" s="7"/>
      <c r="BB152" s="7"/>
      <c r="BC152" s="7"/>
      <c r="BD152" s="154"/>
      <c r="BE152" s="154"/>
      <c r="BF152" s="154"/>
      <c r="BG152" s="7"/>
    </row>
    <row r="153" ht="15.75" customHeight="1">
      <c r="A153" s="7"/>
      <c r="B153" s="154"/>
      <c r="C153" s="154"/>
      <c r="D153" s="7"/>
      <c r="E153" s="7"/>
      <c r="F153" s="7"/>
      <c r="G153" s="7"/>
      <c r="H153" s="154"/>
      <c r="I153" s="154"/>
      <c r="J153" s="7"/>
      <c r="K153" s="7"/>
      <c r="L153" s="7"/>
      <c r="M153" s="7"/>
      <c r="N153" s="154"/>
      <c r="O153" s="154"/>
      <c r="P153" s="7"/>
      <c r="Q153" s="7"/>
      <c r="R153" s="7"/>
      <c r="S153" s="7"/>
      <c r="T153" s="154"/>
      <c r="U153" s="154"/>
      <c r="V153" s="7"/>
      <c r="W153" s="7"/>
      <c r="X153" s="7"/>
      <c r="Y153" s="7"/>
      <c r="Z153" s="154"/>
      <c r="AA153" s="154"/>
      <c r="AB153" s="7"/>
      <c r="AC153" s="7"/>
      <c r="AD153" s="7"/>
      <c r="AE153" s="7"/>
      <c r="AF153" s="154"/>
      <c r="AG153" s="154"/>
      <c r="AH153" s="7"/>
      <c r="AI153" s="7"/>
      <c r="AJ153" s="7"/>
      <c r="AK153" s="7"/>
      <c r="AL153" s="154"/>
      <c r="AM153" s="154"/>
      <c r="AN153" s="7"/>
      <c r="AO153" s="7"/>
      <c r="AP153" s="7"/>
      <c r="AQ153" s="7"/>
      <c r="AR153" s="154"/>
      <c r="AS153" s="154"/>
      <c r="AT153" s="7"/>
      <c r="AU153" s="7"/>
      <c r="AV153" s="7"/>
      <c r="AW153" s="7"/>
      <c r="AX153" s="154"/>
      <c r="AY153" s="154"/>
      <c r="AZ153" s="7"/>
      <c r="BA153" s="7"/>
      <c r="BB153" s="7"/>
      <c r="BC153" s="7"/>
      <c r="BD153" s="154"/>
      <c r="BE153" s="154"/>
      <c r="BF153" s="154"/>
      <c r="BG153" s="7"/>
    </row>
    <row r="154" ht="15.75" customHeight="1">
      <c r="A154" s="7"/>
      <c r="B154" s="154"/>
      <c r="C154" s="154"/>
      <c r="D154" s="7"/>
      <c r="E154" s="7"/>
      <c r="F154" s="7"/>
      <c r="G154" s="7"/>
      <c r="H154" s="154"/>
      <c r="I154" s="154"/>
      <c r="J154" s="7"/>
      <c r="K154" s="7"/>
      <c r="L154" s="7"/>
      <c r="M154" s="7"/>
      <c r="N154" s="154"/>
      <c r="O154" s="154"/>
      <c r="P154" s="7"/>
      <c r="Q154" s="7"/>
      <c r="R154" s="7"/>
      <c r="S154" s="7"/>
      <c r="T154" s="154"/>
      <c r="U154" s="154"/>
      <c r="V154" s="7"/>
      <c r="W154" s="7"/>
      <c r="X154" s="7"/>
      <c r="Y154" s="7"/>
      <c r="Z154" s="154"/>
      <c r="AA154" s="154"/>
      <c r="AB154" s="7"/>
      <c r="AC154" s="7"/>
      <c r="AD154" s="7"/>
      <c r="AE154" s="7"/>
      <c r="AF154" s="154"/>
      <c r="AG154" s="154"/>
      <c r="AH154" s="7"/>
      <c r="AI154" s="7"/>
      <c r="AJ154" s="7"/>
      <c r="AK154" s="7"/>
      <c r="AL154" s="154"/>
      <c r="AM154" s="154"/>
      <c r="AN154" s="7"/>
      <c r="AO154" s="7"/>
      <c r="AP154" s="7"/>
      <c r="AQ154" s="7"/>
      <c r="AR154" s="154"/>
      <c r="AS154" s="154"/>
      <c r="AT154" s="7"/>
      <c r="AU154" s="7"/>
      <c r="AV154" s="7"/>
      <c r="AW154" s="7"/>
      <c r="AX154" s="154"/>
      <c r="AY154" s="154"/>
      <c r="AZ154" s="7"/>
      <c r="BA154" s="7"/>
      <c r="BB154" s="7"/>
      <c r="BC154" s="7"/>
      <c r="BD154" s="154"/>
      <c r="BE154" s="154"/>
      <c r="BF154" s="154"/>
      <c r="BG154" s="7"/>
    </row>
    <row r="155" ht="15.75" customHeight="1">
      <c r="A155" s="7"/>
      <c r="B155" s="154"/>
      <c r="C155" s="154"/>
      <c r="D155" s="7"/>
      <c r="E155" s="7"/>
      <c r="F155" s="7"/>
      <c r="G155" s="7"/>
      <c r="H155" s="154"/>
      <c r="I155" s="154"/>
      <c r="J155" s="7"/>
      <c r="K155" s="7"/>
      <c r="L155" s="7"/>
      <c r="M155" s="7"/>
      <c r="N155" s="154"/>
      <c r="O155" s="154"/>
      <c r="P155" s="7"/>
      <c r="Q155" s="7"/>
      <c r="R155" s="7"/>
      <c r="S155" s="7"/>
      <c r="T155" s="154"/>
      <c r="U155" s="154"/>
      <c r="V155" s="7"/>
      <c r="W155" s="7"/>
      <c r="X155" s="7"/>
      <c r="Y155" s="7"/>
      <c r="Z155" s="154"/>
      <c r="AA155" s="154"/>
      <c r="AB155" s="7"/>
      <c r="AC155" s="7"/>
      <c r="AD155" s="7"/>
      <c r="AE155" s="7"/>
      <c r="AF155" s="154"/>
      <c r="AG155" s="154"/>
      <c r="AH155" s="7"/>
      <c r="AI155" s="7"/>
      <c r="AJ155" s="7"/>
      <c r="AK155" s="7"/>
      <c r="AL155" s="154"/>
      <c r="AM155" s="154"/>
      <c r="AN155" s="7"/>
      <c r="AO155" s="7"/>
      <c r="AP155" s="7"/>
      <c r="AQ155" s="7"/>
      <c r="AR155" s="154"/>
      <c r="AS155" s="154"/>
      <c r="AT155" s="7"/>
      <c r="AU155" s="7"/>
      <c r="AV155" s="7"/>
      <c r="AW155" s="7"/>
      <c r="AX155" s="154"/>
      <c r="AY155" s="154"/>
      <c r="AZ155" s="7"/>
      <c r="BA155" s="7"/>
      <c r="BB155" s="7"/>
      <c r="BC155" s="7"/>
      <c r="BD155" s="154"/>
      <c r="BE155" s="154"/>
      <c r="BF155" s="154"/>
      <c r="BG155" s="7"/>
    </row>
    <row r="156" ht="15.75" customHeight="1">
      <c r="A156" s="7"/>
      <c r="B156" s="154"/>
      <c r="C156" s="154"/>
      <c r="D156" s="7"/>
      <c r="E156" s="7"/>
      <c r="F156" s="7"/>
      <c r="G156" s="7"/>
      <c r="H156" s="154"/>
      <c r="I156" s="154"/>
      <c r="J156" s="7"/>
      <c r="K156" s="7"/>
      <c r="L156" s="7"/>
      <c r="M156" s="7"/>
      <c r="N156" s="154"/>
      <c r="O156" s="154"/>
      <c r="P156" s="7"/>
      <c r="Q156" s="7"/>
      <c r="R156" s="7"/>
      <c r="S156" s="7"/>
      <c r="T156" s="154"/>
      <c r="U156" s="154"/>
      <c r="V156" s="7"/>
      <c r="W156" s="7"/>
      <c r="X156" s="7"/>
      <c r="Y156" s="7"/>
      <c r="Z156" s="154"/>
      <c r="AA156" s="154"/>
      <c r="AB156" s="7"/>
      <c r="AC156" s="7"/>
      <c r="AD156" s="7"/>
      <c r="AE156" s="7"/>
      <c r="AF156" s="154"/>
      <c r="AG156" s="154"/>
      <c r="AH156" s="7"/>
      <c r="AI156" s="7"/>
      <c r="AJ156" s="7"/>
      <c r="AK156" s="7"/>
      <c r="AL156" s="154"/>
      <c r="AM156" s="154"/>
      <c r="AN156" s="7"/>
      <c r="AO156" s="7"/>
      <c r="AP156" s="7"/>
      <c r="AQ156" s="7"/>
      <c r="AR156" s="154"/>
      <c r="AS156" s="154"/>
      <c r="AT156" s="7"/>
      <c r="AU156" s="7"/>
      <c r="AV156" s="7"/>
      <c r="AW156" s="7"/>
      <c r="AX156" s="154"/>
      <c r="AY156" s="154"/>
      <c r="AZ156" s="7"/>
      <c r="BA156" s="7"/>
      <c r="BB156" s="7"/>
      <c r="BC156" s="7"/>
      <c r="BD156" s="154"/>
      <c r="BE156" s="154"/>
      <c r="BF156" s="154"/>
      <c r="BG156" s="7"/>
    </row>
    <row r="157" ht="15.75" customHeight="1">
      <c r="A157" s="7"/>
      <c r="B157" s="154"/>
      <c r="C157" s="154"/>
      <c r="D157" s="7"/>
      <c r="E157" s="7"/>
      <c r="F157" s="7"/>
      <c r="G157" s="7"/>
      <c r="H157" s="154"/>
      <c r="I157" s="154"/>
      <c r="J157" s="7"/>
      <c r="K157" s="7"/>
      <c r="L157" s="7"/>
      <c r="M157" s="7"/>
      <c r="N157" s="154"/>
      <c r="O157" s="154"/>
      <c r="P157" s="7"/>
      <c r="Q157" s="7"/>
      <c r="R157" s="7"/>
      <c r="S157" s="7"/>
      <c r="T157" s="154"/>
      <c r="U157" s="154"/>
      <c r="V157" s="7"/>
      <c r="W157" s="7"/>
      <c r="X157" s="7"/>
      <c r="Y157" s="7"/>
      <c r="Z157" s="154"/>
      <c r="AA157" s="154"/>
      <c r="AB157" s="7"/>
      <c r="AC157" s="7"/>
      <c r="AD157" s="7"/>
      <c r="AE157" s="7"/>
      <c r="AF157" s="154"/>
      <c r="AG157" s="154"/>
      <c r="AH157" s="7"/>
      <c r="AI157" s="7"/>
      <c r="AJ157" s="7"/>
      <c r="AK157" s="7"/>
      <c r="AL157" s="154"/>
      <c r="AM157" s="154"/>
      <c r="AN157" s="7"/>
      <c r="AO157" s="7"/>
      <c r="AP157" s="7"/>
      <c r="AQ157" s="7"/>
      <c r="AR157" s="154"/>
      <c r="AS157" s="154"/>
      <c r="AT157" s="7"/>
      <c r="AU157" s="7"/>
      <c r="AV157" s="7"/>
      <c r="AW157" s="7"/>
      <c r="AX157" s="154"/>
      <c r="AY157" s="154"/>
      <c r="AZ157" s="7"/>
      <c r="BA157" s="7"/>
      <c r="BB157" s="7"/>
      <c r="BC157" s="7"/>
      <c r="BD157" s="154"/>
      <c r="BE157" s="154"/>
      <c r="BF157" s="154"/>
      <c r="BG157" s="7"/>
    </row>
    <row r="158" ht="15.75" customHeight="1">
      <c r="A158" s="7"/>
      <c r="B158" s="154"/>
      <c r="C158" s="154"/>
      <c r="D158" s="7"/>
      <c r="E158" s="7"/>
      <c r="F158" s="7"/>
      <c r="G158" s="7"/>
      <c r="H158" s="154"/>
      <c r="I158" s="154"/>
      <c r="J158" s="7"/>
      <c r="K158" s="7"/>
      <c r="L158" s="7"/>
      <c r="M158" s="7"/>
      <c r="N158" s="154"/>
      <c r="O158" s="154"/>
      <c r="P158" s="7"/>
      <c r="Q158" s="7"/>
      <c r="R158" s="7"/>
      <c r="S158" s="7"/>
      <c r="T158" s="154"/>
      <c r="U158" s="154"/>
      <c r="V158" s="7"/>
      <c r="W158" s="7"/>
      <c r="X158" s="7"/>
      <c r="Y158" s="7"/>
      <c r="Z158" s="154"/>
      <c r="AA158" s="154"/>
      <c r="AB158" s="7"/>
      <c r="AC158" s="7"/>
      <c r="AD158" s="7"/>
      <c r="AE158" s="7"/>
      <c r="AF158" s="154"/>
      <c r="AG158" s="154"/>
      <c r="AH158" s="7"/>
      <c r="AI158" s="7"/>
      <c r="AJ158" s="7"/>
      <c r="AK158" s="7"/>
      <c r="AL158" s="154"/>
      <c r="AM158" s="154"/>
      <c r="AN158" s="7"/>
      <c r="AO158" s="7"/>
      <c r="AP158" s="7"/>
      <c r="AQ158" s="7"/>
      <c r="AR158" s="154"/>
      <c r="AS158" s="154"/>
      <c r="AT158" s="7"/>
      <c r="AU158" s="7"/>
      <c r="AV158" s="7"/>
      <c r="AW158" s="7"/>
      <c r="AX158" s="154"/>
      <c r="AY158" s="154"/>
      <c r="AZ158" s="7"/>
      <c r="BA158" s="7"/>
      <c r="BB158" s="7"/>
      <c r="BC158" s="7"/>
      <c r="BD158" s="154"/>
      <c r="BE158" s="154"/>
      <c r="BF158" s="154"/>
      <c r="BG158" s="7"/>
    </row>
    <row r="159" ht="15.75" customHeight="1">
      <c r="A159" s="7"/>
      <c r="B159" s="154"/>
      <c r="C159" s="154"/>
      <c r="D159" s="7"/>
      <c r="E159" s="7"/>
      <c r="F159" s="7"/>
      <c r="G159" s="7"/>
      <c r="H159" s="154"/>
      <c r="I159" s="154"/>
      <c r="J159" s="7"/>
      <c r="K159" s="7"/>
      <c r="L159" s="7"/>
      <c r="M159" s="7"/>
      <c r="N159" s="154"/>
      <c r="O159" s="154"/>
      <c r="P159" s="7"/>
      <c r="Q159" s="7"/>
      <c r="R159" s="7"/>
      <c r="S159" s="7"/>
      <c r="T159" s="154"/>
      <c r="U159" s="154"/>
      <c r="V159" s="7"/>
      <c r="W159" s="7"/>
      <c r="X159" s="7"/>
      <c r="Y159" s="7"/>
      <c r="Z159" s="154"/>
      <c r="AA159" s="154"/>
      <c r="AB159" s="7"/>
      <c r="AC159" s="7"/>
      <c r="AD159" s="7"/>
      <c r="AE159" s="7"/>
      <c r="AF159" s="154"/>
      <c r="AG159" s="154"/>
      <c r="AH159" s="7"/>
      <c r="AI159" s="7"/>
      <c r="AJ159" s="7"/>
      <c r="AK159" s="7"/>
      <c r="AL159" s="154"/>
      <c r="AM159" s="154"/>
      <c r="AN159" s="7"/>
      <c r="AO159" s="7"/>
      <c r="AP159" s="7"/>
      <c r="AQ159" s="7"/>
      <c r="AR159" s="154"/>
      <c r="AS159" s="154"/>
      <c r="AT159" s="7"/>
      <c r="AU159" s="7"/>
      <c r="AV159" s="7"/>
      <c r="AW159" s="7"/>
      <c r="AX159" s="154"/>
      <c r="AY159" s="154"/>
      <c r="AZ159" s="7"/>
      <c r="BA159" s="7"/>
      <c r="BB159" s="7"/>
      <c r="BC159" s="7"/>
      <c r="BD159" s="154"/>
      <c r="BE159" s="154"/>
      <c r="BF159" s="154"/>
      <c r="BG159" s="7"/>
    </row>
    <row r="160" ht="15.75" customHeight="1">
      <c r="A160" s="7"/>
      <c r="B160" s="154"/>
      <c r="C160" s="154"/>
      <c r="D160" s="7"/>
      <c r="E160" s="7"/>
      <c r="F160" s="7"/>
      <c r="G160" s="7"/>
      <c r="H160" s="154"/>
      <c r="I160" s="154"/>
      <c r="J160" s="7"/>
      <c r="K160" s="7"/>
      <c r="L160" s="7"/>
      <c r="M160" s="7"/>
      <c r="N160" s="154"/>
      <c r="O160" s="154"/>
      <c r="P160" s="7"/>
      <c r="Q160" s="7"/>
      <c r="R160" s="7"/>
      <c r="S160" s="7"/>
      <c r="T160" s="154"/>
      <c r="U160" s="154"/>
      <c r="V160" s="7"/>
      <c r="W160" s="7"/>
      <c r="X160" s="7"/>
      <c r="Y160" s="7"/>
      <c r="Z160" s="154"/>
      <c r="AA160" s="154"/>
      <c r="AB160" s="7"/>
      <c r="AC160" s="7"/>
      <c r="AD160" s="7"/>
      <c r="AE160" s="7"/>
      <c r="AF160" s="154"/>
      <c r="AG160" s="154"/>
      <c r="AH160" s="7"/>
      <c r="AI160" s="7"/>
      <c r="AJ160" s="7"/>
      <c r="AK160" s="7"/>
      <c r="AL160" s="154"/>
      <c r="AM160" s="154"/>
      <c r="AN160" s="7"/>
      <c r="AO160" s="7"/>
      <c r="AP160" s="7"/>
      <c r="AQ160" s="7"/>
      <c r="AR160" s="154"/>
      <c r="AS160" s="154"/>
      <c r="AT160" s="7"/>
      <c r="AU160" s="7"/>
      <c r="AV160" s="7"/>
      <c r="AW160" s="7"/>
      <c r="AX160" s="154"/>
      <c r="AY160" s="154"/>
      <c r="AZ160" s="7"/>
      <c r="BA160" s="7"/>
      <c r="BB160" s="7"/>
      <c r="BC160" s="7"/>
      <c r="BD160" s="154"/>
      <c r="BE160" s="154"/>
      <c r="BF160" s="154"/>
      <c r="BG160" s="7"/>
    </row>
    <row r="161" ht="15.75" customHeight="1">
      <c r="A161" s="7"/>
      <c r="B161" s="154"/>
      <c r="C161" s="154"/>
      <c r="D161" s="7"/>
      <c r="E161" s="7"/>
      <c r="F161" s="7"/>
      <c r="G161" s="7"/>
      <c r="H161" s="154"/>
      <c r="I161" s="154"/>
      <c r="J161" s="7"/>
      <c r="K161" s="7"/>
      <c r="L161" s="7"/>
      <c r="M161" s="7"/>
      <c r="N161" s="154"/>
      <c r="O161" s="154"/>
      <c r="P161" s="7"/>
      <c r="Q161" s="7"/>
      <c r="R161" s="7"/>
      <c r="S161" s="7"/>
      <c r="T161" s="154"/>
      <c r="U161" s="154"/>
      <c r="V161" s="7"/>
      <c r="W161" s="7"/>
      <c r="X161" s="7"/>
      <c r="Y161" s="7"/>
      <c r="Z161" s="154"/>
      <c r="AA161" s="154"/>
      <c r="AB161" s="7"/>
      <c r="AC161" s="7"/>
      <c r="AD161" s="7"/>
      <c r="AE161" s="7"/>
      <c r="AF161" s="154"/>
      <c r="AG161" s="154"/>
      <c r="AH161" s="7"/>
      <c r="AI161" s="7"/>
      <c r="AJ161" s="7"/>
      <c r="AK161" s="7"/>
      <c r="AL161" s="154"/>
      <c r="AM161" s="154"/>
      <c r="AN161" s="7"/>
      <c r="AO161" s="7"/>
      <c r="AP161" s="7"/>
      <c r="AQ161" s="7"/>
      <c r="AR161" s="154"/>
      <c r="AS161" s="154"/>
      <c r="AT161" s="7"/>
      <c r="AU161" s="7"/>
      <c r="AV161" s="7"/>
      <c r="AW161" s="7"/>
      <c r="AX161" s="154"/>
      <c r="AY161" s="154"/>
      <c r="AZ161" s="7"/>
      <c r="BA161" s="7"/>
      <c r="BB161" s="7"/>
      <c r="BC161" s="7"/>
      <c r="BD161" s="154"/>
      <c r="BE161" s="154"/>
      <c r="BF161" s="154"/>
      <c r="BG161" s="7"/>
    </row>
    <row r="162" ht="15.75" customHeight="1">
      <c r="A162" s="7"/>
      <c r="B162" s="154"/>
      <c r="C162" s="154"/>
      <c r="D162" s="7"/>
      <c r="E162" s="7"/>
      <c r="F162" s="7"/>
      <c r="G162" s="7"/>
      <c r="H162" s="154"/>
      <c r="I162" s="154"/>
      <c r="J162" s="7"/>
      <c r="K162" s="7"/>
      <c r="L162" s="7"/>
      <c r="M162" s="7"/>
      <c r="N162" s="154"/>
      <c r="O162" s="154"/>
      <c r="P162" s="7"/>
      <c r="Q162" s="7"/>
      <c r="R162" s="7"/>
      <c r="S162" s="7"/>
      <c r="T162" s="154"/>
      <c r="U162" s="154"/>
      <c r="V162" s="7"/>
      <c r="W162" s="7"/>
      <c r="X162" s="7"/>
      <c r="Y162" s="7"/>
      <c r="Z162" s="154"/>
      <c r="AA162" s="154"/>
      <c r="AB162" s="7"/>
      <c r="AC162" s="7"/>
      <c r="AD162" s="7"/>
      <c r="AE162" s="7"/>
      <c r="AF162" s="154"/>
      <c r="AG162" s="154"/>
      <c r="AH162" s="7"/>
      <c r="AI162" s="7"/>
      <c r="AJ162" s="7"/>
      <c r="AK162" s="7"/>
      <c r="AL162" s="154"/>
      <c r="AM162" s="154"/>
      <c r="AN162" s="7"/>
      <c r="AO162" s="7"/>
      <c r="AP162" s="7"/>
      <c r="AQ162" s="7"/>
      <c r="AR162" s="154"/>
      <c r="AS162" s="154"/>
      <c r="AT162" s="7"/>
      <c r="AU162" s="7"/>
      <c r="AV162" s="7"/>
      <c r="AW162" s="7"/>
      <c r="AX162" s="154"/>
      <c r="AY162" s="154"/>
      <c r="AZ162" s="7"/>
      <c r="BA162" s="7"/>
      <c r="BB162" s="7"/>
      <c r="BC162" s="7"/>
      <c r="BD162" s="154"/>
      <c r="BE162" s="154"/>
      <c r="BF162" s="154"/>
      <c r="BG162" s="7"/>
    </row>
    <row r="163" ht="15.75" customHeight="1">
      <c r="A163" s="7"/>
      <c r="B163" s="154"/>
      <c r="C163" s="154"/>
      <c r="D163" s="7"/>
      <c r="E163" s="7"/>
      <c r="F163" s="7"/>
      <c r="G163" s="7"/>
      <c r="H163" s="154"/>
      <c r="I163" s="154"/>
      <c r="J163" s="7"/>
      <c r="K163" s="7"/>
      <c r="L163" s="7"/>
      <c r="M163" s="7"/>
      <c r="N163" s="154"/>
      <c r="O163" s="154"/>
      <c r="P163" s="7"/>
      <c r="Q163" s="7"/>
      <c r="R163" s="7"/>
      <c r="S163" s="7"/>
      <c r="T163" s="154"/>
      <c r="U163" s="154"/>
      <c r="V163" s="7"/>
      <c r="W163" s="7"/>
      <c r="X163" s="7"/>
      <c r="Y163" s="7"/>
      <c r="Z163" s="154"/>
      <c r="AA163" s="154"/>
      <c r="AB163" s="7"/>
      <c r="AC163" s="7"/>
      <c r="AD163" s="7"/>
      <c r="AE163" s="7"/>
      <c r="AF163" s="154"/>
      <c r="AG163" s="154"/>
      <c r="AH163" s="7"/>
      <c r="AI163" s="7"/>
      <c r="AJ163" s="7"/>
      <c r="AK163" s="7"/>
      <c r="AL163" s="154"/>
      <c r="AM163" s="154"/>
      <c r="AN163" s="7"/>
      <c r="AO163" s="7"/>
      <c r="AP163" s="7"/>
      <c r="AQ163" s="7"/>
      <c r="AR163" s="154"/>
      <c r="AS163" s="154"/>
      <c r="AT163" s="7"/>
      <c r="AU163" s="7"/>
      <c r="AV163" s="7"/>
      <c r="AW163" s="7"/>
      <c r="AX163" s="154"/>
      <c r="AY163" s="154"/>
      <c r="AZ163" s="7"/>
      <c r="BA163" s="7"/>
      <c r="BB163" s="7"/>
      <c r="BC163" s="7"/>
      <c r="BD163" s="154"/>
      <c r="BE163" s="154"/>
      <c r="BF163" s="154"/>
      <c r="BG163" s="7"/>
    </row>
    <row r="164" ht="15.75" customHeight="1">
      <c r="A164" s="7"/>
      <c r="B164" s="154"/>
      <c r="C164" s="154"/>
      <c r="D164" s="7"/>
      <c r="E164" s="7"/>
      <c r="F164" s="7"/>
      <c r="G164" s="7"/>
      <c r="H164" s="154"/>
      <c r="I164" s="154"/>
      <c r="J164" s="7"/>
      <c r="K164" s="7"/>
      <c r="L164" s="7"/>
      <c r="M164" s="7"/>
      <c r="N164" s="154"/>
      <c r="O164" s="154"/>
      <c r="P164" s="7"/>
      <c r="Q164" s="7"/>
      <c r="R164" s="7"/>
      <c r="S164" s="7"/>
      <c r="T164" s="154"/>
      <c r="U164" s="154"/>
      <c r="V164" s="7"/>
      <c r="W164" s="7"/>
      <c r="X164" s="7"/>
      <c r="Y164" s="7"/>
      <c r="Z164" s="154"/>
      <c r="AA164" s="154"/>
      <c r="AB164" s="7"/>
      <c r="AC164" s="7"/>
      <c r="AD164" s="7"/>
      <c r="AE164" s="7"/>
      <c r="AF164" s="154"/>
      <c r="AG164" s="154"/>
      <c r="AH164" s="7"/>
      <c r="AI164" s="7"/>
      <c r="AJ164" s="7"/>
      <c r="AK164" s="7"/>
      <c r="AL164" s="154"/>
      <c r="AM164" s="154"/>
      <c r="AN164" s="7"/>
      <c r="AO164" s="7"/>
      <c r="AP164" s="7"/>
      <c r="AQ164" s="7"/>
      <c r="AR164" s="154"/>
      <c r="AS164" s="154"/>
      <c r="AT164" s="7"/>
      <c r="AU164" s="7"/>
      <c r="AV164" s="7"/>
      <c r="AW164" s="7"/>
      <c r="AX164" s="154"/>
      <c r="AY164" s="154"/>
      <c r="AZ164" s="7"/>
      <c r="BA164" s="7"/>
      <c r="BB164" s="7"/>
      <c r="BC164" s="7"/>
      <c r="BD164" s="154"/>
      <c r="BE164" s="154"/>
      <c r="BF164" s="154"/>
      <c r="BG164" s="7"/>
    </row>
    <row r="165" ht="15.75" customHeight="1">
      <c r="A165" s="7"/>
      <c r="B165" s="154"/>
      <c r="C165" s="154"/>
      <c r="D165" s="7"/>
      <c r="E165" s="7"/>
      <c r="F165" s="7"/>
      <c r="G165" s="7"/>
      <c r="H165" s="154"/>
      <c r="I165" s="154"/>
      <c r="J165" s="7"/>
      <c r="K165" s="7"/>
      <c r="L165" s="7"/>
      <c r="M165" s="7"/>
      <c r="N165" s="154"/>
      <c r="O165" s="154"/>
      <c r="P165" s="7"/>
      <c r="Q165" s="7"/>
      <c r="R165" s="7"/>
      <c r="S165" s="7"/>
      <c r="T165" s="154"/>
      <c r="U165" s="154"/>
      <c r="V165" s="7"/>
      <c r="W165" s="7"/>
      <c r="X165" s="7"/>
      <c r="Y165" s="7"/>
      <c r="Z165" s="154"/>
      <c r="AA165" s="154"/>
      <c r="AB165" s="7"/>
      <c r="AC165" s="7"/>
      <c r="AD165" s="7"/>
      <c r="AE165" s="7"/>
      <c r="AF165" s="154"/>
      <c r="AG165" s="154"/>
      <c r="AH165" s="7"/>
      <c r="AI165" s="7"/>
      <c r="AJ165" s="7"/>
      <c r="AK165" s="7"/>
      <c r="AL165" s="154"/>
      <c r="AM165" s="154"/>
      <c r="AN165" s="7"/>
      <c r="AO165" s="7"/>
      <c r="AP165" s="7"/>
      <c r="AQ165" s="7"/>
      <c r="AR165" s="154"/>
      <c r="AS165" s="154"/>
      <c r="AT165" s="7"/>
      <c r="AU165" s="7"/>
      <c r="AV165" s="7"/>
      <c r="AW165" s="7"/>
      <c r="AX165" s="154"/>
      <c r="AY165" s="154"/>
      <c r="AZ165" s="7"/>
      <c r="BA165" s="7"/>
      <c r="BB165" s="7"/>
      <c r="BC165" s="7"/>
      <c r="BD165" s="154"/>
      <c r="BE165" s="154"/>
      <c r="BF165" s="154"/>
      <c r="BG165" s="7"/>
    </row>
    <row r="166" ht="15.75" customHeight="1">
      <c r="A166" s="7"/>
      <c r="B166" s="154"/>
      <c r="C166" s="154"/>
      <c r="D166" s="7"/>
      <c r="E166" s="7"/>
      <c r="F166" s="7"/>
      <c r="G166" s="7"/>
      <c r="H166" s="154"/>
      <c r="I166" s="154"/>
      <c r="J166" s="7"/>
      <c r="K166" s="7"/>
      <c r="L166" s="7"/>
      <c r="M166" s="7"/>
      <c r="N166" s="154"/>
      <c r="O166" s="154"/>
      <c r="P166" s="7"/>
      <c r="Q166" s="7"/>
      <c r="R166" s="7"/>
      <c r="S166" s="7"/>
      <c r="T166" s="154"/>
      <c r="U166" s="154"/>
      <c r="V166" s="7"/>
      <c r="W166" s="7"/>
      <c r="X166" s="7"/>
      <c r="Y166" s="7"/>
      <c r="Z166" s="154"/>
      <c r="AA166" s="154"/>
      <c r="AB166" s="7"/>
      <c r="AC166" s="7"/>
      <c r="AD166" s="7"/>
      <c r="AE166" s="7"/>
      <c r="AF166" s="154"/>
      <c r="AG166" s="154"/>
      <c r="AH166" s="7"/>
      <c r="AI166" s="7"/>
      <c r="AJ166" s="7"/>
      <c r="AK166" s="7"/>
      <c r="AL166" s="154"/>
      <c r="AM166" s="154"/>
      <c r="AN166" s="7"/>
      <c r="AO166" s="7"/>
      <c r="AP166" s="7"/>
      <c r="AQ166" s="7"/>
      <c r="AR166" s="154"/>
      <c r="AS166" s="154"/>
      <c r="AT166" s="7"/>
      <c r="AU166" s="7"/>
      <c r="AV166" s="7"/>
      <c r="AW166" s="7"/>
      <c r="AX166" s="154"/>
      <c r="AY166" s="154"/>
      <c r="AZ166" s="7"/>
      <c r="BA166" s="7"/>
      <c r="BB166" s="7"/>
      <c r="BC166" s="7"/>
      <c r="BD166" s="154"/>
      <c r="BE166" s="154"/>
      <c r="BF166" s="154"/>
      <c r="BG166" s="7"/>
    </row>
    <row r="167" ht="15.75" customHeight="1">
      <c r="A167" s="7"/>
      <c r="B167" s="154"/>
      <c r="C167" s="154"/>
      <c r="D167" s="7"/>
      <c r="E167" s="7"/>
      <c r="F167" s="7"/>
      <c r="G167" s="7"/>
      <c r="H167" s="154"/>
      <c r="I167" s="154"/>
      <c r="J167" s="7"/>
      <c r="K167" s="7"/>
      <c r="L167" s="7"/>
      <c r="M167" s="7"/>
      <c r="N167" s="154"/>
      <c r="O167" s="154"/>
      <c r="P167" s="7"/>
      <c r="Q167" s="7"/>
      <c r="R167" s="7"/>
      <c r="S167" s="7"/>
      <c r="T167" s="154"/>
      <c r="U167" s="154"/>
      <c r="V167" s="7"/>
      <c r="W167" s="7"/>
      <c r="X167" s="7"/>
      <c r="Y167" s="7"/>
      <c r="Z167" s="154"/>
      <c r="AA167" s="154"/>
      <c r="AB167" s="7"/>
      <c r="AC167" s="7"/>
      <c r="AD167" s="7"/>
      <c r="AE167" s="7"/>
      <c r="AF167" s="154"/>
      <c r="AG167" s="154"/>
      <c r="AH167" s="7"/>
      <c r="AI167" s="7"/>
      <c r="AJ167" s="7"/>
      <c r="AK167" s="7"/>
      <c r="AL167" s="154"/>
      <c r="AM167" s="154"/>
      <c r="AN167" s="7"/>
      <c r="AO167" s="7"/>
      <c r="AP167" s="7"/>
      <c r="AQ167" s="7"/>
      <c r="AR167" s="154"/>
      <c r="AS167" s="154"/>
      <c r="AT167" s="7"/>
      <c r="AU167" s="7"/>
      <c r="AV167" s="7"/>
      <c r="AW167" s="7"/>
      <c r="AX167" s="154"/>
      <c r="AY167" s="154"/>
      <c r="AZ167" s="7"/>
      <c r="BA167" s="7"/>
      <c r="BB167" s="7"/>
      <c r="BC167" s="7"/>
      <c r="BD167" s="154"/>
      <c r="BE167" s="154"/>
      <c r="BF167" s="154"/>
      <c r="BG167" s="7"/>
    </row>
    <row r="168" ht="15.75" customHeight="1">
      <c r="A168" s="7"/>
      <c r="B168" s="154"/>
      <c r="C168" s="154"/>
      <c r="D168" s="7"/>
      <c r="E168" s="7"/>
      <c r="F168" s="7"/>
      <c r="G168" s="7"/>
      <c r="H168" s="154"/>
      <c r="I168" s="154"/>
      <c r="J168" s="7"/>
      <c r="K168" s="7"/>
      <c r="L168" s="7"/>
      <c r="M168" s="7"/>
      <c r="N168" s="154"/>
      <c r="O168" s="154"/>
      <c r="P168" s="7"/>
      <c r="Q168" s="7"/>
      <c r="R168" s="7"/>
      <c r="S168" s="7"/>
      <c r="T168" s="154"/>
      <c r="U168" s="154"/>
      <c r="V168" s="7"/>
      <c r="W168" s="7"/>
      <c r="X168" s="7"/>
      <c r="Y168" s="7"/>
      <c r="Z168" s="154"/>
      <c r="AA168" s="154"/>
      <c r="AB168" s="7"/>
      <c r="AC168" s="7"/>
      <c r="AD168" s="7"/>
      <c r="AE168" s="7"/>
      <c r="AF168" s="154"/>
      <c r="AG168" s="154"/>
      <c r="AH168" s="7"/>
      <c r="AI168" s="7"/>
      <c r="AJ168" s="7"/>
      <c r="AK168" s="7"/>
      <c r="AL168" s="154"/>
      <c r="AM168" s="154"/>
      <c r="AN168" s="7"/>
      <c r="AO168" s="7"/>
      <c r="AP168" s="7"/>
      <c r="AQ168" s="7"/>
      <c r="AR168" s="154"/>
      <c r="AS168" s="154"/>
      <c r="AT168" s="7"/>
      <c r="AU168" s="7"/>
      <c r="AV168" s="7"/>
      <c r="AW168" s="7"/>
      <c r="AX168" s="154"/>
      <c r="AY168" s="154"/>
      <c r="AZ168" s="7"/>
      <c r="BA168" s="7"/>
      <c r="BB168" s="7"/>
      <c r="BC168" s="7"/>
      <c r="BD168" s="154"/>
      <c r="BE168" s="154"/>
      <c r="BF168" s="154"/>
      <c r="BG168" s="7"/>
    </row>
    <row r="169" ht="15.75" customHeight="1">
      <c r="A169" s="7"/>
      <c r="B169" s="154"/>
      <c r="C169" s="154"/>
      <c r="D169" s="7"/>
      <c r="E169" s="7"/>
      <c r="F169" s="7"/>
      <c r="G169" s="7"/>
      <c r="H169" s="154"/>
      <c r="I169" s="154"/>
      <c r="J169" s="7"/>
      <c r="K169" s="7"/>
      <c r="L169" s="7"/>
      <c r="M169" s="7"/>
      <c r="N169" s="154"/>
      <c r="O169" s="154"/>
      <c r="P169" s="7"/>
      <c r="Q169" s="7"/>
      <c r="R169" s="7"/>
      <c r="S169" s="7"/>
      <c r="T169" s="154"/>
      <c r="U169" s="154"/>
      <c r="V169" s="7"/>
      <c r="W169" s="7"/>
      <c r="X169" s="7"/>
      <c r="Y169" s="7"/>
      <c r="Z169" s="154"/>
      <c r="AA169" s="154"/>
      <c r="AB169" s="7"/>
      <c r="AC169" s="7"/>
      <c r="AD169" s="7"/>
      <c r="AE169" s="7"/>
      <c r="AF169" s="154"/>
      <c r="AG169" s="154"/>
      <c r="AH169" s="7"/>
      <c r="AI169" s="7"/>
      <c r="AJ169" s="7"/>
      <c r="AK169" s="7"/>
      <c r="AL169" s="154"/>
      <c r="AM169" s="154"/>
      <c r="AN169" s="7"/>
      <c r="AO169" s="7"/>
      <c r="AP169" s="7"/>
      <c r="AQ169" s="7"/>
      <c r="AR169" s="154"/>
      <c r="AS169" s="154"/>
      <c r="AT169" s="7"/>
      <c r="AU169" s="7"/>
      <c r="AV169" s="7"/>
      <c r="AW169" s="7"/>
      <c r="AX169" s="154"/>
      <c r="AY169" s="154"/>
      <c r="AZ169" s="7"/>
      <c r="BA169" s="7"/>
      <c r="BB169" s="7"/>
      <c r="BC169" s="7"/>
      <c r="BD169" s="154"/>
      <c r="BE169" s="154"/>
      <c r="BF169" s="154"/>
      <c r="BG169" s="7"/>
    </row>
    <row r="170" ht="15.75" customHeight="1">
      <c r="A170" s="7"/>
      <c r="B170" s="154"/>
      <c r="C170" s="154"/>
      <c r="D170" s="7"/>
      <c r="E170" s="7"/>
      <c r="F170" s="7"/>
      <c r="G170" s="7"/>
      <c r="H170" s="154"/>
      <c r="I170" s="154"/>
      <c r="J170" s="7"/>
      <c r="K170" s="7"/>
      <c r="L170" s="7"/>
      <c r="M170" s="7"/>
      <c r="N170" s="154"/>
      <c r="O170" s="154"/>
      <c r="P170" s="7"/>
      <c r="Q170" s="7"/>
      <c r="R170" s="7"/>
      <c r="S170" s="7"/>
      <c r="T170" s="154"/>
      <c r="U170" s="154"/>
      <c r="V170" s="7"/>
      <c r="W170" s="7"/>
      <c r="X170" s="7"/>
      <c r="Y170" s="7"/>
      <c r="Z170" s="154"/>
      <c r="AA170" s="154"/>
      <c r="AB170" s="7"/>
      <c r="AC170" s="7"/>
      <c r="AD170" s="7"/>
      <c r="AE170" s="7"/>
      <c r="AF170" s="154"/>
      <c r="AG170" s="154"/>
      <c r="AH170" s="7"/>
      <c r="AI170" s="7"/>
      <c r="AJ170" s="7"/>
      <c r="AK170" s="7"/>
      <c r="AL170" s="154"/>
      <c r="AM170" s="154"/>
      <c r="AN170" s="7"/>
      <c r="AO170" s="7"/>
      <c r="AP170" s="7"/>
      <c r="AQ170" s="7"/>
      <c r="AR170" s="154"/>
      <c r="AS170" s="154"/>
      <c r="AT170" s="7"/>
      <c r="AU170" s="7"/>
      <c r="AV170" s="7"/>
      <c r="AW170" s="7"/>
      <c r="AX170" s="154"/>
      <c r="AY170" s="154"/>
      <c r="AZ170" s="7"/>
      <c r="BA170" s="7"/>
      <c r="BB170" s="7"/>
      <c r="BC170" s="7"/>
      <c r="BD170" s="154"/>
      <c r="BE170" s="154"/>
      <c r="BF170" s="154"/>
      <c r="BG170" s="7"/>
    </row>
    <row r="171" ht="15.75" customHeight="1">
      <c r="A171" s="7"/>
      <c r="B171" s="154"/>
      <c r="C171" s="154"/>
      <c r="D171" s="7"/>
      <c r="E171" s="7"/>
      <c r="F171" s="7"/>
      <c r="G171" s="7"/>
      <c r="H171" s="154"/>
      <c r="I171" s="154"/>
      <c r="J171" s="7"/>
      <c r="K171" s="7"/>
      <c r="L171" s="7"/>
      <c r="M171" s="7"/>
      <c r="N171" s="154"/>
      <c r="O171" s="154"/>
      <c r="P171" s="7"/>
      <c r="Q171" s="7"/>
      <c r="R171" s="7"/>
      <c r="S171" s="7"/>
      <c r="T171" s="154"/>
      <c r="U171" s="154"/>
      <c r="V171" s="7"/>
      <c r="W171" s="7"/>
      <c r="X171" s="7"/>
      <c r="Y171" s="7"/>
      <c r="Z171" s="154"/>
      <c r="AA171" s="154"/>
      <c r="AB171" s="7"/>
      <c r="AC171" s="7"/>
      <c r="AD171" s="7"/>
      <c r="AE171" s="7"/>
      <c r="AF171" s="154"/>
      <c r="AG171" s="154"/>
      <c r="AH171" s="7"/>
      <c r="AI171" s="7"/>
      <c r="AJ171" s="7"/>
      <c r="AK171" s="7"/>
      <c r="AL171" s="154"/>
      <c r="AM171" s="154"/>
      <c r="AN171" s="7"/>
      <c r="AO171" s="7"/>
      <c r="AP171" s="7"/>
      <c r="AQ171" s="7"/>
      <c r="AR171" s="154"/>
      <c r="AS171" s="154"/>
      <c r="AT171" s="7"/>
      <c r="AU171" s="7"/>
      <c r="AV171" s="7"/>
      <c r="AW171" s="7"/>
      <c r="AX171" s="154"/>
      <c r="AY171" s="154"/>
      <c r="AZ171" s="7"/>
      <c r="BA171" s="7"/>
      <c r="BB171" s="7"/>
      <c r="BC171" s="7"/>
      <c r="BD171" s="154"/>
      <c r="BE171" s="154"/>
      <c r="BF171" s="154"/>
      <c r="BG171" s="7"/>
    </row>
    <row r="172" ht="15.75" customHeight="1">
      <c r="A172" s="7"/>
      <c r="B172" s="154"/>
      <c r="C172" s="154"/>
      <c r="D172" s="7"/>
      <c r="E172" s="7"/>
      <c r="F172" s="7"/>
      <c r="G172" s="7"/>
      <c r="H172" s="154"/>
      <c r="I172" s="154"/>
      <c r="J172" s="7"/>
      <c r="K172" s="7"/>
      <c r="L172" s="7"/>
      <c r="M172" s="7"/>
      <c r="N172" s="154"/>
      <c r="O172" s="154"/>
      <c r="P172" s="7"/>
      <c r="Q172" s="7"/>
      <c r="R172" s="7"/>
      <c r="S172" s="7"/>
      <c r="T172" s="154"/>
      <c r="U172" s="154"/>
      <c r="V172" s="7"/>
      <c r="W172" s="7"/>
      <c r="X172" s="7"/>
      <c r="Y172" s="7"/>
      <c r="Z172" s="154"/>
      <c r="AA172" s="154"/>
      <c r="AB172" s="7"/>
      <c r="AC172" s="7"/>
      <c r="AD172" s="7"/>
      <c r="AE172" s="7"/>
      <c r="AF172" s="154"/>
      <c r="AG172" s="154"/>
      <c r="AH172" s="7"/>
      <c r="AI172" s="7"/>
      <c r="AJ172" s="7"/>
      <c r="AK172" s="7"/>
      <c r="AL172" s="154"/>
      <c r="AM172" s="154"/>
      <c r="AN172" s="7"/>
      <c r="AO172" s="7"/>
      <c r="AP172" s="7"/>
      <c r="AQ172" s="7"/>
      <c r="AR172" s="154"/>
      <c r="AS172" s="154"/>
      <c r="AT172" s="7"/>
      <c r="AU172" s="7"/>
      <c r="AV172" s="7"/>
      <c r="AW172" s="7"/>
      <c r="AX172" s="154"/>
      <c r="AY172" s="154"/>
      <c r="AZ172" s="7"/>
      <c r="BA172" s="7"/>
      <c r="BB172" s="7"/>
      <c r="BC172" s="7"/>
      <c r="BD172" s="154"/>
      <c r="BE172" s="154"/>
      <c r="BF172" s="154"/>
      <c r="BG172" s="7"/>
    </row>
    <row r="173" ht="15.75" customHeight="1">
      <c r="A173" s="7"/>
      <c r="B173" s="154"/>
      <c r="C173" s="154"/>
      <c r="D173" s="7"/>
      <c r="E173" s="7"/>
      <c r="F173" s="7"/>
      <c r="G173" s="7"/>
      <c r="H173" s="154"/>
      <c r="I173" s="154"/>
      <c r="J173" s="7"/>
      <c r="K173" s="7"/>
      <c r="L173" s="7"/>
      <c r="M173" s="7"/>
      <c r="N173" s="154"/>
      <c r="O173" s="154"/>
      <c r="P173" s="7"/>
      <c r="Q173" s="7"/>
      <c r="R173" s="7"/>
      <c r="S173" s="7"/>
      <c r="T173" s="154"/>
      <c r="U173" s="154"/>
      <c r="V173" s="7"/>
      <c r="W173" s="7"/>
      <c r="X173" s="7"/>
      <c r="Y173" s="7"/>
      <c r="Z173" s="154"/>
      <c r="AA173" s="154"/>
      <c r="AB173" s="7"/>
      <c r="AC173" s="7"/>
      <c r="AD173" s="7"/>
      <c r="AE173" s="7"/>
      <c r="AF173" s="154"/>
      <c r="AG173" s="154"/>
      <c r="AH173" s="7"/>
      <c r="AI173" s="7"/>
      <c r="AJ173" s="7"/>
      <c r="AK173" s="7"/>
      <c r="AL173" s="154"/>
      <c r="AM173" s="154"/>
      <c r="AN173" s="7"/>
      <c r="AO173" s="7"/>
      <c r="AP173" s="7"/>
      <c r="AQ173" s="7"/>
      <c r="AR173" s="154"/>
      <c r="AS173" s="154"/>
      <c r="AT173" s="7"/>
      <c r="AU173" s="7"/>
      <c r="AV173" s="7"/>
      <c r="AW173" s="7"/>
      <c r="AX173" s="154"/>
      <c r="AY173" s="154"/>
      <c r="AZ173" s="7"/>
      <c r="BA173" s="7"/>
      <c r="BB173" s="7"/>
      <c r="BC173" s="7"/>
      <c r="BD173" s="154"/>
      <c r="BE173" s="154"/>
      <c r="BF173" s="154"/>
      <c r="BG173" s="7"/>
    </row>
    <row r="174" ht="15.75" customHeight="1">
      <c r="A174" s="7"/>
      <c r="B174" s="154"/>
      <c r="C174" s="154"/>
      <c r="D174" s="7"/>
      <c r="E174" s="7"/>
      <c r="F174" s="7"/>
      <c r="G174" s="7"/>
      <c r="H174" s="154"/>
      <c r="I174" s="154"/>
      <c r="J174" s="7"/>
      <c r="K174" s="7"/>
      <c r="L174" s="7"/>
      <c r="M174" s="7"/>
      <c r="N174" s="154"/>
      <c r="O174" s="154"/>
      <c r="P174" s="7"/>
      <c r="Q174" s="7"/>
      <c r="R174" s="7"/>
      <c r="S174" s="7"/>
      <c r="T174" s="154"/>
      <c r="U174" s="154"/>
      <c r="V174" s="7"/>
      <c r="W174" s="7"/>
      <c r="X174" s="7"/>
      <c r="Y174" s="7"/>
      <c r="Z174" s="154"/>
      <c r="AA174" s="154"/>
      <c r="AB174" s="7"/>
      <c r="AC174" s="7"/>
      <c r="AD174" s="7"/>
      <c r="AE174" s="7"/>
      <c r="AF174" s="154"/>
      <c r="AG174" s="154"/>
      <c r="AH174" s="7"/>
      <c r="AI174" s="7"/>
      <c r="AJ174" s="7"/>
      <c r="AK174" s="7"/>
      <c r="AL174" s="154"/>
      <c r="AM174" s="154"/>
      <c r="AN174" s="7"/>
      <c r="AO174" s="7"/>
      <c r="AP174" s="7"/>
      <c r="AQ174" s="7"/>
      <c r="AR174" s="154"/>
      <c r="AS174" s="154"/>
      <c r="AT174" s="7"/>
      <c r="AU174" s="7"/>
      <c r="AV174" s="7"/>
      <c r="AW174" s="7"/>
      <c r="AX174" s="154"/>
      <c r="AY174" s="154"/>
      <c r="AZ174" s="7"/>
      <c r="BA174" s="7"/>
      <c r="BB174" s="7"/>
      <c r="BC174" s="7"/>
      <c r="BD174" s="154"/>
      <c r="BE174" s="154"/>
      <c r="BF174" s="154"/>
      <c r="BG174" s="7"/>
    </row>
    <row r="175" ht="15.75" customHeight="1">
      <c r="A175" s="7"/>
      <c r="B175" s="154"/>
      <c r="C175" s="154"/>
      <c r="D175" s="7"/>
      <c r="E175" s="7"/>
      <c r="F175" s="7"/>
      <c r="G175" s="7"/>
      <c r="H175" s="154"/>
      <c r="I175" s="154"/>
      <c r="J175" s="7"/>
      <c r="K175" s="7"/>
      <c r="L175" s="7"/>
      <c r="M175" s="7"/>
      <c r="N175" s="154"/>
      <c r="O175" s="154"/>
      <c r="P175" s="7"/>
      <c r="Q175" s="7"/>
      <c r="R175" s="7"/>
      <c r="S175" s="7"/>
      <c r="T175" s="154"/>
      <c r="U175" s="154"/>
      <c r="V175" s="7"/>
      <c r="W175" s="7"/>
      <c r="X175" s="7"/>
      <c r="Y175" s="7"/>
      <c r="Z175" s="154"/>
      <c r="AA175" s="154"/>
      <c r="AB175" s="7"/>
      <c r="AC175" s="7"/>
      <c r="AD175" s="7"/>
      <c r="AE175" s="7"/>
      <c r="AF175" s="154"/>
      <c r="AG175" s="154"/>
      <c r="AH175" s="7"/>
      <c r="AI175" s="7"/>
      <c r="AJ175" s="7"/>
      <c r="AK175" s="7"/>
      <c r="AL175" s="154"/>
      <c r="AM175" s="154"/>
      <c r="AN175" s="7"/>
      <c r="AO175" s="7"/>
      <c r="AP175" s="7"/>
      <c r="AQ175" s="7"/>
      <c r="AR175" s="154"/>
      <c r="AS175" s="154"/>
      <c r="AT175" s="7"/>
      <c r="AU175" s="7"/>
      <c r="AV175" s="7"/>
      <c r="AW175" s="7"/>
      <c r="AX175" s="154"/>
      <c r="AY175" s="154"/>
      <c r="AZ175" s="7"/>
      <c r="BA175" s="7"/>
      <c r="BB175" s="7"/>
      <c r="BC175" s="7"/>
      <c r="BD175" s="154"/>
      <c r="BE175" s="154"/>
      <c r="BF175" s="154"/>
      <c r="BG175" s="7"/>
    </row>
    <row r="176" ht="15.75" customHeight="1">
      <c r="A176" s="7"/>
      <c r="B176" s="154"/>
      <c r="C176" s="154"/>
      <c r="D176" s="7"/>
      <c r="E176" s="7"/>
      <c r="F176" s="7"/>
      <c r="G176" s="7"/>
      <c r="H176" s="154"/>
      <c r="I176" s="154"/>
      <c r="J176" s="7"/>
      <c r="K176" s="7"/>
      <c r="L176" s="7"/>
      <c r="M176" s="7"/>
      <c r="N176" s="154"/>
      <c r="O176" s="154"/>
      <c r="P176" s="7"/>
      <c r="Q176" s="7"/>
      <c r="R176" s="7"/>
      <c r="S176" s="7"/>
      <c r="T176" s="154"/>
      <c r="U176" s="154"/>
      <c r="V176" s="7"/>
      <c r="W176" s="7"/>
      <c r="X176" s="7"/>
      <c r="Y176" s="7"/>
      <c r="Z176" s="154"/>
      <c r="AA176" s="154"/>
      <c r="AB176" s="7"/>
      <c r="AC176" s="7"/>
      <c r="AD176" s="7"/>
      <c r="AE176" s="7"/>
      <c r="AF176" s="154"/>
      <c r="AG176" s="154"/>
      <c r="AH176" s="7"/>
      <c r="AI176" s="7"/>
      <c r="AJ176" s="7"/>
      <c r="AK176" s="7"/>
      <c r="AL176" s="154"/>
      <c r="AM176" s="154"/>
      <c r="AN176" s="7"/>
      <c r="AO176" s="7"/>
      <c r="AP176" s="7"/>
      <c r="AQ176" s="7"/>
      <c r="AR176" s="154"/>
      <c r="AS176" s="154"/>
      <c r="AT176" s="7"/>
      <c r="AU176" s="7"/>
      <c r="AV176" s="7"/>
      <c r="AW176" s="7"/>
      <c r="AX176" s="154"/>
      <c r="AY176" s="154"/>
      <c r="AZ176" s="7"/>
      <c r="BA176" s="7"/>
      <c r="BB176" s="7"/>
      <c r="BC176" s="7"/>
      <c r="BD176" s="154"/>
      <c r="BE176" s="154"/>
      <c r="BF176" s="154"/>
      <c r="BG176" s="7"/>
    </row>
    <row r="177" ht="15.75" customHeight="1">
      <c r="A177" s="7"/>
      <c r="B177" s="154"/>
      <c r="C177" s="154"/>
      <c r="D177" s="7"/>
      <c r="E177" s="7"/>
      <c r="F177" s="7"/>
      <c r="G177" s="7"/>
      <c r="H177" s="154"/>
      <c r="I177" s="154"/>
      <c r="J177" s="7"/>
      <c r="K177" s="7"/>
      <c r="L177" s="7"/>
      <c r="M177" s="7"/>
      <c r="N177" s="154"/>
      <c r="O177" s="154"/>
      <c r="P177" s="7"/>
      <c r="Q177" s="7"/>
      <c r="R177" s="7"/>
      <c r="S177" s="7"/>
      <c r="T177" s="154"/>
      <c r="U177" s="154"/>
      <c r="V177" s="7"/>
      <c r="W177" s="7"/>
      <c r="X177" s="7"/>
      <c r="Y177" s="7"/>
      <c r="Z177" s="154"/>
      <c r="AA177" s="154"/>
      <c r="AB177" s="7"/>
      <c r="AC177" s="7"/>
      <c r="AD177" s="7"/>
      <c r="AE177" s="7"/>
      <c r="AF177" s="154"/>
      <c r="AG177" s="154"/>
      <c r="AH177" s="7"/>
      <c r="AI177" s="7"/>
      <c r="AJ177" s="7"/>
      <c r="AK177" s="7"/>
      <c r="AL177" s="154"/>
      <c r="AM177" s="154"/>
      <c r="AN177" s="7"/>
      <c r="AO177" s="7"/>
      <c r="AP177" s="7"/>
      <c r="AQ177" s="7"/>
      <c r="AR177" s="154"/>
      <c r="AS177" s="154"/>
      <c r="AT177" s="7"/>
      <c r="AU177" s="7"/>
      <c r="AV177" s="7"/>
      <c r="AW177" s="7"/>
      <c r="AX177" s="154"/>
      <c r="AY177" s="154"/>
      <c r="AZ177" s="7"/>
      <c r="BA177" s="7"/>
      <c r="BB177" s="7"/>
      <c r="BC177" s="7"/>
      <c r="BD177" s="154"/>
      <c r="BE177" s="154"/>
      <c r="BF177" s="154"/>
      <c r="BG177" s="7"/>
    </row>
    <row r="178" ht="15.75" customHeight="1">
      <c r="A178" s="7"/>
      <c r="B178" s="154"/>
      <c r="C178" s="154"/>
      <c r="D178" s="7"/>
      <c r="E178" s="7"/>
      <c r="F178" s="7"/>
      <c r="G178" s="7"/>
      <c r="H178" s="154"/>
      <c r="I178" s="154"/>
      <c r="J178" s="7"/>
      <c r="K178" s="7"/>
      <c r="L178" s="7"/>
      <c r="M178" s="7"/>
      <c r="N178" s="154"/>
      <c r="O178" s="154"/>
      <c r="P178" s="7"/>
      <c r="Q178" s="7"/>
      <c r="R178" s="7"/>
      <c r="S178" s="7"/>
      <c r="T178" s="154"/>
      <c r="U178" s="154"/>
      <c r="V178" s="7"/>
      <c r="W178" s="7"/>
      <c r="X178" s="7"/>
      <c r="Y178" s="7"/>
      <c r="Z178" s="154"/>
      <c r="AA178" s="154"/>
      <c r="AB178" s="7"/>
      <c r="AC178" s="7"/>
      <c r="AD178" s="7"/>
      <c r="AE178" s="7"/>
      <c r="AF178" s="154"/>
      <c r="AG178" s="154"/>
      <c r="AH178" s="7"/>
      <c r="AI178" s="7"/>
      <c r="AJ178" s="7"/>
      <c r="AK178" s="7"/>
      <c r="AL178" s="154"/>
      <c r="AM178" s="154"/>
      <c r="AN178" s="7"/>
      <c r="AO178" s="7"/>
      <c r="AP178" s="7"/>
      <c r="AQ178" s="7"/>
      <c r="AR178" s="154"/>
      <c r="AS178" s="154"/>
      <c r="AT178" s="7"/>
      <c r="AU178" s="7"/>
      <c r="AV178" s="7"/>
      <c r="AW178" s="7"/>
      <c r="AX178" s="154"/>
      <c r="AY178" s="154"/>
      <c r="AZ178" s="7"/>
      <c r="BA178" s="7"/>
      <c r="BB178" s="7"/>
      <c r="BC178" s="7"/>
      <c r="BD178" s="154"/>
      <c r="BE178" s="154"/>
      <c r="BF178" s="154"/>
      <c r="BG178" s="7"/>
    </row>
    <row r="179" ht="15.75" customHeight="1">
      <c r="A179" s="7"/>
      <c r="B179" s="154"/>
      <c r="C179" s="154"/>
      <c r="D179" s="7"/>
      <c r="E179" s="7"/>
      <c r="F179" s="7"/>
      <c r="G179" s="7"/>
      <c r="H179" s="154"/>
      <c r="I179" s="154"/>
      <c r="J179" s="7"/>
      <c r="K179" s="7"/>
      <c r="L179" s="7"/>
      <c r="M179" s="7"/>
      <c r="N179" s="154"/>
      <c r="O179" s="154"/>
      <c r="P179" s="7"/>
      <c r="Q179" s="7"/>
      <c r="R179" s="7"/>
      <c r="S179" s="7"/>
      <c r="T179" s="154"/>
      <c r="U179" s="154"/>
      <c r="V179" s="7"/>
      <c r="W179" s="7"/>
      <c r="X179" s="7"/>
      <c r="Y179" s="7"/>
      <c r="Z179" s="154"/>
      <c r="AA179" s="154"/>
      <c r="AB179" s="7"/>
      <c r="AC179" s="7"/>
      <c r="AD179" s="7"/>
      <c r="AE179" s="7"/>
      <c r="AF179" s="154"/>
      <c r="AG179" s="154"/>
      <c r="AH179" s="7"/>
      <c r="AI179" s="7"/>
      <c r="AJ179" s="7"/>
      <c r="AK179" s="7"/>
      <c r="AL179" s="154"/>
      <c r="AM179" s="154"/>
      <c r="AN179" s="7"/>
      <c r="AO179" s="7"/>
      <c r="AP179" s="7"/>
      <c r="AQ179" s="7"/>
      <c r="AR179" s="154"/>
      <c r="AS179" s="154"/>
      <c r="AT179" s="7"/>
      <c r="AU179" s="7"/>
      <c r="AV179" s="7"/>
      <c r="AW179" s="7"/>
      <c r="AX179" s="154"/>
      <c r="AY179" s="154"/>
      <c r="AZ179" s="7"/>
      <c r="BA179" s="7"/>
      <c r="BB179" s="7"/>
      <c r="BC179" s="7"/>
      <c r="BD179" s="154"/>
      <c r="BE179" s="154"/>
      <c r="BF179" s="154"/>
      <c r="BG179" s="7"/>
    </row>
    <row r="180" ht="15.75" customHeight="1">
      <c r="A180" s="7"/>
      <c r="B180" s="154"/>
      <c r="C180" s="154"/>
      <c r="D180" s="7"/>
      <c r="E180" s="7"/>
      <c r="F180" s="7"/>
      <c r="G180" s="7"/>
      <c r="H180" s="154"/>
      <c r="I180" s="154"/>
      <c r="J180" s="7"/>
      <c r="K180" s="7"/>
      <c r="L180" s="7"/>
      <c r="M180" s="7"/>
      <c r="N180" s="154"/>
      <c r="O180" s="154"/>
      <c r="P180" s="7"/>
      <c r="Q180" s="7"/>
      <c r="R180" s="7"/>
      <c r="S180" s="7"/>
      <c r="T180" s="154"/>
      <c r="U180" s="154"/>
      <c r="V180" s="7"/>
      <c r="W180" s="7"/>
      <c r="X180" s="7"/>
      <c r="Y180" s="7"/>
      <c r="Z180" s="154"/>
      <c r="AA180" s="154"/>
      <c r="AB180" s="7"/>
      <c r="AC180" s="7"/>
      <c r="AD180" s="7"/>
      <c r="AE180" s="7"/>
      <c r="AF180" s="154"/>
      <c r="AG180" s="154"/>
      <c r="AH180" s="7"/>
      <c r="AI180" s="7"/>
      <c r="AJ180" s="7"/>
      <c r="AK180" s="7"/>
      <c r="AL180" s="154"/>
      <c r="AM180" s="154"/>
      <c r="AN180" s="7"/>
      <c r="AO180" s="7"/>
      <c r="AP180" s="7"/>
      <c r="AQ180" s="7"/>
      <c r="AR180" s="154"/>
      <c r="AS180" s="154"/>
      <c r="AT180" s="7"/>
      <c r="AU180" s="7"/>
      <c r="AV180" s="7"/>
      <c r="AW180" s="7"/>
      <c r="AX180" s="154"/>
      <c r="AY180" s="154"/>
      <c r="AZ180" s="7"/>
      <c r="BA180" s="7"/>
      <c r="BB180" s="7"/>
      <c r="BC180" s="7"/>
      <c r="BD180" s="154"/>
      <c r="BE180" s="154"/>
      <c r="BF180" s="154"/>
      <c r="BG180" s="7"/>
    </row>
    <row r="181" ht="15.75" customHeight="1">
      <c r="A181" s="7"/>
      <c r="B181" s="154"/>
      <c r="C181" s="154"/>
      <c r="D181" s="7"/>
      <c r="E181" s="7"/>
      <c r="F181" s="7"/>
      <c r="G181" s="7"/>
      <c r="H181" s="154"/>
      <c r="I181" s="154"/>
      <c r="J181" s="7"/>
      <c r="K181" s="7"/>
      <c r="L181" s="7"/>
      <c r="M181" s="7"/>
      <c r="N181" s="154"/>
      <c r="O181" s="154"/>
      <c r="P181" s="7"/>
      <c r="Q181" s="7"/>
      <c r="R181" s="7"/>
      <c r="S181" s="7"/>
      <c r="T181" s="154"/>
      <c r="U181" s="154"/>
      <c r="V181" s="7"/>
      <c r="W181" s="7"/>
      <c r="X181" s="7"/>
      <c r="Y181" s="7"/>
      <c r="Z181" s="154"/>
      <c r="AA181" s="154"/>
      <c r="AB181" s="7"/>
      <c r="AC181" s="7"/>
      <c r="AD181" s="7"/>
      <c r="AE181" s="7"/>
      <c r="AF181" s="154"/>
      <c r="AG181" s="154"/>
      <c r="AH181" s="7"/>
      <c r="AI181" s="7"/>
      <c r="AJ181" s="7"/>
      <c r="AK181" s="7"/>
      <c r="AL181" s="154"/>
      <c r="AM181" s="154"/>
      <c r="AN181" s="7"/>
      <c r="AO181" s="7"/>
      <c r="AP181" s="7"/>
      <c r="AQ181" s="7"/>
      <c r="AR181" s="154"/>
      <c r="AS181" s="154"/>
      <c r="AT181" s="7"/>
      <c r="AU181" s="7"/>
      <c r="AV181" s="7"/>
      <c r="AW181" s="7"/>
      <c r="AX181" s="154"/>
      <c r="AY181" s="154"/>
      <c r="AZ181" s="7"/>
      <c r="BA181" s="7"/>
      <c r="BB181" s="7"/>
      <c r="BC181" s="7"/>
      <c r="BD181" s="154"/>
      <c r="BE181" s="154"/>
      <c r="BF181" s="154"/>
      <c r="BG181" s="7"/>
    </row>
    <row r="182" ht="15.75" customHeight="1">
      <c r="A182" s="7"/>
      <c r="B182" s="154"/>
      <c r="C182" s="154"/>
      <c r="D182" s="7"/>
      <c r="E182" s="7"/>
      <c r="F182" s="7"/>
      <c r="G182" s="7"/>
      <c r="H182" s="154"/>
      <c r="I182" s="154"/>
      <c r="J182" s="7"/>
      <c r="K182" s="7"/>
      <c r="L182" s="7"/>
      <c r="M182" s="7"/>
      <c r="N182" s="154"/>
      <c r="O182" s="154"/>
      <c r="P182" s="7"/>
      <c r="Q182" s="7"/>
      <c r="R182" s="7"/>
      <c r="S182" s="7"/>
      <c r="T182" s="154"/>
      <c r="U182" s="154"/>
      <c r="V182" s="7"/>
      <c r="W182" s="7"/>
      <c r="X182" s="7"/>
      <c r="Y182" s="7"/>
      <c r="Z182" s="154"/>
      <c r="AA182" s="154"/>
      <c r="AB182" s="7"/>
      <c r="AC182" s="7"/>
      <c r="AD182" s="7"/>
      <c r="AE182" s="7"/>
      <c r="AF182" s="154"/>
      <c r="AG182" s="154"/>
      <c r="AH182" s="7"/>
      <c r="AI182" s="7"/>
      <c r="AJ182" s="7"/>
      <c r="AK182" s="7"/>
      <c r="AL182" s="154"/>
      <c r="AM182" s="154"/>
      <c r="AN182" s="7"/>
      <c r="AO182" s="7"/>
      <c r="AP182" s="7"/>
      <c r="AQ182" s="7"/>
      <c r="AR182" s="154"/>
      <c r="AS182" s="154"/>
      <c r="AT182" s="7"/>
      <c r="AU182" s="7"/>
      <c r="AV182" s="7"/>
      <c r="AW182" s="7"/>
      <c r="AX182" s="154"/>
      <c r="AY182" s="154"/>
      <c r="AZ182" s="7"/>
      <c r="BA182" s="7"/>
      <c r="BB182" s="7"/>
      <c r="BC182" s="7"/>
      <c r="BD182" s="154"/>
      <c r="BE182" s="154"/>
      <c r="BF182" s="154"/>
      <c r="BG182" s="7"/>
    </row>
    <row r="183" ht="15.75" customHeight="1">
      <c r="A183" s="7"/>
      <c r="B183" s="154"/>
      <c r="C183" s="154"/>
      <c r="D183" s="7"/>
      <c r="E183" s="7"/>
      <c r="F183" s="7"/>
      <c r="G183" s="7"/>
      <c r="H183" s="154"/>
      <c r="I183" s="154"/>
      <c r="J183" s="7"/>
      <c r="K183" s="7"/>
      <c r="L183" s="7"/>
      <c r="M183" s="7"/>
      <c r="N183" s="154"/>
      <c r="O183" s="154"/>
      <c r="P183" s="7"/>
      <c r="Q183" s="7"/>
      <c r="R183" s="7"/>
      <c r="S183" s="7"/>
      <c r="T183" s="154"/>
      <c r="U183" s="154"/>
      <c r="V183" s="7"/>
      <c r="W183" s="7"/>
      <c r="X183" s="7"/>
      <c r="Y183" s="7"/>
      <c r="Z183" s="154"/>
      <c r="AA183" s="154"/>
      <c r="AB183" s="7"/>
      <c r="AC183" s="7"/>
      <c r="AD183" s="7"/>
      <c r="AE183" s="7"/>
      <c r="AF183" s="154"/>
      <c r="AG183" s="154"/>
      <c r="AH183" s="7"/>
      <c r="AI183" s="7"/>
      <c r="AJ183" s="7"/>
      <c r="AK183" s="7"/>
      <c r="AL183" s="154"/>
      <c r="AM183" s="154"/>
      <c r="AN183" s="7"/>
      <c r="AO183" s="7"/>
      <c r="AP183" s="7"/>
      <c r="AQ183" s="7"/>
      <c r="AR183" s="154"/>
      <c r="AS183" s="154"/>
      <c r="AT183" s="7"/>
      <c r="AU183" s="7"/>
      <c r="AV183" s="7"/>
      <c r="AW183" s="7"/>
      <c r="AX183" s="154"/>
      <c r="AY183" s="154"/>
      <c r="AZ183" s="7"/>
      <c r="BA183" s="7"/>
      <c r="BB183" s="7"/>
      <c r="BC183" s="7"/>
      <c r="BD183" s="154"/>
      <c r="BE183" s="154"/>
      <c r="BF183" s="154"/>
      <c r="BG183" s="7"/>
    </row>
    <row r="184" ht="15.75" customHeight="1">
      <c r="A184" s="7"/>
      <c r="B184" s="154"/>
      <c r="C184" s="154"/>
      <c r="D184" s="7"/>
      <c r="E184" s="7"/>
      <c r="F184" s="7"/>
      <c r="G184" s="7"/>
      <c r="H184" s="154"/>
      <c r="I184" s="154"/>
      <c r="J184" s="7"/>
      <c r="K184" s="7"/>
      <c r="L184" s="7"/>
      <c r="M184" s="7"/>
      <c r="N184" s="154"/>
      <c r="O184" s="154"/>
      <c r="P184" s="7"/>
      <c r="Q184" s="7"/>
      <c r="R184" s="7"/>
      <c r="S184" s="7"/>
      <c r="T184" s="154"/>
      <c r="U184" s="154"/>
      <c r="V184" s="7"/>
      <c r="W184" s="7"/>
      <c r="X184" s="7"/>
      <c r="Y184" s="7"/>
      <c r="Z184" s="154"/>
      <c r="AA184" s="154"/>
      <c r="AB184" s="7"/>
      <c r="AC184" s="7"/>
      <c r="AD184" s="7"/>
      <c r="AE184" s="7"/>
      <c r="AF184" s="154"/>
      <c r="AG184" s="154"/>
      <c r="AH184" s="7"/>
      <c r="AI184" s="7"/>
      <c r="AJ184" s="7"/>
      <c r="AK184" s="7"/>
      <c r="AL184" s="154"/>
      <c r="AM184" s="154"/>
      <c r="AN184" s="7"/>
      <c r="AO184" s="7"/>
      <c r="AP184" s="7"/>
      <c r="AQ184" s="7"/>
      <c r="AR184" s="154"/>
      <c r="AS184" s="154"/>
      <c r="AT184" s="7"/>
      <c r="AU184" s="7"/>
      <c r="AV184" s="7"/>
      <c r="AW184" s="7"/>
      <c r="AX184" s="154"/>
      <c r="AY184" s="154"/>
      <c r="AZ184" s="7"/>
      <c r="BA184" s="7"/>
      <c r="BB184" s="7"/>
      <c r="BC184" s="7"/>
      <c r="BD184" s="154"/>
      <c r="BE184" s="154"/>
      <c r="BF184" s="154"/>
      <c r="BG184" s="7"/>
    </row>
    <row r="185" ht="15.75" customHeight="1">
      <c r="A185" s="7"/>
      <c r="B185" s="154"/>
      <c r="C185" s="154"/>
      <c r="D185" s="7"/>
      <c r="E185" s="7"/>
      <c r="F185" s="7"/>
      <c r="G185" s="7"/>
      <c r="H185" s="154"/>
      <c r="I185" s="154"/>
      <c r="J185" s="7"/>
      <c r="K185" s="7"/>
      <c r="L185" s="7"/>
      <c r="M185" s="7"/>
      <c r="N185" s="154"/>
      <c r="O185" s="154"/>
      <c r="P185" s="7"/>
      <c r="Q185" s="7"/>
      <c r="R185" s="7"/>
      <c r="S185" s="7"/>
      <c r="T185" s="154"/>
      <c r="U185" s="154"/>
      <c r="V185" s="7"/>
      <c r="W185" s="7"/>
      <c r="X185" s="7"/>
      <c r="Y185" s="7"/>
      <c r="Z185" s="154"/>
      <c r="AA185" s="154"/>
      <c r="AB185" s="7"/>
      <c r="AC185" s="7"/>
      <c r="AD185" s="7"/>
      <c r="AE185" s="7"/>
      <c r="AF185" s="154"/>
      <c r="AG185" s="154"/>
      <c r="AH185" s="7"/>
      <c r="AI185" s="7"/>
      <c r="AJ185" s="7"/>
      <c r="AK185" s="7"/>
      <c r="AL185" s="154"/>
      <c r="AM185" s="154"/>
      <c r="AN185" s="7"/>
      <c r="AO185" s="7"/>
      <c r="AP185" s="7"/>
      <c r="AQ185" s="7"/>
      <c r="AR185" s="154"/>
      <c r="AS185" s="154"/>
      <c r="AT185" s="7"/>
      <c r="AU185" s="7"/>
      <c r="AV185" s="7"/>
      <c r="AW185" s="7"/>
      <c r="AX185" s="154"/>
      <c r="AY185" s="154"/>
      <c r="AZ185" s="7"/>
      <c r="BA185" s="7"/>
      <c r="BB185" s="7"/>
      <c r="BC185" s="7"/>
      <c r="BD185" s="154"/>
      <c r="BE185" s="154"/>
      <c r="BF185" s="154"/>
      <c r="BG185" s="7"/>
    </row>
    <row r="186" ht="15.75" customHeight="1">
      <c r="A186" s="7"/>
      <c r="B186" s="154"/>
      <c r="C186" s="154"/>
      <c r="D186" s="7"/>
      <c r="E186" s="7"/>
      <c r="F186" s="7"/>
      <c r="G186" s="7"/>
      <c r="H186" s="154"/>
      <c r="I186" s="154"/>
      <c r="J186" s="7"/>
      <c r="K186" s="7"/>
      <c r="L186" s="7"/>
      <c r="M186" s="7"/>
      <c r="N186" s="154"/>
      <c r="O186" s="154"/>
      <c r="P186" s="7"/>
      <c r="Q186" s="7"/>
      <c r="R186" s="7"/>
      <c r="S186" s="7"/>
      <c r="T186" s="154"/>
      <c r="U186" s="154"/>
      <c r="V186" s="7"/>
      <c r="W186" s="7"/>
      <c r="X186" s="7"/>
      <c r="Y186" s="7"/>
      <c r="Z186" s="154"/>
      <c r="AA186" s="154"/>
      <c r="AB186" s="7"/>
      <c r="AC186" s="7"/>
      <c r="AD186" s="7"/>
      <c r="AE186" s="7"/>
      <c r="AF186" s="154"/>
      <c r="AG186" s="154"/>
      <c r="AH186" s="7"/>
      <c r="AI186" s="7"/>
      <c r="AJ186" s="7"/>
      <c r="AK186" s="7"/>
      <c r="AL186" s="154"/>
      <c r="AM186" s="154"/>
      <c r="AN186" s="7"/>
      <c r="AO186" s="7"/>
      <c r="AP186" s="7"/>
      <c r="AQ186" s="7"/>
      <c r="AR186" s="154"/>
      <c r="AS186" s="154"/>
      <c r="AT186" s="7"/>
      <c r="AU186" s="7"/>
      <c r="AV186" s="7"/>
      <c r="AW186" s="7"/>
      <c r="AX186" s="154"/>
      <c r="AY186" s="154"/>
      <c r="AZ186" s="7"/>
      <c r="BA186" s="7"/>
      <c r="BB186" s="7"/>
      <c r="BC186" s="7"/>
      <c r="BD186" s="154"/>
      <c r="BE186" s="154"/>
      <c r="BF186" s="154"/>
      <c r="BG186" s="7"/>
    </row>
    <row r="187" ht="15.75" customHeight="1">
      <c r="A187" s="7"/>
      <c r="B187" s="154"/>
      <c r="C187" s="154"/>
      <c r="D187" s="7"/>
      <c r="E187" s="7"/>
      <c r="F187" s="7"/>
      <c r="G187" s="7"/>
      <c r="H187" s="154"/>
      <c r="I187" s="154"/>
      <c r="J187" s="7"/>
      <c r="K187" s="7"/>
      <c r="L187" s="7"/>
      <c r="M187" s="7"/>
      <c r="N187" s="154"/>
      <c r="O187" s="154"/>
      <c r="P187" s="7"/>
      <c r="Q187" s="7"/>
      <c r="R187" s="7"/>
      <c r="S187" s="7"/>
      <c r="T187" s="154"/>
      <c r="U187" s="154"/>
      <c r="V187" s="7"/>
      <c r="W187" s="7"/>
      <c r="X187" s="7"/>
      <c r="Y187" s="7"/>
      <c r="Z187" s="154"/>
      <c r="AA187" s="154"/>
      <c r="AB187" s="7"/>
      <c r="AC187" s="7"/>
      <c r="AD187" s="7"/>
      <c r="AE187" s="7"/>
      <c r="AF187" s="154"/>
      <c r="AG187" s="154"/>
      <c r="AH187" s="7"/>
      <c r="AI187" s="7"/>
      <c r="AJ187" s="7"/>
      <c r="AK187" s="7"/>
      <c r="AL187" s="154"/>
      <c r="AM187" s="154"/>
      <c r="AN187" s="7"/>
      <c r="AO187" s="7"/>
      <c r="AP187" s="7"/>
      <c r="AQ187" s="7"/>
      <c r="AR187" s="154"/>
      <c r="AS187" s="154"/>
      <c r="AT187" s="7"/>
      <c r="AU187" s="7"/>
      <c r="AV187" s="7"/>
      <c r="AW187" s="7"/>
      <c r="AX187" s="154"/>
      <c r="AY187" s="154"/>
      <c r="AZ187" s="7"/>
      <c r="BA187" s="7"/>
      <c r="BB187" s="7"/>
      <c r="BC187" s="7"/>
      <c r="BD187" s="154"/>
      <c r="BE187" s="154"/>
      <c r="BF187" s="154"/>
      <c r="BG187" s="7"/>
    </row>
    <row r="188" ht="15.75" customHeight="1">
      <c r="A188" s="7"/>
      <c r="B188" s="154"/>
      <c r="C188" s="154"/>
      <c r="D188" s="7"/>
      <c r="E188" s="7"/>
      <c r="F188" s="7"/>
      <c r="G188" s="7"/>
      <c r="H188" s="154"/>
      <c r="I188" s="154"/>
      <c r="J188" s="7"/>
      <c r="K188" s="7"/>
      <c r="L188" s="7"/>
      <c r="M188" s="7"/>
      <c r="N188" s="154"/>
      <c r="O188" s="154"/>
      <c r="P188" s="7"/>
      <c r="Q188" s="7"/>
      <c r="R188" s="7"/>
      <c r="S188" s="7"/>
      <c r="T188" s="154"/>
      <c r="U188" s="154"/>
      <c r="V188" s="7"/>
      <c r="W188" s="7"/>
      <c r="X188" s="7"/>
      <c r="Y188" s="7"/>
      <c r="Z188" s="154"/>
      <c r="AA188" s="154"/>
      <c r="AB188" s="7"/>
      <c r="AC188" s="7"/>
      <c r="AD188" s="7"/>
      <c r="AE188" s="7"/>
      <c r="AF188" s="154"/>
      <c r="AG188" s="154"/>
      <c r="AH188" s="7"/>
      <c r="AI188" s="7"/>
      <c r="AJ188" s="7"/>
      <c r="AK188" s="7"/>
      <c r="AL188" s="154"/>
      <c r="AM188" s="154"/>
      <c r="AN188" s="7"/>
      <c r="AO188" s="7"/>
      <c r="AP188" s="7"/>
      <c r="AQ188" s="7"/>
      <c r="AR188" s="154"/>
      <c r="AS188" s="154"/>
      <c r="AT188" s="7"/>
      <c r="AU188" s="7"/>
      <c r="AV188" s="7"/>
      <c r="AW188" s="7"/>
      <c r="AX188" s="154"/>
      <c r="AY188" s="154"/>
      <c r="AZ188" s="7"/>
      <c r="BA188" s="7"/>
      <c r="BB188" s="7"/>
      <c r="BC188" s="7"/>
      <c r="BD188" s="154"/>
      <c r="BE188" s="154"/>
      <c r="BF188" s="154"/>
      <c r="BG188" s="7"/>
    </row>
    <row r="189" ht="15.75" customHeight="1">
      <c r="A189" s="7"/>
      <c r="B189" s="154"/>
      <c r="C189" s="154"/>
      <c r="D189" s="7"/>
      <c r="E189" s="7"/>
      <c r="F189" s="7"/>
      <c r="G189" s="7"/>
      <c r="H189" s="154"/>
      <c r="I189" s="154"/>
      <c r="J189" s="7"/>
      <c r="K189" s="7"/>
      <c r="L189" s="7"/>
      <c r="M189" s="7"/>
      <c r="N189" s="154"/>
      <c r="O189" s="154"/>
      <c r="P189" s="7"/>
      <c r="Q189" s="7"/>
      <c r="R189" s="7"/>
      <c r="S189" s="7"/>
      <c r="T189" s="154"/>
      <c r="U189" s="154"/>
      <c r="V189" s="7"/>
      <c r="W189" s="7"/>
      <c r="X189" s="7"/>
      <c r="Y189" s="7"/>
      <c r="Z189" s="154"/>
      <c r="AA189" s="154"/>
      <c r="AB189" s="7"/>
      <c r="AC189" s="7"/>
      <c r="AD189" s="7"/>
      <c r="AE189" s="7"/>
      <c r="AF189" s="154"/>
      <c r="AG189" s="154"/>
      <c r="AH189" s="7"/>
      <c r="AI189" s="7"/>
      <c r="AJ189" s="7"/>
      <c r="AK189" s="7"/>
      <c r="AL189" s="154"/>
      <c r="AM189" s="154"/>
      <c r="AN189" s="7"/>
      <c r="AO189" s="7"/>
      <c r="AP189" s="7"/>
      <c r="AQ189" s="7"/>
      <c r="AR189" s="154"/>
      <c r="AS189" s="154"/>
      <c r="AT189" s="7"/>
      <c r="AU189" s="7"/>
      <c r="AV189" s="7"/>
      <c r="AW189" s="7"/>
      <c r="AX189" s="154"/>
      <c r="AY189" s="154"/>
      <c r="AZ189" s="7"/>
      <c r="BA189" s="7"/>
      <c r="BB189" s="7"/>
      <c r="BC189" s="7"/>
      <c r="BD189" s="154"/>
      <c r="BE189" s="154"/>
      <c r="BF189" s="154"/>
      <c r="BG189" s="7"/>
    </row>
    <row r="190" ht="15.75" customHeight="1">
      <c r="A190" s="7"/>
      <c r="B190" s="154"/>
      <c r="C190" s="154"/>
      <c r="D190" s="7"/>
      <c r="E190" s="7"/>
      <c r="F190" s="7"/>
      <c r="G190" s="7"/>
      <c r="H190" s="154"/>
      <c r="I190" s="154"/>
      <c r="J190" s="7"/>
      <c r="K190" s="7"/>
      <c r="L190" s="7"/>
      <c r="M190" s="7"/>
      <c r="N190" s="154"/>
      <c r="O190" s="154"/>
      <c r="P190" s="7"/>
      <c r="Q190" s="7"/>
      <c r="R190" s="7"/>
      <c r="S190" s="7"/>
      <c r="T190" s="154"/>
      <c r="U190" s="154"/>
      <c r="V190" s="7"/>
      <c r="W190" s="7"/>
      <c r="X190" s="7"/>
      <c r="Y190" s="7"/>
      <c r="Z190" s="154"/>
      <c r="AA190" s="154"/>
      <c r="AB190" s="7"/>
      <c r="AC190" s="7"/>
      <c r="AD190" s="7"/>
      <c r="AE190" s="7"/>
      <c r="AF190" s="154"/>
      <c r="AG190" s="154"/>
      <c r="AH190" s="7"/>
      <c r="AI190" s="7"/>
      <c r="AJ190" s="7"/>
      <c r="AK190" s="7"/>
      <c r="AL190" s="154"/>
      <c r="AM190" s="154"/>
      <c r="AN190" s="7"/>
      <c r="AO190" s="7"/>
      <c r="AP190" s="7"/>
      <c r="AQ190" s="7"/>
      <c r="AR190" s="154"/>
      <c r="AS190" s="154"/>
      <c r="AT190" s="7"/>
      <c r="AU190" s="7"/>
      <c r="AV190" s="7"/>
      <c r="AW190" s="7"/>
      <c r="AX190" s="154"/>
      <c r="AY190" s="154"/>
      <c r="AZ190" s="7"/>
      <c r="BA190" s="7"/>
      <c r="BB190" s="7"/>
      <c r="BC190" s="7"/>
      <c r="BD190" s="154"/>
      <c r="BE190" s="154"/>
      <c r="BF190" s="154"/>
      <c r="BG190" s="7"/>
    </row>
    <row r="191" ht="15.75" customHeight="1">
      <c r="A191" s="7"/>
      <c r="B191" s="154"/>
      <c r="C191" s="154"/>
      <c r="D191" s="7"/>
      <c r="E191" s="7"/>
      <c r="F191" s="7"/>
      <c r="G191" s="7"/>
      <c r="H191" s="154"/>
      <c r="I191" s="154"/>
      <c r="J191" s="7"/>
      <c r="K191" s="7"/>
      <c r="L191" s="7"/>
      <c r="M191" s="7"/>
      <c r="N191" s="154"/>
      <c r="O191" s="154"/>
      <c r="P191" s="7"/>
      <c r="Q191" s="7"/>
      <c r="R191" s="7"/>
      <c r="S191" s="7"/>
      <c r="T191" s="154"/>
      <c r="U191" s="154"/>
      <c r="V191" s="7"/>
      <c r="W191" s="7"/>
      <c r="X191" s="7"/>
      <c r="Y191" s="7"/>
      <c r="Z191" s="154"/>
      <c r="AA191" s="154"/>
      <c r="AB191" s="7"/>
      <c r="AC191" s="7"/>
      <c r="AD191" s="7"/>
      <c r="AE191" s="7"/>
      <c r="AF191" s="154"/>
      <c r="AG191" s="154"/>
      <c r="AH191" s="7"/>
      <c r="AI191" s="7"/>
      <c r="AJ191" s="7"/>
      <c r="AK191" s="7"/>
      <c r="AL191" s="154"/>
      <c r="AM191" s="154"/>
      <c r="AN191" s="7"/>
      <c r="AO191" s="7"/>
      <c r="AP191" s="7"/>
      <c r="AQ191" s="7"/>
      <c r="AR191" s="154"/>
      <c r="AS191" s="154"/>
      <c r="AT191" s="7"/>
      <c r="AU191" s="7"/>
      <c r="AV191" s="7"/>
      <c r="AW191" s="7"/>
      <c r="AX191" s="154"/>
      <c r="AY191" s="154"/>
      <c r="AZ191" s="7"/>
      <c r="BA191" s="7"/>
      <c r="BB191" s="7"/>
      <c r="BC191" s="7"/>
      <c r="BD191" s="154"/>
      <c r="BE191" s="154"/>
      <c r="BF191" s="154"/>
      <c r="BG191" s="7"/>
    </row>
    <row r="192" ht="15.75" customHeight="1">
      <c r="A192" s="7"/>
      <c r="B192" s="154"/>
      <c r="C192" s="154"/>
      <c r="D192" s="7"/>
      <c r="E192" s="7"/>
      <c r="F192" s="7"/>
      <c r="G192" s="7"/>
      <c r="H192" s="154"/>
      <c r="I192" s="154"/>
      <c r="J192" s="7"/>
      <c r="K192" s="7"/>
      <c r="L192" s="7"/>
      <c r="M192" s="7"/>
      <c r="N192" s="154"/>
      <c r="O192" s="154"/>
      <c r="P192" s="7"/>
      <c r="Q192" s="7"/>
      <c r="R192" s="7"/>
      <c r="S192" s="7"/>
      <c r="T192" s="154"/>
      <c r="U192" s="154"/>
      <c r="V192" s="7"/>
      <c r="W192" s="7"/>
      <c r="X192" s="7"/>
      <c r="Y192" s="7"/>
      <c r="Z192" s="154"/>
      <c r="AA192" s="154"/>
      <c r="AB192" s="7"/>
      <c r="AC192" s="7"/>
      <c r="AD192" s="7"/>
      <c r="AE192" s="7"/>
      <c r="AF192" s="154"/>
      <c r="AG192" s="154"/>
      <c r="AH192" s="7"/>
      <c r="AI192" s="7"/>
      <c r="AJ192" s="7"/>
      <c r="AK192" s="7"/>
      <c r="AL192" s="154"/>
      <c r="AM192" s="154"/>
      <c r="AN192" s="7"/>
      <c r="AO192" s="7"/>
      <c r="AP192" s="7"/>
      <c r="AQ192" s="7"/>
      <c r="AR192" s="154"/>
      <c r="AS192" s="154"/>
      <c r="AT192" s="7"/>
      <c r="AU192" s="7"/>
      <c r="AV192" s="7"/>
      <c r="AW192" s="7"/>
      <c r="AX192" s="154"/>
      <c r="AY192" s="154"/>
      <c r="AZ192" s="7"/>
      <c r="BA192" s="7"/>
      <c r="BB192" s="7"/>
      <c r="BC192" s="7"/>
      <c r="BD192" s="154"/>
      <c r="BE192" s="154"/>
      <c r="BF192" s="154"/>
      <c r="BG192" s="7"/>
    </row>
    <row r="193" ht="15.75" customHeight="1">
      <c r="A193" s="7"/>
      <c r="B193" s="154"/>
      <c r="C193" s="154"/>
      <c r="D193" s="7"/>
      <c r="E193" s="7"/>
      <c r="F193" s="7"/>
      <c r="G193" s="7"/>
      <c r="H193" s="154"/>
      <c r="I193" s="154"/>
      <c r="J193" s="7"/>
      <c r="K193" s="7"/>
      <c r="L193" s="7"/>
      <c r="M193" s="7"/>
      <c r="N193" s="154"/>
      <c r="O193" s="154"/>
      <c r="P193" s="7"/>
      <c r="Q193" s="7"/>
      <c r="R193" s="7"/>
      <c r="S193" s="7"/>
      <c r="T193" s="154"/>
      <c r="U193" s="154"/>
      <c r="V193" s="7"/>
      <c r="W193" s="7"/>
      <c r="X193" s="7"/>
      <c r="Y193" s="7"/>
      <c r="Z193" s="154"/>
      <c r="AA193" s="154"/>
      <c r="AB193" s="7"/>
      <c r="AC193" s="7"/>
      <c r="AD193" s="7"/>
      <c r="AE193" s="7"/>
      <c r="AF193" s="154"/>
      <c r="AG193" s="154"/>
      <c r="AH193" s="7"/>
      <c r="AI193" s="7"/>
      <c r="AJ193" s="7"/>
      <c r="AK193" s="7"/>
      <c r="AL193" s="154"/>
      <c r="AM193" s="154"/>
      <c r="AN193" s="7"/>
      <c r="AO193" s="7"/>
      <c r="AP193" s="7"/>
      <c r="AQ193" s="7"/>
      <c r="AR193" s="154"/>
      <c r="AS193" s="154"/>
      <c r="AT193" s="7"/>
      <c r="AU193" s="7"/>
      <c r="AV193" s="7"/>
      <c r="AW193" s="7"/>
      <c r="AX193" s="154"/>
      <c r="AY193" s="154"/>
      <c r="AZ193" s="7"/>
      <c r="BA193" s="7"/>
      <c r="BB193" s="7"/>
      <c r="BC193" s="7"/>
      <c r="BD193" s="154"/>
      <c r="BE193" s="154"/>
      <c r="BF193" s="154"/>
      <c r="BG193" s="7"/>
    </row>
    <row r="194" ht="15.75" customHeight="1">
      <c r="A194" s="7"/>
      <c r="B194" s="154"/>
      <c r="C194" s="154"/>
      <c r="D194" s="7"/>
      <c r="E194" s="7"/>
      <c r="F194" s="7"/>
      <c r="G194" s="7"/>
      <c r="H194" s="154"/>
      <c r="I194" s="154"/>
      <c r="J194" s="7"/>
      <c r="K194" s="7"/>
      <c r="L194" s="7"/>
      <c r="M194" s="7"/>
      <c r="N194" s="154"/>
      <c r="O194" s="154"/>
      <c r="P194" s="7"/>
      <c r="Q194" s="7"/>
      <c r="R194" s="7"/>
      <c r="S194" s="7"/>
      <c r="T194" s="154"/>
      <c r="U194" s="154"/>
      <c r="V194" s="7"/>
      <c r="W194" s="7"/>
      <c r="X194" s="7"/>
      <c r="Y194" s="7"/>
      <c r="Z194" s="154"/>
      <c r="AA194" s="154"/>
      <c r="AB194" s="7"/>
      <c r="AC194" s="7"/>
      <c r="AD194" s="7"/>
      <c r="AE194" s="7"/>
      <c r="AF194" s="154"/>
      <c r="AG194" s="154"/>
      <c r="AH194" s="7"/>
      <c r="AI194" s="7"/>
      <c r="AJ194" s="7"/>
      <c r="AK194" s="7"/>
      <c r="AL194" s="154"/>
      <c r="AM194" s="154"/>
      <c r="AN194" s="7"/>
      <c r="AO194" s="7"/>
      <c r="AP194" s="7"/>
      <c r="AQ194" s="7"/>
      <c r="AR194" s="154"/>
      <c r="AS194" s="154"/>
      <c r="AT194" s="7"/>
      <c r="AU194" s="7"/>
      <c r="AV194" s="7"/>
      <c r="AW194" s="7"/>
      <c r="AX194" s="154"/>
      <c r="AY194" s="154"/>
      <c r="AZ194" s="7"/>
      <c r="BA194" s="7"/>
      <c r="BB194" s="7"/>
      <c r="BC194" s="7"/>
      <c r="BD194" s="154"/>
      <c r="BE194" s="154"/>
      <c r="BF194" s="154"/>
      <c r="BG194" s="7"/>
    </row>
    <row r="195" ht="15.75" customHeight="1">
      <c r="A195" s="7"/>
      <c r="B195" s="154"/>
      <c r="C195" s="154"/>
      <c r="D195" s="7"/>
      <c r="E195" s="7"/>
      <c r="F195" s="7"/>
      <c r="G195" s="7"/>
      <c r="H195" s="154"/>
      <c r="I195" s="154"/>
      <c r="J195" s="7"/>
      <c r="K195" s="7"/>
      <c r="L195" s="7"/>
      <c r="M195" s="7"/>
      <c r="N195" s="154"/>
      <c r="O195" s="154"/>
      <c r="P195" s="7"/>
      <c r="Q195" s="7"/>
      <c r="R195" s="7"/>
      <c r="S195" s="7"/>
      <c r="T195" s="154"/>
      <c r="U195" s="154"/>
      <c r="V195" s="7"/>
      <c r="W195" s="7"/>
      <c r="X195" s="7"/>
      <c r="Y195" s="7"/>
      <c r="Z195" s="154"/>
      <c r="AA195" s="154"/>
      <c r="AB195" s="7"/>
      <c r="AC195" s="7"/>
      <c r="AD195" s="7"/>
      <c r="AE195" s="7"/>
      <c r="AF195" s="154"/>
      <c r="AG195" s="154"/>
      <c r="AH195" s="7"/>
      <c r="AI195" s="7"/>
      <c r="AJ195" s="7"/>
      <c r="AK195" s="7"/>
      <c r="AL195" s="154"/>
      <c r="AM195" s="154"/>
      <c r="AN195" s="7"/>
      <c r="AO195" s="7"/>
      <c r="AP195" s="7"/>
      <c r="AQ195" s="7"/>
      <c r="AR195" s="154"/>
      <c r="AS195" s="154"/>
      <c r="AT195" s="7"/>
      <c r="AU195" s="7"/>
      <c r="AV195" s="7"/>
      <c r="AW195" s="7"/>
      <c r="AX195" s="154"/>
      <c r="AY195" s="154"/>
      <c r="AZ195" s="7"/>
      <c r="BA195" s="7"/>
      <c r="BB195" s="7"/>
      <c r="BC195" s="7"/>
      <c r="BD195" s="154"/>
      <c r="BE195" s="154"/>
      <c r="BF195" s="154"/>
      <c r="BG195" s="7"/>
    </row>
    <row r="196" ht="15.75" customHeight="1">
      <c r="A196" s="7"/>
      <c r="B196" s="154"/>
      <c r="C196" s="154"/>
      <c r="D196" s="7"/>
      <c r="E196" s="7"/>
      <c r="F196" s="7"/>
      <c r="G196" s="7"/>
      <c r="H196" s="154"/>
      <c r="I196" s="154"/>
      <c r="J196" s="7"/>
      <c r="K196" s="7"/>
      <c r="L196" s="7"/>
      <c r="M196" s="7"/>
      <c r="N196" s="154"/>
      <c r="O196" s="154"/>
      <c r="P196" s="7"/>
      <c r="Q196" s="7"/>
      <c r="R196" s="7"/>
      <c r="S196" s="7"/>
      <c r="T196" s="154"/>
      <c r="U196" s="154"/>
      <c r="V196" s="7"/>
      <c r="W196" s="7"/>
      <c r="X196" s="7"/>
      <c r="Y196" s="7"/>
      <c r="Z196" s="154"/>
      <c r="AA196" s="154"/>
      <c r="AB196" s="7"/>
      <c r="AC196" s="7"/>
      <c r="AD196" s="7"/>
      <c r="AE196" s="7"/>
      <c r="AF196" s="154"/>
      <c r="AG196" s="154"/>
      <c r="AH196" s="7"/>
      <c r="AI196" s="7"/>
      <c r="AJ196" s="7"/>
      <c r="AK196" s="7"/>
      <c r="AL196" s="154"/>
      <c r="AM196" s="154"/>
      <c r="AN196" s="7"/>
      <c r="AO196" s="7"/>
      <c r="AP196" s="7"/>
      <c r="AQ196" s="7"/>
      <c r="AR196" s="154"/>
      <c r="AS196" s="154"/>
      <c r="AT196" s="7"/>
      <c r="AU196" s="7"/>
      <c r="AV196" s="7"/>
      <c r="AW196" s="7"/>
      <c r="AX196" s="154"/>
      <c r="AY196" s="154"/>
      <c r="AZ196" s="7"/>
      <c r="BA196" s="7"/>
      <c r="BB196" s="7"/>
      <c r="BC196" s="7"/>
      <c r="BD196" s="154"/>
      <c r="BE196" s="154"/>
      <c r="BF196" s="154"/>
      <c r="BG196" s="7"/>
    </row>
    <row r="197" ht="15.75" customHeight="1">
      <c r="A197" s="7"/>
      <c r="B197" s="154"/>
      <c r="C197" s="154"/>
      <c r="D197" s="7"/>
      <c r="E197" s="7"/>
      <c r="F197" s="7"/>
      <c r="G197" s="7"/>
      <c r="H197" s="154"/>
      <c r="I197" s="154"/>
      <c r="J197" s="7"/>
      <c r="K197" s="7"/>
      <c r="L197" s="7"/>
      <c r="M197" s="7"/>
      <c r="N197" s="154"/>
      <c r="O197" s="154"/>
      <c r="P197" s="7"/>
      <c r="Q197" s="7"/>
      <c r="R197" s="7"/>
      <c r="S197" s="7"/>
      <c r="T197" s="154"/>
      <c r="U197" s="154"/>
      <c r="V197" s="7"/>
      <c r="W197" s="7"/>
      <c r="X197" s="7"/>
      <c r="Y197" s="7"/>
      <c r="Z197" s="154"/>
      <c r="AA197" s="154"/>
      <c r="AB197" s="7"/>
      <c r="AC197" s="7"/>
      <c r="AD197" s="7"/>
      <c r="AE197" s="7"/>
      <c r="AF197" s="154"/>
      <c r="AG197" s="154"/>
      <c r="AH197" s="7"/>
      <c r="AI197" s="7"/>
      <c r="AJ197" s="7"/>
      <c r="AK197" s="7"/>
      <c r="AL197" s="154"/>
      <c r="AM197" s="154"/>
      <c r="AN197" s="7"/>
      <c r="AO197" s="7"/>
      <c r="AP197" s="7"/>
      <c r="AQ197" s="7"/>
      <c r="AR197" s="154"/>
      <c r="AS197" s="154"/>
      <c r="AT197" s="7"/>
      <c r="AU197" s="7"/>
      <c r="AV197" s="7"/>
      <c r="AW197" s="7"/>
      <c r="AX197" s="154"/>
      <c r="AY197" s="154"/>
      <c r="AZ197" s="7"/>
      <c r="BA197" s="7"/>
      <c r="BB197" s="7"/>
      <c r="BC197" s="7"/>
      <c r="BD197" s="154"/>
      <c r="BE197" s="154"/>
      <c r="BF197" s="154"/>
      <c r="BG197" s="7"/>
    </row>
    <row r="198" ht="15.75" customHeight="1">
      <c r="A198" s="7"/>
      <c r="B198" s="154"/>
      <c r="C198" s="154"/>
      <c r="D198" s="7"/>
      <c r="E198" s="7"/>
      <c r="F198" s="7"/>
      <c r="G198" s="7"/>
      <c r="H198" s="154"/>
      <c r="I198" s="154"/>
      <c r="J198" s="7"/>
      <c r="K198" s="7"/>
      <c r="L198" s="7"/>
      <c r="M198" s="7"/>
      <c r="N198" s="154"/>
      <c r="O198" s="154"/>
      <c r="P198" s="7"/>
      <c r="Q198" s="7"/>
      <c r="R198" s="7"/>
      <c r="S198" s="7"/>
      <c r="T198" s="154"/>
      <c r="U198" s="154"/>
      <c r="V198" s="7"/>
      <c r="W198" s="7"/>
      <c r="X198" s="7"/>
      <c r="Y198" s="7"/>
      <c r="Z198" s="154"/>
      <c r="AA198" s="154"/>
      <c r="AB198" s="7"/>
      <c r="AC198" s="7"/>
      <c r="AD198" s="7"/>
      <c r="AE198" s="7"/>
      <c r="AF198" s="154"/>
      <c r="AG198" s="154"/>
      <c r="AH198" s="7"/>
      <c r="AI198" s="7"/>
      <c r="AJ198" s="7"/>
      <c r="AK198" s="7"/>
      <c r="AL198" s="154"/>
      <c r="AM198" s="154"/>
      <c r="AN198" s="7"/>
      <c r="AO198" s="7"/>
      <c r="AP198" s="7"/>
      <c r="AQ198" s="7"/>
      <c r="AR198" s="154"/>
      <c r="AS198" s="154"/>
      <c r="AT198" s="7"/>
      <c r="AU198" s="7"/>
      <c r="AV198" s="7"/>
      <c r="AW198" s="7"/>
      <c r="AX198" s="154"/>
      <c r="AY198" s="154"/>
      <c r="AZ198" s="7"/>
      <c r="BA198" s="7"/>
      <c r="BB198" s="7"/>
      <c r="BC198" s="7"/>
      <c r="BD198" s="154"/>
      <c r="BE198" s="154"/>
      <c r="BF198" s="154"/>
      <c r="BG198" s="7"/>
    </row>
    <row r="199" ht="15.75" customHeight="1">
      <c r="A199" s="7"/>
      <c r="B199" s="154"/>
      <c r="C199" s="154"/>
      <c r="D199" s="7"/>
      <c r="E199" s="7"/>
      <c r="F199" s="7"/>
      <c r="G199" s="7"/>
      <c r="H199" s="154"/>
      <c r="I199" s="154"/>
      <c r="J199" s="7"/>
      <c r="K199" s="7"/>
      <c r="L199" s="7"/>
      <c r="M199" s="7"/>
      <c r="N199" s="154"/>
      <c r="O199" s="154"/>
      <c r="P199" s="7"/>
      <c r="Q199" s="7"/>
      <c r="R199" s="7"/>
      <c r="S199" s="7"/>
      <c r="T199" s="154"/>
      <c r="U199" s="154"/>
      <c r="V199" s="7"/>
      <c r="W199" s="7"/>
      <c r="X199" s="7"/>
      <c r="Y199" s="7"/>
      <c r="Z199" s="154"/>
      <c r="AA199" s="154"/>
      <c r="AB199" s="7"/>
      <c r="AC199" s="7"/>
      <c r="AD199" s="7"/>
      <c r="AE199" s="7"/>
      <c r="AF199" s="154"/>
      <c r="AG199" s="154"/>
      <c r="AH199" s="7"/>
      <c r="AI199" s="7"/>
      <c r="AJ199" s="7"/>
      <c r="AK199" s="7"/>
      <c r="AL199" s="154"/>
      <c r="AM199" s="154"/>
      <c r="AN199" s="7"/>
      <c r="AO199" s="7"/>
      <c r="AP199" s="7"/>
      <c r="AQ199" s="7"/>
      <c r="AR199" s="154"/>
      <c r="AS199" s="154"/>
      <c r="AT199" s="7"/>
      <c r="AU199" s="7"/>
      <c r="AV199" s="7"/>
      <c r="AW199" s="7"/>
      <c r="AX199" s="154"/>
      <c r="AY199" s="154"/>
      <c r="AZ199" s="7"/>
      <c r="BA199" s="7"/>
      <c r="BB199" s="7"/>
      <c r="BC199" s="7"/>
      <c r="BD199" s="154"/>
      <c r="BE199" s="154"/>
      <c r="BF199" s="154"/>
      <c r="BG199" s="7"/>
    </row>
    <row r="200" ht="15.75" customHeight="1">
      <c r="A200" s="7"/>
      <c r="B200" s="154"/>
      <c r="C200" s="154"/>
      <c r="D200" s="7"/>
      <c r="E200" s="7"/>
      <c r="F200" s="7"/>
      <c r="G200" s="7"/>
      <c r="H200" s="154"/>
      <c r="I200" s="154"/>
      <c r="J200" s="7"/>
      <c r="K200" s="7"/>
      <c r="L200" s="7"/>
      <c r="M200" s="7"/>
      <c r="N200" s="154"/>
      <c r="O200" s="154"/>
      <c r="P200" s="7"/>
      <c r="Q200" s="7"/>
      <c r="R200" s="7"/>
      <c r="S200" s="7"/>
      <c r="T200" s="154"/>
      <c r="U200" s="154"/>
      <c r="V200" s="7"/>
      <c r="W200" s="7"/>
      <c r="X200" s="7"/>
      <c r="Y200" s="7"/>
      <c r="Z200" s="154"/>
      <c r="AA200" s="154"/>
      <c r="AB200" s="7"/>
      <c r="AC200" s="7"/>
      <c r="AD200" s="7"/>
      <c r="AE200" s="7"/>
      <c r="AF200" s="154"/>
      <c r="AG200" s="154"/>
      <c r="AH200" s="7"/>
      <c r="AI200" s="7"/>
      <c r="AJ200" s="7"/>
      <c r="AK200" s="7"/>
      <c r="AL200" s="154"/>
      <c r="AM200" s="154"/>
      <c r="AN200" s="7"/>
      <c r="AO200" s="7"/>
      <c r="AP200" s="7"/>
      <c r="AQ200" s="7"/>
      <c r="AR200" s="154"/>
      <c r="AS200" s="154"/>
      <c r="AT200" s="7"/>
      <c r="AU200" s="7"/>
      <c r="AV200" s="7"/>
      <c r="AW200" s="7"/>
      <c r="AX200" s="154"/>
      <c r="AY200" s="154"/>
      <c r="AZ200" s="7"/>
      <c r="BA200" s="7"/>
      <c r="BB200" s="7"/>
      <c r="BC200" s="7"/>
      <c r="BD200" s="154"/>
      <c r="BE200" s="154"/>
      <c r="BF200" s="154"/>
      <c r="BG200" s="7"/>
    </row>
    <row r="201" ht="15.75" customHeight="1">
      <c r="A201" s="7"/>
      <c r="B201" s="154"/>
      <c r="C201" s="154"/>
      <c r="D201" s="7"/>
      <c r="E201" s="7"/>
      <c r="F201" s="7"/>
      <c r="G201" s="7"/>
      <c r="H201" s="154"/>
      <c r="I201" s="154"/>
      <c r="J201" s="7"/>
      <c r="K201" s="7"/>
      <c r="L201" s="7"/>
      <c r="M201" s="7"/>
      <c r="N201" s="154"/>
      <c r="O201" s="154"/>
      <c r="P201" s="7"/>
      <c r="Q201" s="7"/>
      <c r="R201" s="7"/>
      <c r="S201" s="7"/>
      <c r="T201" s="154"/>
      <c r="U201" s="154"/>
      <c r="V201" s="7"/>
      <c r="W201" s="7"/>
      <c r="X201" s="7"/>
      <c r="Y201" s="7"/>
      <c r="Z201" s="154"/>
      <c r="AA201" s="154"/>
      <c r="AB201" s="7"/>
      <c r="AC201" s="7"/>
      <c r="AD201" s="7"/>
      <c r="AE201" s="7"/>
      <c r="AF201" s="154"/>
      <c r="AG201" s="154"/>
      <c r="AH201" s="7"/>
      <c r="AI201" s="7"/>
      <c r="AJ201" s="7"/>
      <c r="AK201" s="7"/>
      <c r="AL201" s="154"/>
      <c r="AM201" s="154"/>
      <c r="AN201" s="7"/>
      <c r="AO201" s="7"/>
      <c r="AP201" s="7"/>
      <c r="AQ201" s="7"/>
      <c r="AR201" s="154"/>
      <c r="AS201" s="154"/>
      <c r="AT201" s="7"/>
      <c r="AU201" s="7"/>
      <c r="AV201" s="7"/>
      <c r="AW201" s="7"/>
      <c r="AX201" s="154"/>
      <c r="AY201" s="154"/>
      <c r="AZ201" s="7"/>
      <c r="BA201" s="7"/>
      <c r="BB201" s="7"/>
      <c r="BC201" s="7"/>
      <c r="BD201" s="154"/>
      <c r="BE201" s="154"/>
      <c r="BF201" s="154"/>
      <c r="BG201" s="7"/>
    </row>
    <row r="202" ht="15.75" customHeight="1">
      <c r="A202" s="7"/>
      <c r="B202" s="154"/>
      <c r="C202" s="154"/>
      <c r="D202" s="7"/>
      <c r="E202" s="7"/>
      <c r="F202" s="7"/>
      <c r="G202" s="7"/>
      <c r="H202" s="154"/>
      <c r="I202" s="154"/>
      <c r="J202" s="7"/>
      <c r="K202" s="7"/>
      <c r="L202" s="7"/>
      <c r="M202" s="7"/>
      <c r="N202" s="154"/>
      <c r="O202" s="154"/>
      <c r="P202" s="7"/>
      <c r="Q202" s="7"/>
      <c r="R202" s="7"/>
      <c r="S202" s="7"/>
      <c r="T202" s="154"/>
      <c r="U202" s="154"/>
      <c r="V202" s="7"/>
      <c r="W202" s="7"/>
      <c r="X202" s="7"/>
      <c r="Y202" s="7"/>
      <c r="Z202" s="154"/>
      <c r="AA202" s="154"/>
      <c r="AB202" s="7"/>
      <c r="AC202" s="7"/>
      <c r="AD202" s="7"/>
      <c r="AE202" s="7"/>
      <c r="AF202" s="154"/>
      <c r="AG202" s="154"/>
      <c r="AH202" s="7"/>
      <c r="AI202" s="7"/>
      <c r="AJ202" s="7"/>
      <c r="AK202" s="7"/>
      <c r="AL202" s="154"/>
      <c r="AM202" s="154"/>
      <c r="AN202" s="7"/>
      <c r="AO202" s="7"/>
      <c r="AP202" s="7"/>
      <c r="AQ202" s="7"/>
      <c r="AR202" s="154"/>
      <c r="AS202" s="154"/>
      <c r="AT202" s="7"/>
      <c r="AU202" s="7"/>
      <c r="AV202" s="7"/>
      <c r="AW202" s="7"/>
      <c r="AX202" s="154"/>
      <c r="AY202" s="154"/>
      <c r="AZ202" s="7"/>
      <c r="BA202" s="7"/>
      <c r="BB202" s="7"/>
      <c r="BC202" s="7"/>
      <c r="BD202" s="154"/>
      <c r="BE202" s="154"/>
      <c r="BF202" s="154"/>
      <c r="BG202" s="7"/>
    </row>
    <row r="203" ht="15.75" customHeight="1">
      <c r="A203" s="7"/>
      <c r="B203" s="154"/>
      <c r="C203" s="154"/>
      <c r="D203" s="7"/>
      <c r="E203" s="7"/>
      <c r="F203" s="7"/>
      <c r="G203" s="7"/>
      <c r="H203" s="154"/>
      <c r="I203" s="154"/>
      <c r="J203" s="7"/>
      <c r="K203" s="7"/>
      <c r="L203" s="7"/>
      <c r="M203" s="7"/>
      <c r="N203" s="154"/>
      <c r="O203" s="154"/>
      <c r="P203" s="7"/>
      <c r="Q203" s="7"/>
      <c r="R203" s="7"/>
      <c r="S203" s="7"/>
      <c r="T203" s="154"/>
      <c r="U203" s="154"/>
      <c r="V203" s="7"/>
      <c r="W203" s="7"/>
      <c r="X203" s="7"/>
      <c r="Y203" s="7"/>
      <c r="Z203" s="154"/>
      <c r="AA203" s="154"/>
      <c r="AB203" s="7"/>
      <c r="AC203" s="7"/>
      <c r="AD203" s="7"/>
      <c r="AE203" s="7"/>
      <c r="AF203" s="154"/>
      <c r="AG203" s="154"/>
      <c r="AH203" s="7"/>
      <c r="AI203" s="7"/>
      <c r="AJ203" s="7"/>
      <c r="AK203" s="7"/>
      <c r="AL203" s="154"/>
      <c r="AM203" s="154"/>
      <c r="AN203" s="7"/>
      <c r="AO203" s="7"/>
      <c r="AP203" s="7"/>
      <c r="AQ203" s="7"/>
      <c r="AR203" s="154"/>
      <c r="AS203" s="154"/>
      <c r="AT203" s="7"/>
      <c r="AU203" s="7"/>
      <c r="AV203" s="7"/>
      <c r="AW203" s="7"/>
      <c r="AX203" s="154"/>
      <c r="AY203" s="154"/>
      <c r="AZ203" s="7"/>
      <c r="BA203" s="7"/>
      <c r="BB203" s="7"/>
      <c r="BC203" s="7"/>
      <c r="BD203" s="154"/>
      <c r="BE203" s="154"/>
      <c r="BF203" s="154"/>
      <c r="BG203" s="7"/>
    </row>
    <row r="204" ht="15.75" customHeight="1">
      <c r="A204" s="7"/>
      <c r="B204" s="154"/>
      <c r="C204" s="154"/>
      <c r="D204" s="7"/>
      <c r="E204" s="7"/>
      <c r="F204" s="7"/>
      <c r="G204" s="7"/>
      <c r="H204" s="154"/>
      <c r="I204" s="154"/>
      <c r="J204" s="7"/>
      <c r="K204" s="7"/>
      <c r="L204" s="7"/>
      <c r="M204" s="7"/>
      <c r="N204" s="154"/>
      <c r="O204" s="154"/>
      <c r="P204" s="7"/>
      <c r="Q204" s="7"/>
      <c r="R204" s="7"/>
      <c r="S204" s="7"/>
      <c r="T204" s="154"/>
      <c r="U204" s="154"/>
      <c r="V204" s="7"/>
      <c r="W204" s="7"/>
      <c r="X204" s="7"/>
      <c r="Y204" s="7"/>
      <c r="Z204" s="154"/>
      <c r="AA204" s="154"/>
      <c r="AB204" s="7"/>
      <c r="AC204" s="7"/>
      <c r="AD204" s="7"/>
      <c r="AE204" s="7"/>
      <c r="AF204" s="154"/>
      <c r="AG204" s="154"/>
      <c r="AH204" s="7"/>
      <c r="AI204" s="7"/>
      <c r="AJ204" s="7"/>
      <c r="AK204" s="7"/>
      <c r="AL204" s="154"/>
      <c r="AM204" s="154"/>
      <c r="AN204" s="7"/>
      <c r="AO204" s="7"/>
      <c r="AP204" s="7"/>
      <c r="AQ204" s="7"/>
      <c r="AR204" s="154"/>
      <c r="AS204" s="154"/>
      <c r="AT204" s="7"/>
      <c r="AU204" s="7"/>
      <c r="AV204" s="7"/>
      <c r="AW204" s="7"/>
      <c r="AX204" s="154"/>
      <c r="AY204" s="154"/>
      <c r="AZ204" s="7"/>
      <c r="BA204" s="7"/>
      <c r="BB204" s="7"/>
      <c r="BC204" s="7"/>
      <c r="BD204" s="154"/>
      <c r="BE204" s="154"/>
      <c r="BF204" s="154"/>
      <c r="BG204" s="7"/>
    </row>
    <row r="205" ht="15.75" customHeight="1">
      <c r="A205" s="7"/>
      <c r="B205" s="154"/>
      <c r="C205" s="154"/>
      <c r="D205" s="7"/>
      <c r="E205" s="7"/>
      <c r="F205" s="7"/>
      <c r="G205" s="7"/>
      <c r="H205" s="154"/>
      <c r="I205" s="154"/>
      <c r="J205" s="7"/>
      <c r="K205" s="7"/>
      <c r="L205" s="7"/>
      <c r="M205" s="7"/>
      <c r="N205" s="154"/>
      <c r="O205" s="154"/>
      <c r="P205" s="7"/>
      <c r="Q205" s="7"/>
      <c r="R205" s="7"/>
      <c r="S205" s="7"/>
      <c r="T205" s="154"/>
      <c r="U205" s="154"/>
      <c r="V205" s="7"/>
      <c r="W205" s="7"/>
      <c r="X205" s="7"/>
      <c r="Y205" s="7"/>
      <c r="Z205" s="154"/>
      <c r="AA205" s="154"/>
      <c r="AB205" s="7"/>
      <c r="AC205" s="7"/>
      <c r="AD205" s="7"/>
      <c r="AE205" s="7"/>
      <c r="AF205" s="154"/>
      <c r="AG205" s="154"/>
      <c r="AH205" s="7"/>
      <c r="AI205" s="7"/>
      <c r="AJ205" s="7"/>
      <c r="AK205" s="7"/>
      <c r="AL205" s="154"/>
      <c r="AM205" s="154"/>
      <c r="AN205" s="7"/>
      <c r="AO205" s="7"/>
      <c r="AP205" s="7"/>
      <c r="AQ205" s="7"/>
      <c r="AR205" s="154"/>
      <c r="AS205" s="154"/>
      <c r="AT205" s="7"/>
      <c r="AU205" s="7"/>
      <c r="AV205" s="7"/>
      <c r="AW205" s="7"/>
      <c r="AX205" s="154"/>
      <c r="AY205" s="154"/>
      <c r="AZ205" s="7"/>
      <c r="BA205" s="7"/>
      <c r="BB205" s="7"/>
      <c r="BC205" s="7"/>
      <c r="BD205" s="154"/>
      <c r="BE205" s="154"/>
      <c r="BF205" s="154"/>
      <c r="BG205" s="7"/>
    </row>
    <row r="206" ht="15.75" customHeight="1">
      <c r="A206" s="7"/>
      <c r="B206" s="154"/>
      <c r="C206" s="154"/>
      <c r="D206" s="7"/>
      <c r="E206" s="7"/>
      <c r="F206" s="7"/>
      <c r="G206" s="7"/>
      <c r="H206" s="154"/>
      <c r="I206" s="154"/>
      <c r="J206" s="7"/>
      <c r="K206" s="7"/>
      <c r="L206" s="7"/>
      <c r="M206" s="7"/>
      <c r="N206" s="154"/>
      <c r="O206" s="154"/>
      <c r="P206" s="7"/>
      <c r="Q206" s="7"/>
      <c r="R206" s="7"/>
      <c r="S206" s="7"/>
      <c r="T206" s="154"/>
      <c r="U206" s="154"/>
      <c r="V206" s="7"/>
      <c r="W206" s="7"/>
      <c r="X206" s="7"/>
      <c r="Y206" s="7"/>
      <c r="Z206" s="154"/>
      <c r="AA206" s="154"/>
      <c r="AB206" s="7"/>
      <c r="AC206" s="7"/>
      <c r="AD206" s="7"/>
      <c r="AE206" s="7"/>
      <c r="AF206" s="154"/>
      <c r="AG206" s="154"/>
      <c r="AH206" s="7"/>
      <c r="AI206" s="7"/>
      <c r="AJ206" s="7"/>
      <c r="AK206" s="7"/>
      <c r="AL206" s="154"/>
      <c r="AM206" s="154"/>
      <c r="AN206" s="7"/>
      <c r="AO206" s="7"/>
      <c r="AP206" s="7"/>
      <c r="AQ206" s="7"/>
      <c r="AR206" s="154"/>
      <c r="AS206" s="154"/>
      <c r="AT206" s="7"/>
      <c r="AU206" s="7"/>
      <c r="AV206" s="7"/>
      <c r="AW206" s="7"/>
      <c r="AX206" s="154"/>
      <c r="AY206" s="154"/>
      <c r="AZ206" s="7"/>
      <c r="BA206" s="7"/>
      <c r="BB206" s="7"/>
      <c r="BC206" s="7"/>
      <c r="BD206" s="154"/>
      <c r="BE206" s="154"/>
      <c r="BF206" s="154"/>
      <c r="BG206" s="7"/>
    </row>
    <row r="207" ht="15.75" customHeight="1">
      <c r="A207" s="7"/>
      <c r="B207" s="154"/>
      <c r="C207" s="154"/>
      <c r="D207" s="7"/>
      <c r="E207" s="7"/>
      <c r="F207" s="7"/>
      <c r="G207" s="7"/>
      <c r="H207" s="154"/>
      <c r="I207" s="154"/>
      <c r="J207" s="7"/>
      <c r="K207" s="7"/>
      <c r="L207" s="7"/>
      <c r="M207" s="7"/>
      <c r="N207" s="154"/>
      <c r="O207" s="154"/>
      <c r="P207" s="7"/>
      <c r="Q207" s="7"/>
      <c r="R207" s="7"/>
      <c r="S207" s="7"/>
      <c r="T207" s="154"/>
      <c r="U207" s="154"/>
      <c r="V207" s="7"/>
      <c r="W207" s="7"/>
      <c r="X207" s="7"/>
      <c r="Y207" s="7"/>
      <c r="Z207" s="154"/>
      <c r="AA207" s="154"/>
      <c r="AB207" s="7"/>
      <c r="AC207" s="7"/>
      <c r="AD207" s="7"/>
      <c r="AE207" s="7"/>
      <c r="AF207" s="154"/>
      <c r="AG207" s="154"/>
      <c r="AH207" s="7"/>
      <c r="AI207" s="7"/>
      <c r="AJ207" s="7"/>
      <c r="AK207" s="7"/>
      <c r="AL207" s="154"/>
      <c r="AM207" s="154"/>
      <c r="AN207" s="7"/>
      <c r="AO207" s="7"/>
      <c r="AP207" s="7"/>
      <c r="AQ207" s="7"/>
      <c r="AR207" s="154"/>
      <c r="AS207" s="154"/>
      <c r="AT207" s="7"/>
      <c r="AU207" s="7"/>
      <c r="AV207" s="7"/>
      <c r="AW207" s="7"/>
      <c r="AX207" s="154"/>
      <c r="AY207" s="154"/>
      <c r="AZ207" s="7"/>
      <c r="BA207" s="7"/>
      <c r="BB207" s="7"/>
      <c r="BC207" s="7"/>
      <c r="BD207" s="154"/>
      <c r="BE207" s="154"/>
      <c r="BF207" s="154"/>
      <c r="BG207" s="7"/>
    </row>
    <row r="208" ht="15.75" customHeight="1">
      <c r="A208" s="7"/>
      <c r="B208" s="154"/>
      <c r="C208" s="154"/>
      <c r="D208" s="7"/>
      <c r="E208" s="7"/>
      <c r="F208" s="7"/>
      <c r="G208" s="7"/>
      <c r="H208" s="154"/>
      <c r="I208" s="154"/>
      <c r="J208" s="7"/>
      <c r="K208" s="7"/>
      <c r="L208" s="7"/>
      <c r="M208" s="7"/>
      <c r="N208" s="154"/>
      <c r="O208" s="154"/>
      <c r="P208" s="7"/>
      <c r="Q208" s="7"/>
      <c r="R208" s="7"/>
      <c r="S208" s="7"/>
      <c r="T208" s="154"/>
      <c r="U208" s="154"/>
      <c r="V208" s="7"/>
      <c r="W208" s="7"/>
      <c r="X208" s="7"/>
      <c r="Y208" s="7"/>
      <c r="Z208" s="154"/>
      <c r="AA208" s="154"/>
      <c r="AB208" s="7"/>
      <c r="AC208" s="7"/>
      <c r="AD208" s="7"/>
      <c r="AE208" s="7"/>
      <c r="AF208" s="154"/>
      <c r="AG208" s="154"/>
      <c r="AH208" s="7"/>
      <c r="AI208" s="7"/>
      <c r="AJ208" s="7"/>
      <c r="AK208" s="7"/>
      <c r="AL208" s="154"/>
      <c r="AM208" s="154"/>
      <c r="AN208" s="7"/>
      <c r="AO208" s="7"/>
      <c r="AP208" s="7"/>
      <c r="AQ208" s="7"/>
      <c r="AR208" s="154"/>
      <c r="AS208" s="154"/>
      <c r="AT208" s="7"/>
      <c r="AU208" s="7"/>
      <c r="AV208" s="7"/>
      <c r="AW208" s="7"/>
      <c r="AX208" s="154"/>
      <c r="AY208" s="154"/>
      <c r="AZ208" s="7"/>
      <c r="BA208" s="7"/>
      <c r="BB208" s="7"/>
      <c r="BC208" s="7"/>
      <c r="BD208" s="154"/>
      <c r="BE208" s="154"/>
      <c r="BF208" s="154"/>
      <c r="BG208" s="7"/>
    </row>
    <row r="209" ht="15.75" customHeight="1">
      <c r="A209" s="7"/>
      <c r="B209" s="154"/>
      <c r="C209" s="154"/>
      <c r="D209" s="7"/>
      <c r="E209" s="7"/>
      <c r="F209" s="7"/>
      <c r="G209" s="7"/>
      <c r="H209" s="154"/>
      <c r="I209" s="154"/>
      <c r="J209" s="7"/>
      <c r="K209" s="7"/>
      <c r="L209" s="7"/>
      <c r="M209" s="7"/>
      <c r="N209" s="154"/>
      <c r="O209" s="154"/>
      <c r="P209" s="7"/>
      <c r="Q209" s="7"/>
      <c r="R209" s="7"/>
      <c r="S209" s="7"/>
      <c r="T209" s="154"/>
      <c r="U209" s="154"/>
      <c r="V209" s="7"/>
      <c r="W209" s="7"/>
      <c r="X209" s="7"/>
      <c r="Y209" s="7"/>
      <c r="Z209" s="154"/>
      <c r="AA209" s="154"/>
      <c r="AB209" s="7"/>
      <c r="AC209" s="7"/>
      <c r="AD209" s="7"/>
      <c r="AE209" s="7"/>
      <c r="AF209" s="154"/>
      <c r="AG209" s="154"/>
      <c r="AH209" s="7"/>
      <c r="AI209" s="7"/>
      <c r="AJ209" s="7"/>
      <c r="AK209" s="7"/>
      <c r="AL209" s="154"/>
      <c r="AM209" s="154"/>
      <c r="AN209" s="7"/>
      <c r="AO209" s="7"/>
      <c r="AP209" s="7"/>
      <c r="AQ209" s="7"/>
      <c r="AR209" s="154"/>
      <c r="AS209" s="154"/>
      <c r="AT209" s="7"/>
      <c r="AU209" s="7"/>
      <c r="AV209" s="7"/>
      <c r="AW209" s="7"/>
      <c r="AX209" s="154"/>
      <c r="AY209" s="154"/>
      <c r="AZ209" s="7"/>
      <c r="BA209" s="7"/>
      <c r="BB209" s="7"/>
      <c r="BC209" s="7"/>
      <c r="BD209" s="154"/>
      <c r="BE209" s="154"/>
      <c r="BF209" s="154"/>
      <c r="BG209" s="7"/>
    </row>
    <row r="210" ht="15.75" customHeight="1">
      <c r="A210" s="7"/>
      <c r="B210" s="154"/>
      <c r="C210" s="154"/>
      <c r="D210" s="7"/>
      <c r="E210" s="7"/>
      <c r="F210" s="7"/>
      <c r="G210" s="7"/>
      <c r="H210" s="154"/>
      <c r="I210" s="154"/>
      <c r="J210" s="7"/>
      <c r="K210" s="7"/>
      <c r="L210" s="7"/>
      <c r="M210" s="7"/>
      <c r="N210" s="154"/>
      <c r="O210" s="154"/>
      <c r="P210" s="7"/>
      <c r="Q210" s="7"/>
      <c r="R210" s="7"/>
      <c r="S210" s="7"/>
      <c r="T210" s="154"/>
      <c r="U210" s="154"/>
      <c r="V210" s="7"/>
      <c r="W210" s="7"/>
      <c r="X210" s="7"/>
      <c r="Y210" s="7"/>
      <c r="Z210" s="154"/>
      <c r="AA210" s="154"/>
      <c r="AB210" s="7"/>
      <c r="AC210" s="7"/>
      <c r="AD210" s="7"/>
      <c r="AE210" s="7"/>
      <c r="AF210" s="154"/>
      <c r="AG210" s="154"/>
      <c r="AH210" s="7"/>
      <c r="AI210" s="7"/>
      <c r="AJ210" s="7"/>
      <c r="AK210" s="7"/>
      <c r="AL210" s="154"/>
      <c r="AM210" s="154"/>
      <c r="AN210" s="7"/>
      <c r="AO210" s="7"/>
      <c r="AP210" s="7"/>
      <c r="AQ210" s="7"/>
      <c r="AR210" s="154"/>
      <c r="AS210" s="154"/>
      <c r="AT210" s="7"/>
      <c r="AU210" s="7"/>
      <c r="AV210" s="7"/>
      <c r="AW210" s="7"/>
      <c r="AX210" s="154"/>
      <c r="AY210" s="154"/>
      <c r="AZ210" s="7"/>
      <c r="BA210" s="7"/>
      <c r="BB210" s="7"/>
      <c r="BC210" s="7"/>
      <c r="BD210" s="154"/>
      <c r="BE210" s="154"/>
      <c r="BF210" s="154"/>
      <c r="BG210" s="7"/>
    </row>
    <row r="211" ht="15.75" customHeight="1">
      <c r="A211" s="7"/>
      <c r="B211" s="154"/>
      <c r="C211" s="154"/>
      <c r="D211" s="7"/>
      <c r="E211" s="7"/>
      <c r="F211" s="7"/>
      <c r="G211" s="7"/>
      <c r="H211" s="154"/>
      <c r="I211" s="154"/>
      <c r="J211" s="7"/>
      <c r="K211" s="7"/>
      <c r="L211" s="7"/>
      <c r="M211" s="7"/>
      <c r="N211" s="154"/>
      <c r="O211" s="154"/>
      <c r="P211" s="7"/>
      <c r="Q211" s="7"/>
      <c r="R211" s="7"/>
      <c r="S211" s="7"/>
      <c r="T211" s="154"/>
      <c r="U211" s="154"/>
      <c r="V211" s="7"/>
      <c r="W211" s="7"/>
      <c r="X211" s="7"/>
      <c r="Y211" s="7"/>
      <c r="Z211" s="154"/>
      <c r="AA211" s="154"/>
      <c r="AB211" s="7"/>
      <c r="AC211" s="7"/>
      <c r="AD211" s="7"/>
      <c r="AE211" s="7"/>
      <c r="AF211" s="154"/>
      <c r="AG211" s="154"/>
      <c r="AH211" s="7"/>
      <c r="AI211" s="7"/>
      <c r="AJ211" s="7"/>
      <c r="AK211" s="7"/>
      <c r="AL211" s="154"/>
      <c r="AM211" s="154"/>
      <c r="AN211" s="7"/>
      <c r="AO211" s="7"/>
      <c r="AP211" s="7"/>
      <c r="AQ211" s="7"/>
      <c r="AR211" s="154"/>
      <c r="AS211" s="154"/>
      <c r="AT211" s="7"/>
      <c r="AU211" s="7"/>
      <c r="AV211" s="7"/>
      <c r="AW211" s="7"/>
      <c r="AX211" s="154"/>
      <c r="AY211" s="154"/>
      <c r="AZ211" s="7"/>
      <c r="BA211" s="7"/>
      <c r="BB211" s="7"/>
      <c r="BC211" s="7"/>
      <c r="BD211" s="154"/>
      <c r="BE211" s="154"/>
      <c r="BF211" s="154"/>
      <c r="BG211" s="7"/>
    </row>
    <row r="212" ht="15.75" customHeight="1">
      <c r="A212" s="7"/>
      <c r="B212" s="154"/>
      <c r="C212" s="154"/>
      <c r="D212" s="7"/>
      <c r="E212" s="7"/>
      <c r="F212" s="7"/>
      <c r="G212" s="7"/>
      <c r="H212" s="154"/>
      <c r="I212" s="154"/>
      <c r="J212" s="7"/>
      <c r="K212" s="7"/>
      <c r="L212" s="7"/>
      <c r="M212" s="7"/>
      <c r="N212" s="154"/>
      <c r="O212" s="154"/>
      <c r="P212" s="7"/>
      <c r="Q212" s="7"/>
      <c r="R212" s="7"/>
      <c r="S212" s="7"/>
      <c r="T212" s="154"/>
      <c r="U212" s="154"/>
      <c r="V212" s="7"/>
      <c r="W212" s="7"/>
      <c r="X212" s="7"/>
      <c r="Y212" s="7"/>
      <c r="Z212" s="154"/>
      <c r="AA212" s="154"/>
      <c r="AB212" s="7"/>
      <c r="AC212" s="7"/>
      <c r="AD212" s="7"/>
      <c r="AE212" s="7"/>
      <c r="AF212" s="154"/>
      <c r="AG212" s="154"/>
      <c r="AH212" s="7"/>
      <c r="AI212" s="7"/>
      <c r="AJ212" s="7"/>
      <c r="AK212" s="7"/>
      <c r="AL212" s="154"/>
      <c r="AM212" s="154"/>
      <c r="AN212" s="7"/>
      <c r="AO212" s="7"/>
      <c r="AP212" s="7"/>
      <c r="AQ212" s="7"/>
      <c r="AR212" s="154"/>
      <c r="AS212" s="154"/>
      <c r="AT212" s="7"/>
      <c r="AU212" s="7"/>
      <c r="AV212" s="7"/>
      <c r="AW212" s="7"/>
      <c r="AX212" s="154"/>
      <c r="AY212" s="154"/>
      <c r="AZ212" s="7"/>
      <c r="BA212" s="7"/>
      <c r="BB212" s="7"/>
      <c r="BC212" s="7"/>
      <c r="BD212" s="154"/>
      <c r="BE212" s="154"/>
      <c r="BF212" s="154"/>
      <c r="BG212" s="7"/>
    </row>
    <row r="213" ht="15.75" customHeight="1">
      <c r="A213" s="7"/>
      <c r="B213" s="154"/>
      <c r="C213" s="154"/>
      <c r="D213" s="7"/>
      <c r="E213" s="7"/>
      <c r="F213" s="7"/>
      <c r="G213" s="7"/>
      <c r="H213" s="154"/>
      <c r="I213" s="154"/>
      <c r="J213" s="7"/>
      <c r="K213" s="7"/>
      <c r="L213" s="7"/>
      <c r="M213" s="7"/>
      <c r="N213" s="154"/>
      <c r="O213" s="154"/>
      <c r="P213" s="7"/>
      <c r="Q213" s="7"/>
      <c r="R213" s="7"/>
      <c r="S213" s="7"/>
      <c r="T213" s="154"/>
      <c r="U213" s="154"/>
      <c r="V213" s="7"/>
      <c r="W213" s="7"/>
      <c r="X213" s="7"/>
      <c r="Y213" s="7"/>
      <c r="Z213" s="154"/>
      <c r="AA213" s="154"/>
      <c r="AB213" s="7"/>
      <c r="AC213" s="7"/>
      <c r="AD213" s="7"/>
      <c r="AE213" s="7"/>
      <c r="AF213" s="154"/>
      <c r="AG213" s="154"/>
      <c r="AH213" s="7"/>
      <c r="AI213" s="7"/>
      <c r="AJ213" s="7"/>
      <c r="AK213" s="7"/>
      <c r="AL213" s="154"/>
      <c r="AM213" s="154"/>
      <c r="AN213" s="7"/>
      <c r="AO213" s="7"/>
      <c r="AP213" s="7"/>
      <c r="AQ213" s="7"/>
      <c r="AR213" s="154"/>
      <c r="AS213" s="154"/>
      <c r="AT213" s="7"/>
      <c r="AU213" s="7"/>
      <c r="AV213" s="7"/>
      <c r="AW213" s="7"/>
      <c r="AX213" s="154"/>
      <c r="AY213" s="154"/>
      <c r="AZ213" s="7"/>
      <c r="BA213" s="7"/>
      <c r="BB213" s="7"/>
      <c r="BC213" s="7"/>
      <c r="BD213" s="154"/>
      <c r="BE213" s="154"/>
      <c r="BF213" s="154"/>
      <c r="BG213" s="7"/>
    </row>
    <row r="214" ht="15.75" customHeight="1">
      <c r="A214" s="7"/>
      <c r="B214" s="154"/>
      <c r="C214" s="154"/>
      <c r="D214" s="7"/>
      <c r="E214" s="7"/>
      <c r="F214" s="7"/>
      <c r="G214" s="7"/>
      <c r="H214" s="154"/>
      <c r="I214" s="154"/>
      <c r="J214" s="7"/>
      <c r="K214" s="7"/>
      <c r="L214" s="7"/>
      <c r="M214" s="7"/>
      <c r="N214" s="154"/>
      <c r="O214" s="154"/>
      <c r="P214" s="7"/>
      <c r="Q214" s="7"/>
      <c r="R214" s="7"/>
      <c r="S214" s="7"/>
      <c r="T214" s="154"/>
      <c r="U214" s="154"/>
      <c r="V214" s="7"/>
      <c r="W214" s="7"/>
      <c r="X214" s="7"/>
      <c r="Y214" s="7"/>
      <c r="Z214" s="154"/>
      <c r="AA214" s="154"/>
      <c r="AB214" s="7"/>
      <c r="AC214" s="7"/>
      <c r="AD214" s="7"/>
      <c r="AE214" s="7"/>
      <c r="AF214" s="154"/>
      <c r="AG214" s="154"/>
      <c r="AH214" s="7"/>
      <c r="AI214" s="7"/>
      <c r="AJ214" s="7"/>
      <c r="AK214" s="7"/>
      <c r="AL214" s="154"/>
      <c r="AM214" s="154"/>
      <c r="AN214" s="7"/>
      <c r="AO214" s="7"/>
      <c r="AP214" s="7"/>
      <c r="AQ214" s="7"/>
      <c r="AR214" s="154"/>
      <c r="AS214" s="154"/>
      <c r="AT214" s="7"/>
      <c r="AU214" s="7"/>
      <c r="AV214" s="7"/>
      <c r="AW214" s="7"/>
      <c r="AX214" s="154"/>
      <c r="AY214" s="154"/>
      <c r="AZ214" s="7"/>
      <c r="BA214" s="7"/>
      <c r="BB214" s="7"/>
      <c r="BC214" s="7"/>
      <c r="BD214" s="154"/>
      <c r="BE214" s="154"/>
      <c r="BF214" s="154"/>
      <c r="BG214" s="7"/>
    </row>
    <row r="215" ht="15.75" customHeight="1">
      <c r="A215" s="7"/>
      <c r="B215" s="154"/>
      <c r="C215" s="154"/>
      <c r="D215" s="7"/>
      <c r="E215" s="7"/>
      <c r="F215" s="7"/>
      <c r="G215" s="7"/>
      <c r="H215" s="154"/>
      <c r="I215" s="154"/>
      <c r="J215" s="7"/>
      <c r="K215" s="7"/>
      <c r="L215" s="7"/>
      <c r="M215" s="7"/>
      <c r="N215" s="154"/>
      <c r="O215" s="154"/>
      <c r="P215" s="7"/>
      <c r="Q215" s="7"/>
      <c r="R215" s="7"/>
      <c r="S215" s="7"/>
      <c r="T215" s="154"/>
      <c r="U215" s="154"/>
      <c r="V215" s="7"/>
      <c r="W215" s="7"/>
      <c r="X215" s="7"/>
      <c r="Y215" s="7"/>
      <c r="Z215" s="154"/>
      <c r="AA215" s="154"/>
      <c r="AB215" s="7"/>
      <c r="AC215" s="7"/>
      <c r="AD215" s="7"/>
      <c r="AE215" s="7"/>
      <c r="AF215" s="154"/>
      <c r="AG215" s="154"/>
      <c r="AH215" s="7"/>
      <c r="AI215" s="7"/>
      <c r="AJ215" s="7"/>
      <c r="AK215" s="7"/>
      <c r="AL215" s="154"/>
      <c r="AM215" s="154"/>
      <c r="AN215" s="7"/>
      <c r="AO215" s="7"/>
      <c r="AP215" s="7"/>
      <c r="AQ215" s="7"/>
      <c r="AR215" s="154"/>
      <c r="AS215" s="154"/>
      <c r="AT215" s="7"/>
      <c r="AU215" s="7"/>
      <c r="AV215" s="7"/>
      <c r="AW215" s="7"/>
      <c r="AX215" s="154"/>
      <c r="AY215" s="154"/>
      <c r="AZ215" s="7"/>
      <c r="BA215" s="7"/>
      <c r="BB215" s="7"/>
      <c r="BC215" s="7"/>
      <c r="BD215" s="154"/>
      <c r="BE215" s="154"/>
      <c r="BF215" s="154"/>
      <c r="BG215" s="7"/>
    </row>
    <row r="216" ht="15.75" customHeight="1">
      <c r="A216" s="7"/>
      <c r="B216" s="154"/>
      <c r="C216" s="154"/>
      <c r="D216" s="7"/>
      <c r="E216" s="7"/>
      <c r="F216" s="7"/>
      <c r="G216" s="7"/>
      <c r="H216" s="154"/>
      <c r="I216" s="154"/>
      <c r="J216" s="7"/>
      <c r="K216" s="7"/>
      <c r="L216" s="7"/>
      <c r="M216" s="7"/>
      <c r="N216" s="154"/>
      <c r="O216" s="154"/>
      <c r="P216" s="7"/>
      <c r="Q216" s="7"/>
      <c r="R216" s="7"/>
      <c r="S216" s="7"/>
      <c r="T216" s="154"/>
      <c r="U216" s="154"/>
      <c r="V216" s="7"/>
      <c r="W216" s="7"/>
      <c r="X216" s="7"/>
      <c r="Y216" s="7"/>
      <c r="Z216" s="154"/>
      <c r="AA216" s="154"/>
      <c r="AB216" s="7"/>
      <c r="AC216" s="7"/>
      <c r="AD216" s="7"/>
      <c r="AE216" s="7"/>
      <c r="AF216" s="154"/>
      <c r="AG216" s="154"/>
      <c r="AH216" s="7"/>
      <c r="AI216" s="7"/>
      <c r="AJ216" s="7"/>
      <c r="AK216" s="7"/>
      <c r="AL216" s="154"/>
      <c r="AM216" s="154"/>
      <c r="AN216" s="7"/>
      <c r="AO216" s="7"/>
      <c r="AP216" s="7"/>
      <c r="AQ216" s="7"/>
      <c r="AR216" s="154"/>
      <c r="AS216" s="154"/>
      <c r="AT216" s="7"/>
      <c r="AU216" s="7"/>
      <c r="AV216" s="7"/>
      <c r="AW216" s="7"/>
      <c r="AX216" s="154"/>
      <c r="AY216" s="154"/>
      <c r="AZ216" s="7"/>
      <c r="BA216" s="7"/>
      <c r="BB216" s="7"/>
      <c r="BC216" s="7"/>
      <c r="BD216" s="154"/>
      <c r="BE216" s="154"/>
      <c r="BF216" s="154"/>
      <c r="BG216" s="7"/>
    </row>
    <row r="217" ht="15.75" customHeight="1">
      <c r="A217" s="7"/>
      <c r="B217" s="154"/>
      <c r="C217" s="154"/>
      <c r="D217" s="7"/>
      <c r="E217" s="7"/>
      <c r="F217" s="7"/>
      <c r="G217" s="7"/>
      <c r="H217" s="154"/>
      <c r="I217" s="154"/>
      <c r="J217" s="7"/>
      <c r="K217" s="7"/>
      <c r="L217" s="7"/>
      <c r="M217" s="7"/>
      <c r="N217" s="154"/>
      <c r="O217" s="154"/>
      <c r="P217" s="7"/>
      <c r="Q217" s="7"/>
      <c r="R217" s="7"/>
      <c r="S217" s="7"/>
      <c r="T217" s="154"/>
      <c r="U217" s="154"/>
      <c r="V217" s="7"/>
      <c r="W217" s="7"/>
      <c r="X217" s="7"/>
      <c r="Y217" s="7"/>
      <c r="Z217" s="154"/>
      <c r="AA217" s="154"/>
      <c r="AB217" s="7"/>
      <c r="AC217" s="7"/>
      <c r="AD217" s="7"/>
      <c r="AE217" s="7"/>
      <c r="AF217" s="154"/>
      <c r="AG217" s="154"/>
      <c r="AH217" s="7"/>
      <c r="AI217" s="7"/>
      <c r="AJ217" s="7"/>
      <c r="AK217" s="7"/>
      <c r="AL217" s="154"/>
      <c r="AM217" s="154"/>
      <c r="AN217" s="7"/>
      <c r="AO217" s="7"/>
      <c r="AP217" s="7"/>
      <c r="AQ217" s="7"/>
      <c r="AR217" s="154"/>
      <c r="AS217" s="154"/>
      <c r="AT217" s="7"/>
      <c r="AU217" s="7"/>
      <c r="AV217" s="7"/>
      <c r="AW217" s="7"/>
      <c r="AX217" s="154"/>
      <c r="AY217" s="154"/>
      <c r="AZ217" s="7"/>
      <c r="BA217" s="7"/>
      <c r="BB217" s="7"/>
      <c r="BC217" s="7"/>
      <c r="BD217" s="154"/>
      <c r="BE217" s="154"/>
      <c r="BF217" s="154"/>
      <c r="BG217" s="7"/>
    </row>
    <row r="218" ht="15.75" customHeight="1">
      <c r="A218" s="7"/>
      <c r="B218" s="154"/>
      <c r="C218" s="154"/>
      <c r="D218" s="7"/>
      <c r="E218" s="7"/>
      <c r="F218" s="7"/>
      <c r="G218" s="7"/>
      <c r="H218" s="154"/>
      <c r="I218" s="154"/>
      <c r="J218" s="7"/>
      <c r="K218" s="7"/>
      <c r="L218" s="7"/>
      <c r="M218" s="7"/>
      <c r="N218" s="154"/>
      <c r="O218" s="154"/>
      <c r="P218" s="7"/>
      <c r="Q218" s="7"/>
      <c r="R218" s="7"/>
      <c r="S218" s="7"/>
      <c r="T218" s="154"/>
      <c r="U218" s="154"/>
      <c r="V218" s="7"/>
      <c r="W218" s="7"/>
      <c r="X218" s="7"/>
      <c r="Y218" s="7"/>
      <c r="Z218" s="154"/>
      <c r="AA218" s="154"/>
      <c r="AB218" s="7"/>
      <c r="AC218" s="7"/>
      <c r="AD218" s="7"/>
      <c r="AE218" s="7"/>
      <c r="AF218" s="154"/>
      <c r="AG218" s="154"/>
      <c r="AH218" s="7"/>
      <c r="AI218" s="7"/>
      <c r="AJ218" s="7"/>
      <c r="AK218" s="7"/>
      <c r="AL218" s="154"/>
      <c r="AM218" s="154"/>
      <c r="AN218" s="7"/>
      <c r="AO218" s="7"/>
      <c r="AP218" s="7"/>
      <c r="AQ218" s="7"/>
      <c r="AR218" s="154"/>
      <c r="AS218" s="154"/>
      <c r="AT218" s="7"/>
      <c r="AU218" s="7"/>
      <c r="AV218" s="7"/>
      <c r="AW218" s="7"/>
      <c r="AX218" s="154"/>
      <c r="AY218" s="154"/>
      <c r="AZ218" s="7"/>
      <c r="BA218" s="7"/>
      <c r="BB218" s="7"/>
      <c r="BC218" s="7"/>
      <c r="BD218" s="154"/>
      <c r="BE218" s="154"/>
      <c r="BF218" s="154"/>
      <c r="BG218" s="7"/>
    </row>
    <row r="219" ht="15.75" customHeight="1">
      <c r="A219" s="7"/>
      <c r="B219" s="154"/>
      <c r="C219" s="154"/>
      <c r="D219" s="7"/>
      <c r="E219" s="7"/>
      <c r="F219" s="7"/>
      <c r="G219" s="7"/>
      <c r="H219" s="154"/>
      <c r="I219" s="154"/>
      <c r="J219" s="7"/>
      <c r="K219" s="7"/>
      <c r="L219" s="7"/>
      <c r="M219" s="7"/>
      <c r="N219" s="154"/>
      <c r="O219" s="154"/>
      <c r="P219" s="7"/>
      <c r="Q219" s="7"/>
      <c r="R219" s="7"/>
      <c r="S219" s="7"/>
      <c r="T219" s="154"/>
      <c r="U219" s="154"/>
      <c r="V219" s="7"/>
      <c r="W219" s="7"/>
      <c r="X219" s="7"/>
      <c r="Y219" s="7"/>
      <c r="Z219" s="154"/>
      <c r="AA219" s="154"/>
      <c r="AB219" s="7"/>
      <c r="AC219" s="7"/>
      <c r="AD219" s="7"/>
      <c r="AE219" s="7"/>
      <c r="AF219" s="154"/>
      <c r="AG219" s="154"/>
      <c r="AH219" s="7"/>
      <c r="AI219" s="7"/>
      <c r="AJ219" s="7"/>
      <c r="AK219" s="7"/>
      <c r="AL219" s="154"/>
      <c r="AM219" s="154"/>
      <c r="AN219" s="7"/>
      <c r="AO219" s="7"/>
      <c r="AP219" s="7"/>
      <c r="AQ219" s="7"/>
      <c r="AR219" s="154"/>
      <c r="AS219" s="154"/>
      <c r="AT219" s="7"/>
      <c r="AU219" s="7"/>
      <c r="AV219" s="7"/>
      <c r="AW219" s="7"/>
      <c r="AX219" s="154"/>
      <c r="AY219" s="154"/>
      <c r="AZ219" s="7"/>
      <c r="BA219" s="7"/>
      <c r="BB219" s="7"/>
      <c r="BC219" s="7"/>
      <c r="BD219" s="154"/>
      <c r="BE219" s="154"/>
      <c r="BF219" s="154"/>
      <c r="BG219" s="7"/>
    </row>
    <row r="220" ht="15.75" customHeight="1">
      <c r="A220" s="7"/>
      <c r="B220" s="154"/>
      <c r="C220" s="154"/>
      <c r="D220" s="7"/>
      <c r="E220" s="7"/>
      <c r="F220" s="7"/>
      <c r="G220" s="7"/>
      <c r="H220" s="154"/>
      <c r="I220" s="154"/>
      <c r="J220" s="7"/>
      <c r="K220" s="7"/>
      <c r="L220" s="7"/>
      <c r="M220" s="7"/>
      <c r="N220" s="154"/>
      <c r="O220" s="154"/>
      <c r="P220" s="7"/>
      <c r="Q220" s="7"/>
      <c r="R220" s="7"/>
      <c r="S220" s="7"/>
      <c r="T220" s="154"/>
      <c r="U220" s="154"/>
      <c r="V220" s="7"/>
      <c r="W220" s="7"/>
      <c r="X220" s="7"/>
      <c r="Y220" s="7"/>
      <c r="Z220" s="154"/>
      <c r="AA220" s="154"/>
      <c r="AB220" s="7"/>
      <c r="AC220" s="7"/>
      <c r="AD220" s="7"/>
      <c r="AE220" s="7"/>
      <c r="AF220" s="154"/>
      <c r="AG220" s="154"/>
      <c r="AH220" s="7"/>
      <c r="AI220" s="7"/>
      <c r="AJ220" s="7"/>
      <c r="AK220" s="7"/>
      <c r="AL220" s="154"/>
      <c r="AM220" s="154"/>
      <c r="AN220" s="7"/>
      <c r="AO220" s="7"/>
      <c r="AP220" s="7"/>
      <c r="AQ220" s="7"/>
      <c r="AR220" s="154"/>
      <c r="AS220" s="154"/>
      <c r="AT220" s="7"/>
      <c r="AU220" s="7"/>
      <c r="AV220" s="7"/>
      <c r="AW220" s="7"/>
      <c r="AX220" s="154"/>
      <c r="AY220" s="154"/>
      <c r="AZ220" s="7"/>
      <c r="BA220" s="7"/>
      <c r="BB220" s="7"/>
      <c r="BC220" s="7"/>
      <c r="BD220" s="154"/>
      <c r="BE220" s="154"/>
      <c r="BF220" s="154"/>
      <c r="BG220" s="7"/>
    </row>
    <row r="221" ht="15.75" customHeight="1">
      <c r="A221" s="7"/>
      <c r="B221" s="154"/>
      <c r="C221" s="154"/>
      <c r="D221" s="7"/>
      <c r="E221" s="7"/>
      <c r="F221" s="7"/>
      <c r="G221" s="7"/>
      <c r="H221" s="154"/>
      <c r="I221" s="154"/>
      <c r="J221" s="7"/>
      <c r="K221" s="7"/>
      <c r="L221" s="7"/>
      <c r="M221" s="7"/>
      <c r="N221" s="154"/>
      <c r="O221" s="154"/>
      <c r="P221" s="7"/>
      <c r="Q221" s="7"/>
      <c r="R221" s="7"/>
      <c r="S221" s="7"/>
      <c r="T221" s="154"/>
      <c r="U221" s="154"/>
      <c r="V221" s="7"/>
      <c r="W221" s="7"/>
      <c r="X221" s="7"/>
      <c r="Y221" s="7"/>
      <c r="Z221" s="154"/>
      <c r="AA221" s="154"/>
      <c r="AB221" s="7"/>
      <c r="AC221" s="7"/>
      <c r="AD221" s="7"/>
      <c r="AE221" s="7"/>
      <c r="AF221" s="154"/>
      <c r="AG221" s="154"/>
      <c r="AH221" s="7"/>
      <c r="AI221" s="7"/>
      <c r="AJ221" s="7"/>
      <c r="AK221" s="7"/>
      <c r="AL221" s="154"/>
      <c r="AM221" s="154"/>
      <c r="AN221" s="7"/>
      <c r="AO221" s="7"/>
      <c r="AP221" s="7"/>
      <c r="AQ221" s="7"/>
      <c r="AR221" s="154"/>
      <c r="AS221" s="154"/>
      <c r="AT221" s="7"/>
      <c r="AU221" s="7"/>
      <c r="AV221" s="7"/>
      <c r="AW221" s="7"/>
      <c r="AX221" s="154"/>
      <c r="AY221" s="154"/>
      <c r="AZ221" s="7"/>
      <c r="BA221" s="7"/>
      <c r="BB221" s="7"/>
      <c r="BC221" s="7"/>
      <c r="BD221" s="154"/>
      <c r="BE221" s="154"/>
      <c r="BF221" s="154"/>
      <c r="BG221" s="7"/>
    </row>
    <row r="222" ht="15.75" customHeight="1">
      <c r="A222" s="7"/>
      <c r="B222" s="154"/>
      <c r="C222" s="154"/>
      <c r="D222" s="7"/>
      <c r="E222" s="7"/>
      <c r="F222" s="7"/>
      <c r="G222" s="7"/>
      <c r="H222" s="154"/>
      <c r="I222" s="154"/>
      <c r="J222" s="7"/>
      <c r="K222" s="7"/>
      <c r="L222" s="7"/>
      <c r="M222" s="7"/>
      <c r="N222" s="154"/>
      <c r="O222" s="154"/>
      <c r="P222" s="7"/>
      <c r="Q222" s="7"/>
      <c r="R222" s="7"/>
      <c r="S222" s="7"/>
      <c r="T222" s="154"/>
      <c r="U222" s="154"/>
      <c r="V222" s="7"/>
      <c r="W222" s="7"/>
      <c r="X222" s="7"/>
      <c r="Y222" s="7"/>
      <c r="Z222" s="154"/>
      <c r="AA222" s="154"/>
      <c r="AB222" s="7"/>
      <c r="AC222" s="7"/>
      <c r="AD222" s="7"/>
      <c r="AE222" s="7"/>
      <c r="AF222" s="154"/>
      <c r="AG222" s="154"/>
      <c r="AH222" s="7"/>
      <c r="AI222" s="7"/>
      <c r="AJ222" s="7"/>
      <c r="AK222" s="7"/>
      <c r="AL222" s="154"/>
      <c r="AM222" s="154"/>
      <c r="AN222" s="7"/>
      <c r="AO222" s="7"/>
      <c r="AP222" s="7"/>
      <c r="AQ222" s="7"/>
      <c r="AR222" s="154"/>
      <c r="AS222" s="154"/>
      <c r="AT222" s="7"/>
      <c r="AU222" s="7"/>
      <c r="AV222" s="7"/>
      <c r="AW222" s="7"/>
      <c r="AX222" s="154"/>
      <c r="AY222" s="154"/>
      <c r="AZ222" s="7"/>
      <c r="BA222" s="7"/>
      <c r="BB222" s="7"/>
      <c r="BC222" s="7"/>
      <c r="BD222" s="154"/>
      <c r="BE222" s="154"/>
      <c r="BF222" s="154"/>
      <c r="BG222" s="7"/>
    </row>
    <row r="223" ht="15.75" customHeight="1">
      <c r="A223" s="7"/>
      <c r="B223" s="154"/>
      <c r="C223" s="154"/>
      <c r="D223" s="7"/>
      <c r="E223" s="7"/>
      <c r="F223" s="7"/>
      <c r="G223" s="7"/>
      <c r="H223" s="154"/>
      <c r="I223" s="154"/>
      <c r="J223" s="7"/>
      <c r="K223" s="7"/>
      <c r="L223" s="7"/>
      <c r="M223" s="7"/>
      <c r="N223" s="154"/>
      <c r="O223" s="154"/>
      <c r="P223" s="7"/>
      <c r="Q223" s="7"/>
      <c r="R223" s="7"/>
      <c r="S223" s="7"/>
      <c r="T223" s="154"/>
      <c r="U223" s="154"/>
      <c r="V223" s="7"/>
      <c r="W223" s="7"/>
      <c r="X223" s="7"/>
      <c r="Y223" s="7"/>
      <c r="Z223" s="154"/>
      <c r="AA223" s="154"/>
      <c r="AB223" s="7"/>
      <c r="AC223" s="7"/>
      <c r="AD223" s="7"/>
      <c r="AE223" s="7"/>
      <c r="AF223" s="154"/>
      <c r="AG223" s="154"/>
      <c r="AH223" s="7"/>
      <c r="AI223" s="7"/>
      <c r="AJ223" s="7"/>
      <c r="AK223" s="7"/>
      <c r="AL223" s="154"/>
      <c r="AM223" s="154"/>
      <c r="AN223" s="7"/>
      <c r="AO223" s="7"/>
      <c r="AP223" s="7"/>
      <c r="AQ223" s="7"/>
      <c r="AR223" s="154"/>
      <c r="AS223" s="154"/>
      <c r="AT223" s="7"/>
      <c r="AU223" s="7"/>
      <c r="AV223" s="7"/>
      <c r="AW223" s="7"/>
      <c r="AX223" s="154"/>
      <c r="AY223" s="154"/>
      <c r="AZ223" s="7"/>
      <c r="BA223" s="7"/>
      <c r="BB223" s="7"/>
      <c r="BC223" s="7"/>
      <c r="BD223" s="154"/>
      <c r="BE223" s="154"/>
      <c r="BF223" s="154"/>
      <c r="BG223" s="7"/>
    </row>
    <row r="224" ht="15.75" customHeight="1">
      <c r="A224" s="7"/>
      <c r="B224" s="154"/>
      <c r="C224" s="154"/>
      <c r="D224" s="7"/>
      <c r="E224" s="7"/>
      <c r="F224" s="7"/>
      <c r="G224" s="7"/>
      <c r="H224" s="154"/>
      <c r="I224" s="154"/>
      <c r="J224" s="7"/>
      <c r="K224" s="7"/>
      <c r="L224" s="7"/>
      <c r="M224" s="7"/>
      <c r="N224" s="154"/>
      <c r="O224" s="154"/>
      <c r="P224" s="7"/>
      <c r="Q224" s="7"/>
      <c r="R224" s="7"/>
      <c r="S224" s="7"/>
      <c r="T224" s="154"/>
      <c r="U224" s="154"/>
      <c r="V224" s="7"/>
      <c r="W224" s="7"/>
      <c r="X224" s="7"/>
      <c r="Y224" s="7"/>
      <c r="Z224" s="154"/>
      <c r="AA224" s="154"/>
      <c r="AB224" s="7"/>
      <c r="AC224" s="7"/>
      <c r="AD224" s="7"/>
      <c r="AE224" s="7"/>
      <c r="AF224" s="154"/>
      <c r="AG224" s="154"/>
      <c r="AH224" s="7"/>
      <c r="AI224" s="7"/>
      <c r="AJ224" s="7"/>
      <c r="AK224" s="7"/>
      <c r="AL224" s="154"/>
      <c r="AM224" s="154"/>
      <c r="AN224" s="7"/>
      <c r="AO224" s="7"/>
      <c r="AP224" s="7"/>
      <c r="AQ224" s="7"/>
      <c r="AR224" s="154"/>
      <c r="AS224" s="154"/>
      <c r="AT224" s="7"/>
      <c r="AU224" s="7"/>
      <c r="AV224" s="7"/>
      <c r="AW224" s="7"/>
      <c r="AX224" s="154"/>
      <c r="AY224" s="154"/>
      <c r="AZ224" s="7"/>
      <c r="BA224" s="7"/>
      <c r="BB224" s="7"/>
      <c r="BC224" s="7"/>
      <c r="BD224" s="154"/>
      <c r="BE224" s="154"/>
      <c r="BF224" s="154"/>
      <c r="BG224" s="7"/>
    </row>
    <row r="225" ht="15.75" customHeight="1">
      <c r="A225" s="7"/>
      <c r="B225" s="154"/>
      <c r="C225" s="154"/>
      <c r="D225" s="7"/>
      <c r="E225" s="7"/>
      <c r="F225" s="7"/>
      <c r="G225" s="7"/>
      <c r="H225" s="154"/>
      <c r="I225" s="154"/>
      <c r="J225" s="7"/>
      <c r="K225" s="7"/>
      <c r="L225" s="7"/>
      <c r="M225" s="7"/>
      <c r="N225" s="154"/>
      <c r="O225" s="154"/>
      <c r="P225" s="7"/>
      <c r="Q225" s="7"/>
      <c r="R225" s="7"/>
      <c r="S225" s="7"/>
      <c r="T225" s="154"/>
      <c r="U225" s="154"/>
      <c r="V225" s="7"/>
      <c r="W225" s="7"/>
      <c r="X225" s="7"/>
      <c r="Y225" s="7"/>
      <c r="Z225" s="154"/>
      <c r="AA225" s="154"/>
      <c r="AB225" s="7"/>
      <c r="AC225" s="7"/>
      <c r="AD225" s="7"/>
      <c r="AE225" s="7"/>
      <c r="AF225" s="154"/>
      <c r="AG225" s="154"/>
      <c r="AH225" s="7"/>
      <c r="AI225" s="7"/>
      <c r="AJ225" s="7"/>
      <c r="AK225" s="7"/>
      <c r="AL225" s="154"/>
      <c r="AM225" s="154"/>
      <c r="AN225" s="7"/>
      <c r="AO225" s="7"/>
      <c r="AP225" s="7"/>
      <c r="AQ225" s="7"/>
      <c r="AR225" s="154"/>
      <c r="AS225" s="154"/>
      <c r="AT225" s="7"/>
      <c r="AU225" s="7"/>
      <c r="AV225" s="7"/>
      <c r="AW225" s="7"/>
      <c r="AX225" s="154"/>
      <c r="AY225" s="154"/>
      <c r="AZ225" s="7"/>
      <c r="BA225" s="7"/>
      <c r="BB225" s="7"/>
      <c r="BC225" s="7"/>
      <c r="BD225" s="154"/>
      <c r="BE225" s="154"/>
      <c r="BF225" s="154"/>
      <c r="BG225" s="7"/>
    </row>
    <row r="226" ht="15.75" customHeight="1">
      <c r="A226" s="7"/>
      <c r="B226" s="154"/>
      <c r="C226" s="154"/>
      <c r="D226" s="7"/>
      <c r="E226" s="7"/>
      <c r="F226" s="7"/>
      <c r="G226" s="7"/>
      <c r="H226" s="154"/>
      <c r="I226" s="154"/>
      <c r="J226" s="7"/>
      <c r="K226" s="7"/>
      <c r="L226" s="7"/>
      <c r="M226" s="7"/>
      <c r="N226" s="154"/>
      <c r="O226" s="154"/>
      <c r="P226" s="7"/>
      <c r="Q226" s="7"/>
      <c r="R226" s="7"/>
      <c r="S226" s="7"/>
      <c r="T226" s="154"/>
      <c r="U226" s="154"/>
      <c r="V226" s="7"/>
      <c r="W226" s="7"/>
      <c r="X226" s="7"/>
      <c r="Y226" s="7"/>
      <c r="Z226" s="154"/>
      <c r="AA226" s="154"/>
      <c r="AB226" s="7"/>
      <c r="AC226" s="7"/>
      <c r="AD226" s="7"/>
      <c r="AE226" s="7"/>
      <c r="AF226" s="154"/>
      <c r="AG226" s="154"/>
      <c r="AH226" s="7"/>
      <c r="AI226" s="7"/>
      <c r="AJ226" s="7"/>
      <c r="AK226" s="7"/>
      <c r="AL226" s="154"/>
      <c r="AM226" s="154"/>
      <c r="AN226" s="7"/>
      <c r="AO226" s="7"/>
      <c r="AP226" s="7"/>
      <c r="AQ226" s="7"/>
      <c r="AR226" s="154"/>
      <c r="AS226" s="154"/>
      <c r="AT226" s="7"/>
      <c r="AU226" s="7"/>
      <c r="AV226" s="7"/>
      <c r="AW226" s="7"/>
      <c r="AX226" s="154"/>
      <c r="AY226" s="154"/>
      <c r="AZ226" s="7"/>
      <c r="BA226" s="7"/>
      <c r="BB226" s="7"/>
      <c r="BC226" s="7"/>
      <c r="BD226" s="154"/>
      <c r="BE226" s="154"/>
      <c r="BF226" s="154"/>
      <c r="BG226" s="7"/>
    </row>
    <row r="227" ht="15.75" customHeight="1">
      <c r="A227" s="7"/>
      <c r="B227" s="154"/>
      <c r="C227" s="154"/>
      <c r="D227" s="7"/>
      <c r="E227" s="7"/>
      <c r="F227" s="7"/>
      <c r="G227" s="7"/>
      <c r="H227" s="154"/>
      <c r="I227" s="154"/>
      <c r="J227" s="7"/>
      <c r="K227" s="7"/>
      <c r="L227" s="7"/>
      <c r="M227" s="7"/>
      <c r="N227" s="154"/>
      <c r="O227" s="154"/>
      <c r="P227" s="7"/>
      <c r="Q227" s="7"/>
      <c r="R227" s="7"/>
      <c r="S227" s="7"/>
      <c r="T227" s="154"/>
      <c r="U227" s="154"/>
      <c r="V227" s="7"/>
      <c r="W227" s="7"/>
      <c r="X227" s="7"/>
      <c r="Y227" s="7"/>
      <c r="Z227" s="154"/>
      <c r="AA227" s="154"/>
      <c r="AB227" s="7"/>
      <c r="AC227" s="7"/>
      <c r="AD227" s="7"/>
      <c r="AE227" s="7"/>
      <c r="AF227" s="154"/>
      <c r="AG227" s="154"/>
      <c r="AH227" s="7"/>
      <c r="AI227" s="7"/>
      <c r="AJ227" s="7"/>
      <c r="AK227" s="7"/>
      <c r="AL227" s="154"/>
      <c r="AM227" s="154"/>
      <c r="AN227" s="7"/>
      <c r="AO227" s="7"/>
      <c r="AP227" s="7"/>
      <c r="AQ227" s="7"/>
      <c r="AR227" s="154"/>
      <c r="AS227" s="154"/>
      <c r="AT227" s="7"/>
      <c r="AU227" s="7"/>
      <c r="AV227" s="7"/>
      <c r="AW227" s="7"/>
      <c r="AX227" s="154"/>
      <c r="AY227" s="154"/>
      <c r="AZ227" s="7"/>
      <c r="BA227" s="7"/>
      <c r="BB227" s="7"/>
      <c r="BC227" s="7"/>
      <c r="BD227" s="154"/>
      <c r="BE227" s="154"/>
      <c r="BF227" s="154"/>
      <c r="BG227" s="7"/>
    </row>
    <row r="228" ht="15.75" customHeight="1">
      <c r="A228" s="7"/>
      <c r="B228" s="154"/>
      <c r="C228" s="154"/>
      <c r="D228" s="7"/>
      <c r="E228" s="7"/>
      <c r="F228" s="7"/>
      <c r="G228" s="7"/>
      <c r="H228" s="154"/>
      <c r="I228" s="154"/>
      <c r="J228" s="7"/>
      <c r="K228" s="7"/>
      <c r="L228" s="7"/>
      <c r="M228" s="7"/>
      <c r="N228" s="154"/>
      <c r="O228" s="154"/>
      <c r="P228" s="7"/>
      <c r="Q228" s="7"/>
      <c r="R228" s="7"/>
      <c r="S228" s="7"/>
      <c r="T228" s="154"/>
      <c r="U228" s="154"/>
      <c r="V228" s="7"/>
      <c r="W228" s="7"/>
      <c r="X228" s="7"/>
      <c r="Y228" s="7"/>
      <c r="Z228" s="154"/>
      <c r="AA228" s="154"/>
      <c r="AB228" s="7"/>
      <c r="AC228" s="7"/>
      <c r="AD228" s="7"/>
      <c r="AE228" s="7"/>
      <c r="AF228" s="154"/>
      <c r="AG228" s="154"/>
      <c r="AH228" s="7"/>
      <c r="AI228" s="7"/>
      <c r="AJ228" s="7"/>
      <c r="AK228" s="7"/>
      <c r="AL228" s="154"/>
      <c r="AM228" s="154"/>
      <c r="AN228" s="7"/>
      <c r="AO228" s="7"/>
      <c r="AP228" s="7"/>
      <c r="AQ228" s="7"/>
      <c r="AR228" s="154"/>
      <c r="AS228" s="154"/>
      <c r="AT228" s="7"/>
      <c r="AU228" s="7"/>
      <c r="AV228" s="7"/>
      <c r="AW228" s="7"/>
      <c r="AX228" s="154"/>
      <c r="AY228" s="154"/>
      <c r="AZ228" s="7"/>
      <c r="BA228" s="7"/>
      <c r="BB228" s="7"/>
      <c r="BC228" s="7"/>
      <c r="BD228" s="154"/>
      <c r="BE228" s="154"/>
      <c r="BF228" s="154"/>
      <c r="BG228" s="7"/>
    </row>
    <row r="229" ht="15.75" customHeight="1">
      <c r="A229" s="7"/>
      <c r="B229" s="154"/>
      <c r="C229" s="154"/>
      <c r="D229" s="7"/>
      <c r="E229" s="7"/>
      <c r="F229" s="7"/>
      <c r="G229" s="7"/>
      <c r="H229" s="154"/>
      <c r="I229" s="154"/>
      <c r="J229" s="7"/>
      <c r="K229" s="7"/>
      <c r="L229" s="7"/>
      <c r="M229" s="7"/>
      <c r="N229" s="154"/>
      <c r="O229" s="154"/>
      <c r="P229" s="7"/>
      <c r="Q229" s="7"/>
      <c r="R229" s="7"/>
      <c r="S229" s="7"/>
      <c r="T229" s="154"/>
      <c r="U229" s="154"/>
      <c r="V229" s="7"/>
      <c r="W229" s="7"/>
      <c r="X229" s="7"/>
      <c r="Y229" s="7"/>
      <c r="Z229" s="154"/>
      <c r="AA229" s="154"/>
      <c r="AB229" s="7"/>
      <c r="AC229" s="7"/>
      <c r="AD229" s="7"/>
      <c r="AE229" s="7"/>
      <c r="AF229" s="154"/>
      <c r="AG229" s="154"/>
      <c r="AH229" s="7"/>
      <c r="AI229" s="7"/>
      <c r="AJ229" s="7"/>
      <c r="AK229" s="7"/>
      <c r="AL229" s="154"/>
      <c r="AM229" s="154"/>
      <c r="AN229" s="7"/>
      <c r="AO229" s="7"/>
      <c r="AP229" s="7"/>
      <c r="AQ229" s="7"/>
      <c r="AR229" s="154"/>
      <c r="AS229" s="154"/>
      <c r="AT229" s="7"/>
      <c r="AU229" s="7"/>
      <c r="AV229" s="7"/>
      <c r="AW229" s="7"/>
      <c r="AX229" s="154"/>
      <c r="AY229" s="154"/>
      <c r="AZ229" s="7"/>
      <c r="BA229" s="7"/>
      <c r="BB229" s="7"/>
      <c r="BC229" s="7"/>
      <c r="BD229" s="154"/>
      <c r="BE229" s="154"/>
      <c r="BF229" s="154"/>
      <c r="BG229" s="7"/>
    </row>
    <row r="230" ht="15.75" customHeight="1">
      <c r="A230" s="7"/>
      <c r="B230" s="154"/>
      <c r="C230" s="154"/>
      <c r="D230" s="7"/>
      <c r="E230" s="7"/>
      <c r="F230" s="7"/>
      <c r="G230" s="7"/>
      <c r="H230" s="154"/>
      <c r="I230" s="154"/>
      <c r="J230" s="7"/>
      <c r="K230" s="7"/>
      <c r="L230" s="7"/>
      <c r="M230" s="7"/>
      <c r="N230" s="154"/>
      <c r="O230" s="154"/>
      <c r="P230" s="7"/>
      <c r="Q230" s="7"/>
      <c r="R230" s="7"/>
      <c r="S230" s="7"/>
      <c r="T230" s="154"/>
      <c r="U230" s="154"/>
      <c r="V230" s="7"/>
      <c r="W230" s="7"/>
      <c r="X230" s="7"/>
      <c r="Y230" s="7"/>
      <c r="Z230" s="154"/>
      <c r="AA230" s="154"/>
      <c r="AB230" s="7"/>
      <c r="AC230" s="7"/>
      <c r="AD230" s="7"/>
      <c r="AE230" s="7"/>
      <c r="AF230" s="154"/>
      <c r="AG230" s="154"/>
      <c r="AH230" s="7"/>
      <c r="AI230" s="7"/>
      <c r="AJ230" s="7"/>
      <c r="AK230" s="7"/>
      <c r="AL230" s="154"/>
      <c r="AM230" s="154"/>
      <c r="AN230" s="7"/>
      <c r="AO230" s="7"/>
      <c r="AP230" s="7"/>
      <c r="AQ230" s="7"/>
      <c r="AR230" s="154"/>
      <c r="AS230" s="154"/>
      <c r="AT230" s="7"/>
      <c r="AU230" s="7"/>
      <c r="AV230" s="7"/>
      <c r="AW230" s="7"/>
      <c r="AX230" s="154"/>
      <c r="AY230" s="154"/>
      <c r="AZ230" s="7"/>
      <c r="BA230" s="7"/>
      <c r="BB230" s="7"/>
      <c r="BC230" s="7"/>
      <c r="BD230" s="154"/>
      <c r="BE230" s="154"/>
      <c r="BF230" s="154"/>
      <c r="BG230" s="7"/>
    </row>
    <row r="231" ht="15.75" customHeight="1">
      <c r="A231" s="7"/>
      <c r="B231" s="154"/>
      <c r="C231" s="154"/>
      <c r="D231" s="7"/>
      <c r="E231" s="7"/>
      <c r="F231" s="7"/>
      <c r="G231" s="7"/>
      <c r="H231" s="154"/>
      <c r="I231" s="154"/>
      <c r="J231" s="7"/>
      <c r="K231" s="7"/>
      <c r="L231" s="7"/>
      <c r="M231" s="7"/>
      <c r="N231" s="154"/>
      <c r="O231" s="154"/>
      <c r="P231" s="7"/>
      <c r="Q231" s="7"/>
      <c r="R231" s="7"/>
      <c r="S231" s="7"/>
      <c r="T231" s="154"/>
      <c r="U231" s="154"/>
      <c r="V231" s="7"/>
      <c r="W231" s="7"/>
      <c r="X231" s="7"/>
      <c r="Y231" s="7"/>
      <c r="Z231" s="154"/>
      <c r="AA231" s="154"/>
      <c r="AB231" s="7"/>
      <c r="AC231" s="7"/>
      <c r="AD231" s="7"/>
      <c r="AE231" s="7"/>
      <c r="AF231" s="154"/>
      <c r="AG231" s="154"/>
      <c r="AH231" s="7"/>
      <c r="AI231" s="7"/>
      <c r="AJ231" s="7"/>
      <c r="AK231" s="7"/>
      <c r="AL231" s="154"/>
      <c r="AM231" s="154"/>
      <c r="AN231" s="7"/>
      <c r="AO231" s="7"/>
      <c r="AP231" s="7"/>
      <c r="AQ231" s="7"/>
      <c r="AR231" s="154"/>
      <c r="AS231" s="154"/>
      <c r="AT231" s="7"/>
      <c r="AU231" s="7"/>
      <c r="AV231" s="7"/>
      <c r="AW231" s="7"/>
      <c r="AX231" s="154"/>
      <c r="AY231" s="154"/>
      <c r="AZ231" s="7"/>
      <c r="BA231" s="7"/>
      <c r="BB231" s="7"/>
      <c r="BC231" s="7"/>
      <c r="BD231" s="154"/>
      <c r="BE231" s="154"/>
      <c r="BF231" s="154"/>
      <c r="BG231" s="7"/>
    </row>
    <row r="232" ht="15.75" customHeight="1">
      <c r="A232" s="7"/>
      <c r="B232" s="154"/>
      <c r="C232" s="154"/>
      <c r="D232" s="7"/>
      <c r="E232" s="7"/>
      <c r="F232" s="7"/>
      <c r="G232" s="7"/>
      <c r="H232" s="154"/>
      <c r="I232" s="154"/>
      <c r="J232" s="7"/>
      <c r="K232" s="7"/>
      <c r="L232" s="7"/>
      <c r="M232" s="7"/>
      <c r="N232" s="154"/>
      <c r="O232" s="154"/>
      <c r="P232" s="7"/>
      <c r="Q232" s="7"/>
      <c r="R232" s="7"/>
      <c r="S232" s="7"/>
      <c r="T232" s="154"/>
      <c r="U232" s="154"/>
      <c r="V232" s="7"/>
      <c r="W232" s="7"/>
      <c r="X232" s="7"/>
      <c r="Y232" s="7"/>
      <c r="Z232" s="154"/>
      <c r="AA232" s="154"/>
      <c r="AB232" s="7"/>
      <c r="AC232" s="7"/>
      <c r="AD232" s="7"/>
      <c r="AE232" s="7"/>
      <c r="AF232" s="154"/>
      <c r="AG232" s="154"/>
      <c r="AH232" s="7"/>
      <c r="AI232" s="7"/>
      <c r="AJ232" s="7"/>
      <c r="AK232" s="7"/>
      <c r="AL232" s="154"/>
      <c r="AM232" s="154"/>
      <c r="AN232" s="7"/>
      <c r="AO232" s="7"/>
      <c r="AP232" s="7"/>
      <c r="AQ232" s="7"/>
      <c r="AR232" s="154"/>
      <c r="AS232" s="154"/>
      <c r="AT232" s="7"/>
      <c r="AU232" s="7"/>
      <c r="AV232" s="7"/>
      <c r="AW232" s="7"/>
      <c r="AX232" s="154"/>
      <c r="AY232" s="154"/>
      <c r="AZ232" s="7"/>
      <c r="BA232" s="7"/>
      <c r="BB232" s="7"/>
      <c r="BC232" s="7"/>
      <c r="BD232" s="154"/>
      <c r="BE232" s="154"/>
      <c r="BF232" s="154"/>
      <c r="BG232" s="7"/>
    </row>
    <row r="233" ht="15.75" customHeight="1">
      <c r="A233" s="7"/>
      <c r="B233" s="154"/>
      <c r="C233" s="154"/>
      <c r="D233" s="7"/>
      <c r="E233" s="7"/>
      <c r="F233" s="7"/>
      <c r="G233" s="7"/>
      <c r="H233" s="154"/>
      <c r="I233" s="154"/>
      <c r="J233" s="7"/>
      <c r="K233" s="7"/>
      <c r="L233" s="7"/>
      <c r="M233" s="7"/>
      <c r="N233" s="154"/>
      <c r="O233" s="154"/>
      <c r="P233" s="7"/>
      <c r="Q233" s="7"/>
      <c r="R233" s="7"/>
      <c r="S233" s="7"/>
      <c r="T233" s="154"/>
      <c r="U233" s="154"/>
      <c r="V233" s="7"/>
      <c r="W233" s="7"/>
      <c r="X233" s="7"/>
      <c r="Y233" s="7"/>
      <c r="Z233" s="154"/>
      <c r="AA233" s="154"/>
      <c r="AB233" s="7"/>
      <c r="AC233" s="7"/>
      <c r="AD233" s="7"/>
      <c r="AE233" s="7"/>
      <c r="AF233" s="154"/>
      <c r="AG233" s="154"/>
      <c r="AH233" s="7"/>
      <c r="AI233" s="7"/>
      <c r="AJ233" s="7"/>
      <c r="AK233" s="7"/>
      <c r="AL233" s="154"/>
      <c r="AM233" s="154"/>
      <c r="AN233" s="7"/>
      <c r="AO233" s="7"/>
      <c r="AP233" s="7"/>
      <c r="AQ233" s="7"/>
      <c r="AR233" s="154"/>
      <c r="AS233" s="154"/>
      <c r="AT233" s="7"/>
      <c r="AU233" s="7"/>
      <c r="AV233" s="7"/>
      <c r="AW233" s="7"/>
      <c r="AX233" s="154"/>
      <c r="AY233" s="154"/>
      <c r="AZ233" s="7"/>
      <c r="BA233" s="7"/>
      <c r="BB233" s="7"/>
      <c r="BC233" s="7"/>
      <c r="BD233" s="154"/>
      <c r="BE233" s="154"/>
      <c r="BF233" s="154"/>
      <c r="BG233" s="7"/>
    </row>
    <row r="234" ht="15.75" customHeight="1">
      <c r="A234" s="7"/>
      <c r="B234" s="154"/>
      <c r="C234" s="154"/>
      <c r="D234" s="7"/>
      <c r="E234" s="7"/>
      <c r="F234" s="7"/>
      <c r="G234" s="7"/>
      <c r="H234" s="154"/>
      <c r="I234" s="154"/>
      <c r="J234" s="7"/>
      <c r="K234" s="7"/>
      <c r="L234" s="7"/>
      <c r="M234" s="7"/>
      <c r="N234" s="154"/>
      <c r="O234" s="154"/>
      <c r="P234" s="7"/>
      <c r="Q234" s="7"/>
      <c r="R234" s="7"/>
      <c r="S234" s="7"/>
      <c r="T234" s="154"/>
      <c r="U234" s="154"/>
      <c r="V234" s="7"/>
      <c r="W234" s="7"/>
      <c r="X234" s="7"/>
      <c r="Y234" s="7"/>
      <c r="Z234" s="154"/>
      <c r="AA234" s="154"/>
      <c r="AB234" s="7"/>
      <c r="AC234" s="7"/>
      <c r="AD234" s="7"/>
      <c r="AE234" s="7"/>
      <c r="AF234" s="154"/>
      <c r="AG234" s="154"/>
      <c r="AH234" s="7"/>
      <c r="AI234" s="7"/>
      <c r="AJ234" s="7"/>
      <c r="AK234" s="7"/>
      <c r="AL234" s="154"/>
      <c r="AM234" s="154"/>
      <c r="AN234" s="7"/>
      <c r="AO234" s="7"/>
      <c r="AP234" s="7"/>
      <c r="AQ234" s="7"/>
      <c r="AR234" s="154"/>
      <c r="AS234" s="154"/>
      <c r="AT234" s="7"/>
      <c r="AU234" s="7"/>
      <c r="AV234" s="7"/>
      <c r="AW234" s="7"/>
      <c r="AX234" s="154"/>
      <c r="AY234" s="154"/>
      <c r="AZ234" s="7"/>
      <c r="BA234" s="7"/>
      <c r="BB234" s="7"/>
      <c r="BC234" s="7"/>
      <c r="BD234" s="154"/>
      <c r="BE234" s="154"/>
      <c r="BF234" s="154"/>
      <c r="BG234" s="7"/>
    </row>
    <row r="235" ht="15.75" customHeight="1">
      <c r="A235" s="7"/>
      <c r="B235" s="154"/>
      <c r="C235" s="154"/>
      <c r="D235" s="7"/>
      <c r="E235" s="7"/>
      <c r="F235" s="7"/>
      <c r="G235" s="7"/>
      <c r="H235" s="154"/>
      <c r="I235" s="154"/>
      <c r="J235" s="7"/>
      <c r="K235" s="7"/>
      <c r="L235" s="7"/>
      <c r="M235" s="7"/>
      <c r="N235" s="154"/>
      <c r="O235" s="154"/>
      <c r="P235" s="7"/>
      <c r="Q235" s="7"/>
      <c r="R235" s="7"/>
      <c r="S235" s="7"/>
      <c r="T235" s="154"/>
      <c r="U235" s="154"/>
      <c r="V235" s="7"/>
      <c r="W235" s="7"/>
      <c r="X235" s="7"/>
      <c r="Y235" s="7"/>
      <c r="Z235" s="154"/>
      <c r="AA235" s="154"/>
      <c r="AB235" s="7"/>
      <c r="AC235" s="7"/>
      <c r="AD235" s="7"/>
      <c r="AE235" s="7"/>
      <c r="AF235" s="154"/>
      <c r="AG235" s="154"/>
      <c r="AH235" s="7"/>
      <c r="AI235" s="7"/>
      <c r="AJ235" s="7"/>
      <c r="AK235" s="7"/>
      <c r="AL235" s="154"/>
      <c r="AM235" s="154"/>
      <c r="AN235" s="7"/>
      <c r="AO235" s="7"/>
      <c r="AP235" s="7"/>
      <c r="AQ235" s="7"/>
      <c r="AR235" s="154"/>
      <c r="AS235" s="154"/>
      <c r="AT235" s="7"/>
      <c r="AU235" s="7"/>
      <c r="AV235" s="7"/>
      <c r="AW235" s="7"/>
      <c r="AX235" s="154"/>
      <c r="AY235" s="154"/>
      <c r="AZ235" s="7"/>
      <c r="BA235" s="7"/>
      <c r="BB235" s="7"/>
      <c r="BC235" s="7"/>
      <c r="BD235" s="154"/>
      <c r="BE235" s="154"/>
      <c r="BF235" s="154"/>
      <c r="BG235" s="7"/>
    </row>
    <row r="236" ht="15.75" customHeight="1">
      <c r="A236" s="7"/>
      <c r="B236" s="154"/>
      <c r="C236" s="154"/>
      <c r="D236" s="7"/>
      <c r="E236" s="7"/>
      <c r="F236" s="7"/>
      <c r="G236" s="7"/>
      <c r="H236" s="154"/>
      <c r="I236" s="154"/>
      <c r="J236" s="7"/>
      <c r="K236" s="7"/>
      <c r="L236" s="7"/>
      <c r="M236" s="7"/>
      <c r="N236" s="154"/>
      <c r="O236" s="154"/>
      <c r="P236" s="7"/>
      <c r="Q236" s="7"/>
      <c r="R236" s="7"/>
      <c r="S236" s="7"/>
      <c r="T236" s="154"/>
      <c r="U236" s="154"/>
      <c r="V236" s="7"/>
      <c r="W236" s="7"/>
      <c r="X236" s="7"/>
      <c r="Y236" s="7"/>
      <c r="Z236" s="154"/>
      <c r="AA236" s="154"/>
      <c r="AB236" s="7"/>
      <c r="AC236" s="7"/>
      <c r="AD236" s="7"/>
      <c r="AE236" s="7"/>
      <c r="AF236" s="154"/>
      <c r="AG236" s="154"/>
      <c r="AH236" s="7"/>
      <c r="AI236" s="7"/>
      <c r="AJ236" s="7"/>
      <c r="AK236" s="7"/>
      <c r="AL236" s="154"/>
      <c r="AM236" s="154"/>
      <c r="AN236" s="7"/>
      <c r="AO236" s="7"/>
      <c r="AP236" s="7"/>
      <c r="AQ236" s="7"/>
      <c r="AR236" s="154"/>
      <c r="AS236" s="154"/>
      <c r="AT236" s="7"/>
      <c r="AU236" s="7"/>
      <c r="AV236" s="7"/>
      <c r="AW236" s="7"/>
      <c r="AX236" s="154"/>
      <c r="AY236" s="154"/>
      <c r="AZ236" s="7"/>
      <c r="BA236" s="7"/>
      <c r="BB236" s="7"/>
      <c r="BC236" s="7"/>
      <c r="BD236" s="154"/>
      <c r="BE236" s="154"/>
      <c r="BF236" s="154"/>
      <c r="BG236" s="7"/>
    </row>
    <row r="237" ht="15.75" customHeight="1">
      <c r="A237" s="7"/>
      <c r="B237" s="154"/>
      <c r="C237" s="154"/>
      <c r="D237" s="7"/>
      <c r="E237" s="7"/>
      <c r="F237" s="7"/>
      <c r="G237" s="7"/>
      <c r="H237" s="154"/>
      <c r="I237" s="154"/>
      <c r="J237" s="7"/>
      <c r="K237" s="7"/>
      <c r="L237" s="7"/>
      <c r="M237" s="7"/>
      <c r="N237" s="154"/>
      <c r="O237" s="154"/>
      <c r="P237" s="7"/>
      <c r="Q237" s="7"/>
      <c r="R237" s="7"/>
      <c r="S237" s="7"/>
      <c r="T237" s="154"/>
      <c r="U237" s="154"/>
      <c r="V237" s="7"/>
      <c r="W237" s="7"/>
      <c r="X237" s="7"/>
      <c r="Y237" s="7"/>
      <c r="Z237" s="154"/>
      <c r="AA237" s="154"/>
      <c r="AB237" s="7"/>
      <c r="AC237" s="7"/>
      <c r="AD237" s="7"/>
      <c r="AE237" s="7"/>
      <c r="AF237" s="154"/>
      <c r="AG237" s="154"/>
      <c r="AH237" s="7"/>
      <c r="AI237" s="7"/>
      <c r="AJ237" s="7"/>
      <c r="AK237" s="7"/>
      <c r="AL237" s="154"/>
      <c r="AM237" s="154"/>
      <c r="AN237" s="7"/>
      <c r="AO237" s="7"/>
      <c r="AP237" s="7"/>
      <c r="AQ237" s="7"/>
      <c r="AR237" s="154"/>
      <c r="AS237" s="154"/>
      <c r="AT237" s="7"/>
      <c r="AU237" s="7"/>
      <c r="AV237" s="7"/>
      <c r="AW237" s="7"/>
      <c r="AX237" s="154"/>
      <c r="AY237" s="154"/>
      <c r="AZ237" s="7"/>
      <c r="BA237" s="7"/>
      <c r="BB237" s="7"/>
      <c r="BC237" s="7"/>
      <c r="BD237" s="154"/>
      <c r="BE237" s="154"/>
      <c r="BF237" s="154"/>
      <c r="BG237" s="7"/>
    </row>
    <row r="238" ht="15.75" customHeight="1">
      <c r="A238" s="7"/>
      <c r="B238" s="154"/>
      <c r="C238" s="154"/>
      <c r="D238" s="7"/>
      <c r="E238" s="7"/>
      <c r="F238" s="7"/>
      <c r="G238" s="7"/>
      <c r="H238" s="154"/>
      <c r="I238" s="154"/>
      <c r="J238" s="7"/>
      <c r="K238" s="7"/>
      <c r="L238" s="7"/>
      <c r="M238" s="7"/>
      <c r="N238" s="154"/>
      <c r="O238" s="154"/>
      <c r="P238" s="7"/>
      <c r="Q238" s="7"/>
      <c r="R238" s="7"/>
      <c r="S238" s="7"/>
      <c r="T238" s="154"/>
      <c r="U238" s="154"/>
      <c r="V238" s="7"/>
      <c r="W238" s="7"/>
      <c r="X238" s="7"/>
      <c r="Y238" s="7"/>
      <c r="Z238" s="154"/>
      <c r="AA238" s="154"/>
      <c r="AB238" s="7"/>
      <c r="AC238" s="7"/>
      <c r="AD238" s="7"/>
      <c r="AE238" s="7"/>
      <c r="AF238" s="154"/>
      <c r="AG238" s="154"/>
      <c r="AH238" s="7"/>
      <c r="AI238" s="7"/>
      <c r="AJ238" s="7"/>
      <c r="AK238" s="7"/>
      <c r="AL238" s="154"/>
      <c r="AM238" s="154"/>
      <c r="AN238" s="7"/>
      <c r="AO238" s="7"/>
      <c r="AP238" s="7"/>
      <c r="AQ238" s="7"/>
      <c r="AR238" s="154"/>
      <c r="AS238" s="154"/>
      <c r="AT238" s="7"/>
      <c r="AU238" s="7"/>
      <c r="AV238" s="7"/>
      <c r="AW238" s="7"/>
      <c r="AX238" s="154"/>
      <c r="AY238" s="154"/>
      <c r="AZ238" s="7"/>
      <c r="BA238" s="7"/>
      <c r="BB238" s="7"/>
      <c r="BC238" s="7"/>
      <c r="BD238" s="154"/>
      <c r="BE238" s="154"/>
      <c r="BF238" s="154"/>
      <c r="BG238" s="7"/>
    </row>
    <row r="239" ht="15.75" customHeight="1">
      <c r="A239" s="7"/>
      <c r="B239" s="154"/>
      <c r="C239" s="154"/>
      <c r="D239" s="7"/>
      <c r="E239" s="7"/>
      <c r="F239" s="7"/>
      <c r="G239" s="7"/>
      <c r="H239" s="154"/>
      <c r="I239" s="154"/>
      <c r="J239" s="7"/>
      <c r="K239" s="7"/>
      <c r="L239" s="7"/>
      <c r="M239" s="7"/>
      <c r="N239" s="154"/>
      <c r="O239" s="154"/>
      <c r="P239" s="7"/>
      <c r="Q239" s="7"/>
      <c r="R239" s="7"/>
      <c r="S239" s="7"/>
      <c r="T239" s="154"/>
      <c r="U239" s="154"/>
      <c r="V239" s="7"/>
      <c r="W239" s="7"/>
      <c r="X239" s="7"/>
      <c r="Y239" s="7"/>
      <c r="Z239" s="154"/>
      <c r="AA239" s="154"/>
      <c r="AB239" s="7"/>
      <c r="AC239" s="7"/>
      <c r="AD239" s="7"/>
      <c r="AE239" s="7"/>
      <c r="AF239" s="154"/>
      <c r="AG239" s="154"/>
      <c r="AH239" s="7"/>
      <c r="AI239" s="7"/>
      <c r="AJ239" s="7"/>
      <c r="AK239" s="7"/>
      <c r="AL239" s="154"/>
      <c r="AM239" s="154"/>
      <c r="AN239" s="7"/>
      <c r="AO239" s="7"/>
      <c r="AP239" s="7"/>
      <c r="AQ239" s="7"/>
      <c r="AR239" s="154"/>
      <c r="AS239" s="154"/>
      <c r="AT239" s="7"/>
      <c r="AU239" s="7"/>
      <c r="AV239" s="7"/>
      <c r="AW239" s="7"/>
      <c r="AX239" s="154"/>
      <c r="AY239" s="154"/>
      <c r="AZ239" s="7"/>
      <c r="BA239" s="7"/>
      <c r="BB239" s="7"/>
      <c r="BC239" s="7"/>
      <c r="BD239" s="154"/>
      <c r="BE239" s="154"/>
      <c r="BF239" s="154"/>
      <c r="BG239" s="7"/>
    </row>
    <row r="240" ht="15.75" customHeight="1">
      <c r="A240" s="7"/>
      <c r="B240" s="154"/>
      <c r="C240" s="154"/>
      <c r="D240" s="7"/>
      <c r="E240" s="7"/>
      <c r="F240" s="7"/>
      <c r="G240" s="7"/>
      <c r="H240" s="154"/>
      <c r="I240" s="154"/>
      <c r="J240" s="7"/>
      <c r="K240" s="7"/>
      <c r="L240" s="7"/>
      <c r="M240" s="7"/>
      <c r="N240" s="154"/>
      <c r="O240" s="154"/>
      <c r="P240" s="7"/>
      <c r="Q240" s="7"/>
      <c r="R240" s="7"/>
      <c r="S240" s="7"/>
      <c r="T240" s="154"/>
      <c r="U240" s="154"/>
      <c r="V240" s="7"/>
      <c r="W240" s="7"/>
      <c r="X240" s="7"/>
      <c r="Y240" s="7"/>
      <c r="Z240" s="154"/>
      <c r="AA240" s="154"/>
      <c r="AB240" s="7"/>
      <c r="AC240" s="7"/>
      <c r="AD240" s="7"/>
      <c r="AE240" s="7"/>
      <c r="AF240" s="154"/>
      <c r="AG240" s="154"/>
      <c r="AH240" s="7"/>
      <c r="AI240" s="7"/>
      <c r="AJ240" s="7"/>
      <c r="AK240" s="7"/>
      <c r="AL240" s="154"/>
      <c r="AM240" s="154"/>
      <c r="AN240" s="7"/>
      <c r="AO240" s="7"/>
      <c r="AP240" s="7"/>
      <c r="AQ240" s="7"/>
      <c r="AR240" s="154"/>
      <c r="AS240" s="154"/>
      <c r="AT240" s="7"/>
      <c r="AU240" s="7"/>
      <c r="AV240" s="7"/>
      <c r="AW240" s="7"/>
      <c r="AX240" s="154"/>
      <c r="AY240" s="154"/>
      <c r="AZ240" s="7"/>
      <c r="BA240" s="7"/>
      <c r="BB240" s="7"/>
      <c r="BC240" s="7"/>
      <c r="BD240" s="154"/>
      <c r="BE240" s="154"/>
      <c r="BF240" s="154"/>
      <c r="BG240" s="7"/>
    </row>
    <row r="241" ht="15.75" customHeight="1">
      <c r="A241" s="7"/>
      <c r="B241" s="154"/>
      <c r="C241" s="154"/>
      <c r="D241" s="7"/>
      <c r="E241" s="7"/>
      <c r="F241" s="7"/>
      <c r="G241" s="7"/>
      <c r="H241" s="154"/>
      <c r="I241" s="154"/>
      <c r="J241" s="7"/>
      <c r="K241" s="7"/>
      <c r="L241" s="7"/>
      <c r="M241" s="7"/>
      <c r="N241" s="154"/>
      <c r="O241" s="154"/>
      <c r="P241" s="7"/>
      <c r="Q241" s="7"/>
      <c r="R241" s="7"/>
      <c r="S241" s="7"/>
      <c r="T241" s="154"/>
      <c r="U241" s="154"/>
      <c r="V241" s="7"/>
      <c r="W241" s="7"/>
      <c r="X241" s="7"/>
      <c r="Y241" s="7"/>
      <c r="Z241" s="154"/>
      <c r="AA241" s="154"/>
      <c r="AB241" s="7"/>
      <c r="AC241" s="7"/>
      <c r="AD241" s="7"/>
      <c r="AE241" s="7"/>
      <c r="AF241" s="154"/>
      <c r="AG241" s="154"/>
      <c r="AH241" s="7"/>
      <c r="AI241" s="7"/>
      <c r="AJ241" s="7"/>
      <c r="AK241" s="7"/>
      <c r="AL241" s="154"/>
      <c r="AM241" s="154"/>
      <c r="AN241" s="7"/>
      <c r="AO241" s="7"/>
      <c r="AP241" s="7"/>
      <c r="AQ241" s="7"/>
      <c r="AR241" s="154"/>
      <c r="AS241" s="154"/>
      <c r="AT241" s="7"/>
      <c r="AU241" s="7"/>
      <c r="AV241" s="7"/>
      <c r="AW241" s="7"/>
      <c r="AX241" s="154"/>
      <c r="AY241" s="154"/>
      <c r="AZ241" s="7"/>
      <c r="BA241" s="7"/>
      <c r="BB241" s="7"/>
      <c r="BC241" s="7"/>
      <c r="BD241" s="154"/>
      <c r="BE241" s="154"/>
      <c r="BF241" s="154"/>
      <c r="BG241" s="7"/>
    </row>
    <row r="242" ht="15.75" customHeight="1">
      <c r="A242" s="7"/>
      <c r="B242" s="154"/>
      <c r="C242" s="154"/>
      <c r="D242" s="7"/>
      <c r="E242" s="7"/>
      <c r="F242" s="7"/>
      <c r="G242" s="7"/>
      <c r="H242" s="154"/>
      <c r="I242" s="154"/>
      <c r="J242" s="7"/>
      <c r="K242" s="7"/>
      <c r="L242" s="7"/>
      <c r="M242" s="7"/>
      <c r="N242" s="154"/>
      <c r="O242" s="154"/>
      <c r="P242" s="7"/>
      <c r="Q242" s="7"/>
      <c r="R242" s="7"/>
      <c r="S242" s="7"/>
      <c r="T242" s="154"/>
      <c r="U242" s="154"/>
      <c r="V242" s="7"/>
      <c r="W242" s="7"/>
      <c r="X242" s="7"/>
      <c r="Y242" s="7"/>
      <c r="Z242" s="154"/>
      <c r="AA242" s="154"/>
      <c r="AB242" s="7"/>
      <c r="AC242" s="7"/>
      <c r="AD242" s="7"/>
      <c r="AE242" s="7"/>
      <c r="AF242" s="154"/>
      <c r="AG242" s="154"/>
      <c r="AH242" s="7"/>
      <c r="AI242" s="7"/>
      <c r="AJ242" s="7"/>
      <c r="AK242" s="7"/>
      <c r="AL242" s="154"/>
      <c r="AM242" s="154"/>
      <c r="AN242" s="7"/>
      <c r="AO242" s="7"/>
      <c r="AP242" s="7"/>
      <c r="AQ242" s="7"/>
      <c r="AR242" s="154"/>
      <c r="AS242" s="154"/>
      <c r="AT242" s="7"/>
      <c r="AU242" s="7"/>
      <c r="AV242" s="7"/>
      <c r="AW242" s="7"/>
      <c r="AX242" s="154"/>
      <c r="AY242" s="154"/>
      <c r="AZ242" s="7"/>
      <c r="BA242" s="7"/>
      <c r="BB242" s="7"/>
      <c r="BC242" s="7"/>
      <c r="BD242" s="154"/>
      <c r="BE242" s="154"/>
      <c r="BF242" s="154"/>
      <c r="BG242" s="7"/>
    </row>
    <row r="243" ht="15.75" customHeight="1">
      <c r="A243" s="7"/>
      <c r="B243" s="154"/>
      <c r="C243" s="154"/>
      <c r="D243" s="7"/>
      <c r="E243" s="7"/>
      <c r="F243" s="7"/>
      <c r="G243" s="7"/>
      <c r="H243" s="154"/>
      <c r="I243" s="154"/>
      <c r="J243" s="7"/>
      <c r="K243" s="7"/>
      <c r="L243" s="7"/>
      <c r="M243" s="7"/>
      <c r="N243" s="154"/>
      <c r="O243" s="154"/>
      <c r="P243" s="7"/>
      <c r="Q243" s="7"/>
      <c r="R243" s="7"/>
      <c r="S243" s="7"/>
      <c r="T243" s="154"/>
      <c r="U243" s="154"/>
      <c r="V243" s="7"/>
      <c r="W243" s="7"/>
      <c r="X243" s="7"/>
      <c r="Y243" s="7"/>
      <c r="Z243" s="154"/>
      <c r="AA243" s="154"/>
      <c r="AB243" s="7"/>
      <c r="AC243" s="7"/>
      <c r="AD243" s="7"/>
      <c r="AE243" s="7"/>
      <c r="AF243" s="154"/>
      <c r="AG243" s="154"/>
      <c r="AH243" s="7"/>
      <c r="AI243" s="7"/>
      <c r="AJ243" s="7"/>
      <c r="AK243" s="7"/>
      <c r="AL243" s="154"/>
      <c r="AM243" s="154"/>
      <c r="AN243" s="7"/>
      <c r="AO243" s="7"/>
      <c r="AP243" s="7"/>
      <c r="AQ243" s="7"/>
      <c r="AR243" s="154"/>
      <c r="AS243" s="154"/>
      <c r="AT243" s="7"/>
      <c r="AU243" s="7"/>
      <c r="AV243" s="7"/>
      <c r="AW243" s="7"/>
      <c r="AX243" s="154"/>
      <c r="AY243" s="154"/>
      <c r="AZ243" s="7"/>
      <c r="BA243" s="7"/>
      <c r="BB243" s="7"/>
      <c r="BC243" s="7"/>
      <c r="BD243" s="154"/>
      <c r="BE243" s="154"/>
      <c r="BF243" s="154"/>
      <c r="BG243" s="7"/>
    </row>
    <row r="244" ht="15.75" customHeight="1">
      <c r="A244" s="7"/>
      <c r="B244" s="154"/>
      <c r="C244" s="154"/>
      <c r="D244" s="7"/>
      <c r="E244" s="7"/>
      <c r="F244" s="7"/>
      <c r="G244" s="7"/>
      <c r="H244" s="154"/>
      <c r="I244" s="154"/>
      <c r="J244" s="7"/>
      <c r="K244" s="7"/>
      <c r="L244" s="7"/>
      <c r="M244" s="7"/>
      <c r="N244" s="154"/>
      <c r="O244" s="154"/>
      <c r="P244" s="7"/>
      <c r="Q244" s="7"/>
      <c r="R244" s="7"/>
      <c r="S244" s="7"/>
      <c r="T244" s="154"/>
      <c r="U244" s="154"/>
      <c r="V244" s="7"/>
      <c r="W244" s="7"/>
      <c r="X244" s="7"/>
      <c r="Y244" s="7"/>
      <c r="Z244" s="154"/>
      <c r="AA244" s="154"/>
      <c r="AB244" s="7"/>
      <c r="AC244" s="7"/>
      <c r="AD244" s="7"/>
      <c r="AE244" s="7"/>
      <c r="AF244" s="154"/>
      <c r="AG244" s="154"/>
      <c r="AH244" s="7"/>
      <c r="AI244" s="7"/>
      <c r="AJ244" s="7"/>
      <c r="AK244" s="7"/>
      <c r="AL244" s="154"/>
      <c r="AM244" s="154"/>
      <c r="AN244" s="7"/>
      <c r="AO244" s="7"/>
      <c r="AP244" s="7"/>
      <c r="AQ244" s="7"/>
      <c r="AR244" s="154"/>
      <c r="AS244" s="154"/>
      <c r="AT244" s="7"/>
      <c r="AU244" s="7"/>
      <c r="AV244" s="7"/>
      <c r="AW244" s="7"/>
      <c r="AX244" s="154"/>
      <c r="AY244" s="154"/>
      <c r="AZ244" s="7"/>
      <c r="BA244" s="7"/>
      <c r="BB244" s="7"/>
      <c r="BC244" s="7"/>
      <c r="BD244" s="154"/>
      <c r="BE244" s="154"/>
      <c r="BF244" s="154"/>
      <c r="BG244" s="7"/>
    </row>
    <row r="245" ht="15.75" customHeight="1">
      <c r="A245" s="7"/>
      <c r="B245" s="154"/>
      <c r="C245" s="154"/>
      <c r="D245" s="7"/>
      <c r="E245" s="7"/>
      <c r="F245" s="7"/>
      <c r="G245" s="7"/>
      <c r="H245" s="154"/>
      <c r="I245" s="154"/>
      <c r="J245" s="7"/>
      <c r="K245" s="7"/>
      <c r="L245" s="7"/>
      <c r="M245" s="7"/>
      <c r="N245" s="154"/>
      <c r="O245" s="154"/>
      <c r="P245" s="7"/>
      <c r="Q245" s="7"/>
      <c r="R245" s="7"/>
      <c r="S245" s="7"/>
      <c r="T245" s="154"/>
      <c r="U245" s="154"/>
      <c r="V245" s="7"/>
      <c r="W245" s="7"/>
      <c r="X245" s="7"/>
      <c r="Y245" s="7"/>
      <c r="Z245" s="154"/>
      <c r="AA245" s="154"/>
      <c r="AB245" s="7"/>
      <c r="AC245" s="7"/>
      <c r="AD245" s="7"/>
      <c r="AE245" s="7"/>
      <c r="AF245" s="154"/>
      <c r="AG245" s="154"/>
      <c r="AH245" s="7"/>
      <c r="AI245" s="7"/>
      <c r="AJ245" s="7"/>
      <c r="AK245" s="7"/>
      <c r="AL245" s="154"/>
      <c r="AM245" s="154"/>
      <c r="AN245" s="7"/>
      <c r="AO245" s="7"/>
      <c r="AP245" s="7"/>
      <c r="AQ245" s="7"/>
      <c r="AR245" s="154"/>
      <c r="AS245" s="154"/>
      <c r="AT245" s="7"/>
      <c r="AU245" s="7"/>
      <c r="AV245" s="7"/>
      <c r="AW245" s="7"/>
      <c r="AX245" s="154"/>
      <c r="AY245" s="154"/>
      <c r="AZ245" s="7"/>
      <c r="BA245" s="7"/>
      <c r="BB245" s="7"/>
      <c r="BC245" s="7"/>
      <c r="BD245" s="154"/>
      <c r="BE245" s="154"/>
      <c r="BF245" s="154"/>
      <c r="BG245" s="7"/>
    </row>
    <row r="246" ht="15.75" customHeight="1">
      <c r="A246" s="7"/>
      <c r="B246" s="154"/>
      <c r="C246" s="154"/>
      <c r="D246" s="7"/>
      <c r="E246" s="7"/>
      <c r="F246" s="7"/>
      <c r="G246" s="7"/>
      <c r="H246" s="154"/>
      <c r="I246" s="154"/>
      <c r="J246" s="7"/>
      <c r="K246" s="7"/>
      <c r="L246" s="7"/>
      <c r="M246" s="7"/>
      <c r="N246" s="154"/>
      <c r="O246" s="154"/>
      <c r="P246" s="7"/>
      <c r="Q246" s="7"/>
      <c r="R246" s="7"/>
      <c r="S246" s="7"/>
      <c r="T246" s="154"/>
      <c r="U246" s="154"/>
      <c r="V246" s="7"/>
      <c r="W246" s="7"/>
      <c r="X246" s="7"/>
      <c r="Y246" s="7"/>
      <c r="Z246" s="154"/>
      <c r="AA246" s="154"/>
      <c r="AB246" s="7"/>
      <c r="AC246" s="7"/>
      <c r="AD246" s="7"/>
      <c r="AE246" s="7"/>
      <c r="AF246" s="154"/>
      <c r="AG246" s="154"/>
      <c r="AH246" s="7"/>
      <c r="AI246" s="7"/>
      <c r="AJ246" s="7"/>
      <c r="AK246" s="7"/>
      <c r="AL246" s="154"/>
      <c r="AM246" s="154"/>
      <c r="AN246" s="7"/>
      <c r="AO246" s="7"/>
      <c r="AP246" s="7"/>
      <c r="AQ246" s="7"/>
      <c r="AR246" s="154"/>
      <c r="AS246" s="154"/>
      <c r="AT246" s="7"/>
      <c r="AU246" s="7"/>
      <c r="AV246" s="7"/>
      <c r="AW246" s="7"/>
      <c r="AX246" s="154"/>
      <c r="AY246" s="154"/>
      <c r="AZ246" s="7"/>
      <c r="BA246" s="7"/>
      <c r="BB246" s="7"/>
      <c r="BC246" s="7"/>
      <c r="BD246" s="154"/>
      <c r="BE246" s="154"/>
      <c r="BF246" s="154"/>
      <c r="BG246" s="7"/>
    </row>
    <row r="247" ht="15.75" customHeight="1">
      <c r="A247" s="7"/>
      <c r="B247" s="154"/>
      <c r="C247" s="154"/>
      <c r="D247" s="7"/>
      <c r="E247" s="7"/>
      <c r="F247" s="7"/>
      <c r="G247" s="7"/>
      <c r="H247" s="154"/>
      <c r="I247" s="154"/>
      <c r="J247" s="7"/>
      <c r="K247" s="7"/>
      <c r="L247" s="7"/>
      <c r="M247" s="7"/>
      <c r="N247" s="154"/>
      <c r="O247" s="154"/>
      <c r="P247" s="7"/>
      <c r="Q247" s="7"/>
      <c r="R247" s="7"/>
      <c r="S247" s="7"/>
      <c r="T247" s="154"/>
      <c r="U247" s="154"/>
      <c r="V247" s="7"/>
      <c r="W247" s="7"/>
      <c r="X247" s="7"/>
      <c r="Y247" s="7"/>
      <c r="Z247" s="154"/>
      <c r="AA247" s="154"/>
      <c r="AB247" s="7"/>
      <c r="AC247" s="7"/>
      <c r="AD247" s="7"/>
      <c r="AE247" s="7"/>
      <c r="AF247" s="154"/>
      <c r="AG247" s="154"/>
      <c r="AH247" s="7"/>
      <c r="AI247" s="7"/>
      <c r="AJ247" s="7"/>
      <c r="AK247" s="7"/>
      <c r="AL247" s="154"/>
      <c r="AM247" s="154"/>
      <c r="AN247" s="7"/>
      <c r="AO247" s="7"/>
      <c r="AP247" s="7"/>
      <c r="AQ247" s="7"/>
      <c r="AR247" s="154"/>
      <c r="AS247" s="154"/>
      <c r="AT247" s="7"/>
      <c r="AU247" s="7"/>
      <c r="AV247" s="7"/>
      <c r="AW247" s="7"/>
      <c r="AX247" s="154"/>
      <c r="AY247" s="154"/>
      <c r="AZ247" s="7"/>
      <c r="BA247" s="7"/>
      <c r="BB247" s="7"/>
      <c r="BC247" s="7"/>
      <c r="BD247" s="154"/>
      <c r="BE247" s="154"/>
      <c r="BF247" s="154"/>
      <c r="BG247" s="7"/>
    </row>
    <row r="248" ht="15.75" customHeight="1">
      <c r="A248" s="7"/>
      <c r="B248" s="154"/>
      <c r="C248" s="154"/>
      <c r="D248" s="7"/>
      <c r="E248" s="7"/>
      <c r="F248" s="7"/>
      <c r="G248" s="7"/>
      <c r="H248" s="154"/>
      <c r="I248" s="154"/>
      <c r="J248" s="7"/>
      <c r="K248" s="7"/>
      <c r="L248" s="7"/>
      <c r="M248" s="7"/>
      <c r="N248" s="154"/>
      <c r="O248" s="154"/>
      <c r="P248" s="7"/>
      <c r="Q248" s="7"/>
      <c r="R248" s="7"/>
      <c r="S248" s="7"/>
      <c r="T248" s="154"/>
      <c r="U248" s="154"/>
      <c r="V248" s="7"/>
      <c r="W248" s="7"/>
      <c r="X248" s="7"/>
      <c r="Y248" s="7"/>
      <c r="Z248" s="154"/>
      <c r="AA248" s="154"/>
      <c r="AB248" s="7"/>
      <c r="AC248" s="7"/>
      <c r="AD248" s="7"/>
      <c r="AE248" s="7"/>
      <c r="AF248" s="154"/>
      <c r="AG248" s="154"/>
      <c r="AH248" s="7"/>
      <c r="AI248" s="7"/>
      <c r="AJ248" s="7"/>
      <c r="AK248" s="7"/>
      <c r="AL248" s="154"/>
      <c r="AM248" s="154"/>
      <c r="AN248" s="7"/>
      <c r="AO248" s="7"/>
      <c r="AP248" s="7"/>
      <c r="AQ248" s="7"/>
      <c r="AR248" s="154"/>
      <c r="AS248" s="154"/>
      <c r="AT248" s="7"/>
      <c r="AU248" s="7"/>
      <c r="AV248" s="7"/>
      <c r="AW248" s="7"/>
      <c r="AX248" s="154"/>
      <c r="AY248" s="154"/>
      <c r="AZ248" s="7"/>
      <c r="BA248" s="7"/>
      <c r="BB248" s="7"/>
      <c r="BC248" s="7"/>
      <c r="BD248" s="154"/>
      <c r="BE248" s="154"/>
      <c r="BF248" s="154"/>
      <c r="BG248" s="7"/>
    </row>
    <row r="249" ht="15.75" customHeight="1">
      <c r="A249" s="7"/>
      <c r="B249" s="154"/>
      <c r="C249" s="154"/>
      <c r="D249" s="7"/>
      <c r="E249" s="7"/>
      <c r="F249" s="7"/>
      <c r="G249" s="7"/>
      <c r="H249" s="154"/>
      <c r="I249" s="154"/>
      <c r="J249" s="7"/>
      <c r="K249" s="7"/>
      <c r="L249" s="7"/>
      <c r="M249" s="7"/>
      <c r="N249" s="154"/>
      <c r="O249" s="154"/>
      <c r="P249" s="7"/>
      <c r="Q249" s="7"/>
      <c r="R249" s="7"/>
      <c r="S249" s="7"/>
      <c r="T249" s="154"/>
      <c r="U249" s="154"/>
      <c r="V249" s="7"/>
      <c r="W249" s="7"/>
      <c r="X249" s="7"/>
      <c r="Y249" s="7"/>
      <c r="Z249" s="154"/>
      <c r="AA249" s="154"/>
      <c r="AB249" s="7"/>
      <c r="AC249" s="7"/>
      <c r="AD249" s="7"/>
      <c r="AE249" s="7"/>
      <c r="AF249" s="154"/>
      <c r="AG249" s="154"/>
      <c r="AH249" s="7"/>
      <c r="AI249" s="7"/>
      <c r="AJ249" s="7"/>
      <c r="AK249" s="7"/>
      <c r="AL249" s="154"/>
      <c r="AM249" s="154"/>
      <c r="AN249" s="7"/>
      <c r="AO249" s="7"/>
      <c r="AP249" s="7"/>
      <c r="AQ249" s="7"/>
      <c r="AR249" s="154"/>
      <c r="AS249" s="154"/>
      <c r="AT249" s="7"/>
      <c r="AU249" s="7"/>
      <c r="AV249" s="7"/>
      <c r="AW249" s="7"/>
      <c r="AX249" s="154"/>
      <c r="AY249" s="154"/>
      <c r="AZ249" s="7"/>
      <c r="BA249" s="7"/>
      <c r="BB249" s="7"/>
      <c r="BC249" s="7"/>
      <c r="BD249" s="154"/>
      <c r="BE249" s="154"/>
      <c r="BF249" s="154"/>
      <c r="BG249" s="7"/>
    </row>
    <row r="250" ht="15.75" customHeight="1">
      <c r="A250" s="7"/>
      <c r="B250" s="154"/>
      <c r="C250" s="154"/>
      <c r="D250" s="7"/>
      <c r="E250" s="7"/>
      <c r="F250" s="7"/>
      <c r="G250" s="7"/>
      <c r="H250" s="154"/>
      <c r="I250" s="154"/>
      <c r="J250" s="7"/>
      <c r="K250" s="7"/>
      <c r="L250" s="7"/>
      <c r="M250" s="7"/>
      <c r="N250" s="154"/>
      <c r="O250" s="154"/>
      <c r="P250" s="7"/>
      <c r="Q250" s="7"/>
      <c r="R250" s="7"/>
      <c r="S250" s="7"/>
      <c r="T250" s="154"/>
      <c r="U250" s="154"/>
      <c r="V250" s="7"/>
      <c r="W250" s="7"/>
      <c r="X250" s="7"/>
      <c r="Y250" s="7"/>
      <c r="Z250" s="154"/>
      <c r="AA250" s="154"/>
      <c r="AB250" s="7"/>
      <c r="AC250" s="7"/>
      <c r="AD250" s="7"/>
      <c r="AE250" s="7"/>
      <c r="AF250" s="154"/>
      <c r="AG250" s="154"/>
      <c r="AH250" s="7"/>
      <c r="AI250" s="7"/>
      <c r="AJ250" s="7"/>
      <c r="AK250" s="7"/>
      <c r="AL250" s="154"/>
      <c r="AM250" s="154"/>
      <c r="AN250" s="7"/>
      <c r="AO250" s="7"/>
      <c r="AP250" s="7"/>
      <c r="AQ250" s="7"/>
      <c r="AR250" s="154"/>
      <c r="AS250" s="154"/>
      <c r="AT250" s="7"/>
      <c r="AU250" s="7"/>
      <c r="AV250" s="7"/>
      <c r="AW250" s="7"/>
      <c r="AX250" s="154"/>
      <c r="AY250" s="154"/>
      <c r="AZ250" s="7"/>
      <c r="BA250" s="7"/>
      <c r="BB250" s="7"/>
      <c r="BC250" s="7"/>
      <c r="BD250" s="154"/>
      <c r="BE250" s="154"/>
      <c r="BF250" s="154"/>
      <c r="BG250" s="7"/>
    </row>
    <row r="251" ht="15.75" customHeight="1">
      <c r="A251" s="7"/>
      <c r="B251" s="154"/>
      <c r="C251" s="154"/>
      <c r="D251" s="7"/>
      <c r="E251" s="7"/>
      <c r="F251" s="7"/>
      <c r="G251" s="7"/>
      <c r="H251" s="154"/>
      <c r="I251" s="154"/>
      <c r="J251" s="7"/>
      <c r="K251" s="7"/>
      <c r="L251" s="7"/>
      <c r="M251" s="7"/>
      <c r="N251" s="154"/>
      <c r="O251" s="154"/>
      <c r="P251" s="7"/>
      <c r="Q251" s="7"/>
      <c r="R251" s="7"/>
      <c r="S251" s="7"/>
      <c r="T251" s="154"/>
      <c r="U251" s="154"/>
      <c r="V251" s="7"/>
      <c r="W251" s="7"/>
      <c r="X251" s="7"/>
      <c r="Y251" s="7"/>
      <c r="Z251" s="154"/>
      <c r="AA251" s="154"/>
      <c r="AB251" s="7"/>
      <c r="AC251" s="7"/>
      <c r="AD251" s="7"/>
      <c r="AE251" s="7"/>
      <c r="AF251" s="154"/>
      <c r="AG251" s="154"/>
      <c r="AH251" s="7"/>
      <c r="AI251" s="7"/>
      <c r="AJ251" s="7"/>
      <c r="AK251" s="7"/>
      <c r="AL251" s="154"/>
      <c r="AM251" s="154"/>
      <c r="AN251" s="7"/>
      <c r="AO251" s="7"/>
      <c r="AP251" s="7"/>
      <c r="AQ251" s="7"/>
      <c r="AR251" s="154"/>
      <c r="AS251" s="154"/>
      <c r="AT251" s="7"/>
      <c r="AU251" s="7"/>
      <c r="AV251" s="7"/>
      <c r="AW251" s="7"/>
      <c r="AX251" s="154"/>
      <c r="AY251" s="154"/>
      <c r="AZ251" s="7"/>
      <c r="BA251" s="7"/>
      <c r="BB251" s="7"/>
      <c r="BC251" s="7"/>
      <c r="BD251" s="154"/>
      <c r="BE251" s="154"/>
      <c r="BF251" s="154"/>
      <c r="BG251" s="7"/>
    </row>
    <row r="252" ht="15.75" customHeight="1">
      <c r="A252" s="7"/>
      <c r="B252" s="154"/>
      <c r="C252" s="154"/>
      <c r="D252" s="7"/>
      <c r="E252" s="7"/>
      <c r="F252" s="7"/>
      <c r="G252" s="7"/>
      <c r="H252" s="154"/>
      <c r="I252" s="154"/>
      <c r="J252" s="7"/>
      <c r="K252" s="7"/>
      <c r="L252" s="7"/>
      <c r="M252" s="7"/>
      <c r="N252" s="154"/>
      <c r="O252" s="154"/>
      <c r="P252" s="7"/>
      <c r="Q252" s="7"/>
      <c r="R252" s="7"/>
      <c r="S252" s="7"/>
      <c r="T252" s="154"/>
      <c r="U252" s="154"/>
      <c r="V252" s="7"/>
      <c r="W252" s="7"/>
      <c r="X252" s="7"/>
      <c r="Y252" s="7"/>
      <c r="Z252" s="154"/>
      <c r="AA252" s="154"/>
      <c r="AB252" s="7"/>
      <c r="AC252" s="7"/>
      <c r="AD252" s="7"/>
      <c r="AE252" s="7"/>
      <c r="AF252" s="154"/>
      <c r="AG252" s="154"/>
      <c r="AH252" s="7"/>
      <c r="AI252" s="7"/>
      <c r="AJ252" s="7"/>
      <c r="AK252" s="7"/>
      <c r="AL252" s="154"/>
      <c r="AM252" s="154"/>
      <c r="AN252" s="7"/>
      <c r="AO252" s="7"/>
      <c r="AP252" s="7"/>
      <c r="AQ252" s="7"/>
      <c r="AR252" s="154"/>
      <c r="AS252" s="154"/>
      <c r="AT252" s="7"/>
      <c r="AU252" s="7"/>
      <c r="AV252" s="7"/>
      <c r="AW252" s="7"/>
      <c r="AX252" s="154"/>
      <c r="AY252" s="154"/>
      <c r="AZ252" s="7"/>
      <c r="BA252" s="7"/>
      <c r="BB252" s="7"/>
      <c r="BC252" s="7"/>
      <c r="BD252" s="154"/>
      <c r="BE252" s="154"/>
      <c r="BF252" s="154"/>
      <c r="BG252" s="7"/>
    </row>
    <row r="253" ht="15.75" customHeight="1">
      <c r="A253" s="7"/>
      <c r="B253" s="154"/>
      <c r="C253" s="154"/>
      <c r="D253" s="7"/>
      <c r="E253" s="7"/>
      <c r="F253" s="7"/>
      <c r="G253" s="7"/>
      <c r="H253" s="154"/>
      <c r="I253" s="154"/>
      <c r="J253" s="7"/>
      <c r="K253" s="7"/>
      <c r="L253" s="7"/>
      <c r="M253" s="7"/>
      <c r="N253" s="154"/>
      <c r="O253" s="154"/>
      <c r="P253" s="7"/>
      <c r="Q253" s="7"/>
      <c r="R253" s="7"/>
      <c r="S253" s="7"/>
      <c r="T253" s="154"/>
      <c r="U253" s="154"/>
      <c r="V253" s="7"/>
      <c r="W253" s="7"/>
      <c r="X253" s="7"/>
      <c r="Y253" s="7"/>
      <c r="Z253" s="154"/>
      <c r="AA253" s="154"/>
      <c r="AB253" s="7"/>
      <c r="AC253" s="7"/>
      <c r="AD253" s="7"/>
      <c r="AE253" s="7"/>
      <c r="AF253" s="154"/>
      <c r="AG253" s="154"/>
      <c r="AH253" s="7"/>
      <c r="AI253" s="7"/>
      <c r="AJ253" s="7"/>
      <c r="AK253" s="7"/>
      <c r="AL253" s="154"/>
      <c r="AM253" s="154"/>
      <c r="AN253" s="7"/>
      <c r="AO253" s="7"/>
      <c r="AP253" s="7"/>
      <c r="AQ253" s="7"/>
      <c r="AR253" s="154"/>
      <c r="AS253" s="154"/>
      <c r="AT253" s="7"/>
      <c r="AU253" s="7"/>
      <c r="AV253" s="7"/>
      <c r="AW253" s="7"/>
      <c r="AX253" s="154"/>
      <c r="AY253" s="154"/>
      <c r="AZ253" s="7"/>
      <c r="BA253" s="7"/>
      <c r="BB253" s="7"/>
      <c r="BC253" s="7"/>
      <c r="BD253" s="154"/>
      <c r="BE253" s="154"/>
      <c r="BF253" s="154"/>
      <c r="BG253" s="7"/>
    </row>
    <row r="254" ht="15.75" customHeight="1">
      <c r="A254" s="7"/>
      <c r="B254" s="154"/>
      <c r="C254" s="154"/>
      <c r="D254" s="7"/>
      <c r="E254" s="7"/>
      <c r="F254" s="7"/>
      <c r="G254" s="7"/>
      <c r="H254" s="154"/>
      <c r="I254" s="154"/>
      <c r="J254" s="7"/>
      <c r="K254" s="7"/>
      <c r="L254" s="7"/>
      <c r="M254" s="7"/>
      <c r="N254" s="154"/>
      <c r="O254" s="154"/>
      <c r="P254" s="7"/>
      <c r="Q254" s="7"/>
      <c r="R254" s="7"/>
      <c r="S254" s="7"/>
      <c r="T254" s="154"/>
      <c r="U254" s="154"/>
      <c r="V254" s="7"/>
      <c r="W254" s="7"/>
      <c r="X254" s="7"/>
      <c r="Y254" s="7"/>
      <c r="Z254" s="154"/>
      <c r="AA254" s="154"/>
      <c r="AB254" s="7"/>
      <c r="AC254" s="7"/>
      <c r="AD254" s="7"/>
      <c r="AE254" s="7"/>
      <c r="AF254" s="154"/>
      <c r="AG254" s="154"/>
      <c r="AH254" s="7"/>
      <c r="AI254" s="7"/>
      <c r="AJ254" s="7"/>
      <c r="AK254" s="7"/>
      <c r="AL254" s="154"/>
      <c r="AM254" s="154"/>
      <c r="AN254" s="7"/>
      <c r="AO254" s="7"/>
      <c r="AP254" s="7"/>
      <c r="AQ254" s="7"/>
      <c r="AR254" s="154"/>
      <c r="AS254" s="154"/>
      <c r="AT254" s="7"/>
      <c r="AU254" s="7"/>
      <c r="AV254" s="7"/>
      <c r="AW254" s="7"/>
      <c r="AX254" s="154"/>
      <c r="AY254" s="154"/>
      <c r="AZ254" s="7"/>
      <c r="BA254" s="7"/>
      <c r="BB254" s="7"/>
      <c r="BC254" s="7"/>
      <c r="BD254" s="154"/>
      <c r="BE254" s="154"/>
      <c r="BF254" s="154"/>
      <c r="BG254" s="7"/>
    </row>
    <row r="255" ht="15.75" customHeight="1">
      <c r="A255" s="7"/>
      <c r="B255" s="154"/>
      <c r="C255" s="154"/>
      <c r="D255" s="7"/>
      <c r="E255" s="7"/>
      <c r="F255" s="7"/>
      <c r="G255" s="7"/>
      <c r="H255" s="154"/>
      <c r="I255" s="154"/>
      <c r="J255" s="7"/>
      <c r="K255" s="7"/>
      <c r="L255" s="7"/>
      <c r="M255" s="7"/>
      <c r="N255" s="154"/>
      <c r="O255" s="154"/>
      <c r="P255" s="7"/>
      <c r="Q255" s="7"/>
      <c r="R255" s="7"/>
      <c r="S255" s="7"/>
      <c r="T255" s="154"/>
      <c r="U255" s="154"/>
      <c r="V255" s="7"/>
      <c r="W255" s="7"/>
      <c r="X255" s="7"/>
      <c r="Y255" s="7"/>
      <c r="Z255" s="154"/>
      <c r="AA255" s="154"/>
      <c r="AB255" s="7"/>
      <c r="AC255" s="7"/>
      <c r="AD255" s="7"/>
      <c r="AE255" s="7"/>
      <c r="AF255" s="154"/>
      <c r="AG255" s="154"/>
      <c r="AH255" s="7"/>
      <c r="AI255" s="7"/>
      <c r="AJ255" s="7"/>
      <c r="AK255" s="7"/>
      <c r="AL255" s="154"/>
      <c r="AM255" s="154"/>
      <c r="AN255" s="7"/>
      <c r="AO255" s="7"/>
      <c r="AP255" s="7"/>
      <c r="AQ255" s="7"/>
      <c r="AR255" s="154"/>
      <c r="AS255" s="154"/>
      <c r="AT255" s="7"/>
      <c r="AU255" s="7"/>
      <c r="AV255" s="7"/>
      <c r="AW255" s="7"/>
      <c r="AX255" s="154"/>
      <c r="AY255" s="154"/>
      <c r="AZ255" s="7"/>
      <c r="BA255" s="7"/>
      <c r="BB255" s="7"/>
      <c r="BC255" s="7"/>
      <c r="BD255" s="154"/>
      <c r="BE255" s="154"/>
      <c r="BF255" s="154"/>
      <c r="BG255" s="7"/>
    </row>
    <row r="256" ht="15.75" customHeight="1">
      <c r="A256" s="7"/>
      <c r="B256" s="154"/>
      <c r="C256" s="154"/>
      <c r="D256" s="7"/>
      <c r="E256" s="7"/>
      <c r="F256" s="7"/>
      <c r="G256" s="7"/>
      <c r="H256" s="154"/>
      <c r="I256" s="154"/>
      <c r="J256" s="7"/>
      <c r="K256" s="7"/>
      <c r="L256" s="7"/>
      <c r="M256" s="7"/>
      <c r="N256" s="154"/>
      <c r="O256" s="154"/>
      <c r="P256" s="7"/>
      <c r="Q256" s="7"/>
      <c r="R256" s="7"/>
      <c r="S256" s="7"/>
      <c r="T256" s="154"/>
      <c r="U256" s="154"/>
      <c r="V256" s="7"/>
      <c r="W256" s="7"/>
      <c r="X256" s="7"/>
      <c r="Y256" s="7"/>
      <c r="Z256" s="154"/>
      <c r="AA256" s="154"/>
      <c r="AB256" s="7"/>
      <c r="AC256" s="7"/>
      <c r="AD256" s="7"/>
      <c r="AE256" s="7"/>
      <c r="AF256" s="154"/>
      <c r="AG256" s="154"/>
      <c r="AH256" s="7"/>
      <c r="AI256" s="7"/>
      <c r="AJ256" s="7"/>
      <c r="AK256" s="7"/>
      <c r="AL256" s="154"/>
      <c r="AM256" s="154"/>
      <c r="AN256" s="7"/>
      <c r="AO256" s="7"/>
      <c r="AP256" s="7"/>
      <c r="AQ256" s="7"/>
      <c r="AR256" s="154"/>
      <c r="AS256" s="154"/>
      <c r="AT256" s="7"/>
      <c r="AU256" s="7"/>
      <c r="AV256" s="7"/>
      <c r="AW256" s="7"/>
      <c r="AX256" s="154"/>
      <c r="AY256" s="154"/>
      <c r="AZ256" s="7"/>
      <c r="BA256" s="7"/>
      <c r="BB256" s="7"/>
      <c r="BC256" s="7"/>
      <c r="BD256" s="154"/>
      <c r="BE256" s="154"/>
      <c r="BF256" s="154"/>
      <c r="BG256" s="7"/>
    </row>
    <row r="257" ht="15.75" customHeight="1">
      <c r="A257" s="7"/>
      <c r="B257" s="154"/>
      <c r="C257" s="154"/>
      <c r="D257" s="7"/>
      <c r="E257" s="7"/>
      <c r="F257" s="7"/>
      <c r="G257" s="7"/>
      <c r="H257" s="154"/>
      <c r="I257" s="154"/>
      <c r="J257" s="7"/>
      <c r="K257" s="7"/>
      <c r="L257" s="7"/>
      <c r="M257" s="7"/>
      <c r="N257" s="154"/>
      <c r="O257" s="154"/>
      <c r="P257" s="7"/>
      <c r="Q257" s="7"/>
      <c r="R257" s="7"/>
      <c r="S257" s="7"/>
      <c r="T257" s="154"/>
      <c r="U257" s="154"/>
      <c r="V257" s="7"/>
      <c r="W257" s="7"/>
      <c r="X257" s="7"/>
      <c r="Y257" s="7"/>
      <c r="Z257" s="154"/>
      <c r="AA257" s="154"/>
      <c r="AB257" s="7"/>
      <c r="AC257" s="7"/>
      <c r="AD257" s="7"/>
      <c r="AE257" s="7"/>
      <c r="AF257" s="154"/>
      <c r="AG257" s="154"/>
      <c r="AH257" s="7"/>
      <c r="AI257" s="7"/>
      <c r="AJ257" s="7"/>
      <c r="AK257" s="7"/>
      <c r="AL257" s="154"/>
      <c r="AM257" s="154"/>
      <c r="AN257" s="7"/>
      <c r="AO257" s="7"/>
      <c r="AP257" s="7"/>
      <c r="AQ257" s="7"/>
      <c r="AR257" s="154"/>
      <c r="AS257" s="154"/>
      <c r="AT257" s="7"/>
      <c r="AU257" s="7"/>
      <c r="AV257" s="7"/>
      <c r="AW257" s="7"/>
      <c r="AX257" s="154"/>
      <c r="AY257" s="154"/>
      <c r="AZ257" s="7"/>
      <c r="BA257" s="7"/>
      <c r="BB257" s="7"/>
      <c r="BC257" s="7"/>
      <c r="BD257" s="154"/>
      <c r="BE257" s="154"/>
      <c r="BF257" s="154"/>
      <c r="BG257" s="7"/>
    </row>
    <row r="258" ht="15.75" customHeight="1">
      <c r="A258" s="7"/>
      <c r="B258" s="154"/>
      <c r="C258" s="154"/>
      <c r="D258" s="7"/>
      <c r="E258" s="7"/>
      <c r="F258" s="7"/>
      <c r="G258" s="7"/>
      <c r="H258" s="154"/>
      <c r="I258" s="154"/>
      <c r="J258" s="7"/>
      <c r="K258" s="7"/>
      <c r="L258" s="7"/>
      <c r="M258" s="7"/>
      <c r="N258" s="154"/>
      <c r="O258" s="154"/>
      <c r="P258" s="7"/>
      <c r="Q258" s="7"/>
      <c r="R258" s="7"/>
      <c r="S258" s="7"/>
      <c r="T258" s="154"/>
      <c r="U258" s="154"/>
      <c r="V258" s="7"/>
      <c r="W258" s="7"/>
      <c r="X258" s="7"/>
      <c r="Y258" s="7"/>
      <c r="Z258" s="154"/>
      <c r="AA258" s="154"/>
      <c r="AB258" s="7"/>
      <c r="AC258" s="7"/>
      <c r="AD258" s="7"/>
      <c r="AE258" s="7"/>
      <c r="AF258" s="154"/>
      <c r="AG258" s="154"/>
      <c r="AH258" s="7"/>
      <c r="AI258" s="7"/>
      <c r="AJ258" s="7"/>
      <c r="AK258" s="7"/>
      <c r="AL258" s="154"/>
      <c r="AM258" s="154"/>
      <c r="AN258" s="7"/>
      <c r="AO258" s="7"/>
      <c r="AP258" s="7"/>
      <c r="AQ258" s="7"/>
      <c r="AR258" s="154"/>
      <c r="AS258" s="154"/>
      <c r="AT258" s="7"/>
      <c r="AU258" s="7"/>
      <c r="AV258" s="7"/>
      <c r="AW258" s="7"/>
      <c r="AX258" s="154"/>
      <c r="AY258" s="154"/>
      <c r="AZ258" s="7"/>
      <c r="BA258" s="7"/>
      <c r="BB258" s="7"/>
      <c r="BC258" s="7"/>
      <c r="BD258" s="154"/>
      <c r="BE258" s="154"/>
      <c r="BF258" s="154"/>
      <c r="BG258" s="7"/>
    </row>
    <row r="259" ht="15.75" customHeight="1">
      <c r="A259" s="7"/>
      <c r="B259" s="154"/>
      <c r="C259" s="154"/>
      <c r="D259" s="7"/>
      <c r="E259" s="7"/>
      <c r="F259" s="7"/>
      <c r="G259" s="7"/>
      <c r="H259" s="154"/>
      <c r="I259" s="154"/>
      <c r="J259" s="7"/>
      <c r="K259" s="7"/>
      <c r="L259" s="7"/>
      <c r="M259" s="7"/>
      <c r="N259" s="154"/>
      <c r="O259" s="154"/>
      <c r="P259" s="7"/>
      <c r="Q259" s="7"/>
      <c r="R259" s="7"/>
      <c r="S259" s="7"/>
      <c r="T259" s="154"/>
      <c r="U259" s="154"/>
      <c r="V259" s="7"/>
      <c r="W259" s="7"/>
      <c r="X259" s="7"/>
      <c r="Y259" s="7"/>
      <c r="Z259" s="154"/>
      <c r="AA259" s="154"/>
      <c r="AB259" s="7"/>
      <c r="AC259" s="7"/>
      <c r="AD259" s="7"/>
      <c r="AE259" s="7"/>
      <c r="AF259" s="154"/>
      <c r="AG259" s="154"/>
      <c r="AH259" s="7"/>
      <c r="AI259" s="7"/>
      <c r="AJ259" s="7"/>
      <c r="AK259" s="7"/>
      <c r="AL259" s="154"/>
      <c r="AM259" s="154"/>
      <c r="AN259" s="7"/>
      <c r="AO259" s="7"/>
      <c r="AP259" s="7"/>
      <c r="AQ259" s="7"/>
      <c r="AR259" s="154"/>
      <c r="AS259" s="154"/>
      <c r="AT259" s="7"/>
      <c r="AU259" s="7"/>
      <c r="AV259" s="7"/>
      <c r="AW259" s="7"/>
      <c r="AX259" s="154"/>
      <c r="AY259" s="154"/>
      <c r="AZ259" s="7"/>
      <c r="BA259" s="7"/>
      <c r="BB259" s="7"/>
      <c r="BC259" s="7"/>
      <c r="BD259" s="154"/>
      <c r="BE259" s="154"/>
      <c r="BF259" s="154"/>
      <c r="BG259" s="7"/>
    </row>
    <row r="260" ht="15.75" customHeight="1">
      <c r="A260" s="7"/>
      <c r="B260" s="154"/>
      <c r="C260" s="154"/>
      <c r="D260" s="7"/>
      <c r="E260" s="7"/>
      <c r="F260" s="7"/>
      <c r="G260" s="7"/>
      <c r="H260" s="154"/>
      <c r="I260" s="154"/>
      <c r="J260" s="7"/>
      <c r="K260" s="7"/>
      <c r="L260" s="7"/>
      <c r="M260" s="7"/>
      <c r="N260" s="154"/>
      <c r="O260" s="154"/>
      <c r="P260" s="7"/>
      <c r="Q260" s="7"/>
      <c r="R260" s="7"/>
      <c r="S260" s="7"/>
      <c r="T260" s="154"/>
      <c r="U260" s="154"/>
      <c r="V260" s="7"/>
      <c r="W260" s="7"/>
      <c r="X260" s="7"/>
      <c r="Y260" s="7"/>
      <c r="Z260" s="154"/>
      <c r="AA260" s="154"/>
      <c r="AB260" s="7"/>
      <c r="AC260" s="7"/>
      <c r="AD260" s="7"/>
      <c r="AE260" s="7"/>
      <c r="AF260" s="154"/>
      <c r="AG260" s="154"/>
      <c r="AH260" s="7"/>
      <c r="AI260" s="7"/>
      <c r="AJ260" s="7"/>
      <c r="AK260" s="7"/>
      <c r="AL260" s="154"/>
      <c r="AM260" s="154"/>
      <c r="AN260" s="7"/>
      <c r="AO260" s="7"/>
      <c r="AP260" s="7"/>
      <c r="AQ260" s="7"/>
      <c r="AR260" s="154"/>
      <c r="AS260" s="154"/>
      <c r="AT260" s="7"/>
      <c r="AU260" s="7"/>
      <c r="AV260" s="7"/>
      <c r="AW260" s="7"/>
      <c r="AX260" s="154"/>
      <c r="AY260" s="154"/>
      <c r="AZ260" s="7"/>
      <c r="BA260" s="7"/>
      <c r="BB260" s="7"/>
      <c r="BC260" s="7"/>
      <c r="BD260" s="154"/>
      <c r="BE260" s="154"/>
      <c r="BF260" s="154"/>
      <c r="BG260" s="7"/>
    </row>
    <row r="261" ht="15.75" customHeight="1">
      <c r="A261" s="7"/>
      <c r="B261" s="154"/>
      <c r="C261" s="154"/>
      <c r="D261" s="7"/>
      <c r="E261" s="7"/>
      <c r="F261" s="7"/>
      <c r="G261" s="7"/>
      <c r="H261" s="154"/>
      <c r="I261" s="154"/>
      <c r="J261" s="7"/>
      <c r="K261" s="7"/>
      <c r="L261" s="7"/>
      <c r="M261" s="7"/>
      <c r="N261" s="154"/>
      <c r="O261" s="154"/>
      <c r="P261" s="7"/>
      <c r="Q261" s="7"/>
      <c r="R261" s="7"/>
      <c r="S261" s="7"/>
      <c r="T261" s="154"/>
      <c r="U261" s="154"/>
      <c r="V261" s="7"/>
      <c r="W261" s="7"/>
      <c r="X261" s="7"/>
      <c r="Y261" s="7"/>
      <c r="Z261" s="154"/>
      <c r="AA261" s="154"/>
      <c r="AB261" s="7"/>
      <c r="AC261" s="7"/>
      <c r="AD261" s="7"/>
      <c r="AE261" s="7"/>
      <c r="AF261" s="154"/>
      <c r="AG261" s="154"/>
      <c r="AH261" s="7"/>
      <c r="AI261" s="7"/>
      <c r="AJ261" s="7"/>
      <c r="AK261" s="7"/>
      <c r="AL261" s="154"/>
      <c r="AM261" s="154"/>
      <c r="AN261" s="7"/>
      <c r="AO261" s="7"/>
      <c r="AP261" s="7"/>
      <c r="AQ261" s="7"/>
      <c r="AR261" s="154"/>
      <c r="AS261" s="154"/>
      <c r="AT261" s="7"/>
      <c r="AU261" s="7"/>
      <c r="AV261" s="7"/>
      <c r="AW261" s="7"/>
      <c r="AX261" s="154"/>
      <c r="AY261" s="154"/>
      <c r="AZ261" s="7"/>
      <c r="BA261" s="7"/>
      <c r="BB261" s="7"/>
      <c r="BC261" s="7"/>
      <c r="BD261" s="154"/>
      <c r="BE261" s="154"/>
      <c r="BF261" s="154"/>
      <c r="BG261" s="7"/>
    </row>
    <row r="262" ht="15.75" customHeight="1">
      <c r="A262" s="7"/>
      <c r="B262" s="154"/>
      <c r="C262" s="154"/>
      <c r="D262" s="7"/>
      <c r="E262" s="7"/>
      <c r="F262" s="7"/>
      <c r="G262" s="7"/>
      <c r="H262" s="154"/>
      <c r="I262" s="154"/>
      <c r="J262" s="7"/>
      <c r="K262" s="7"/>
      <c r="L262" s="7"/>
      <c r="M262" s="7"/>
      <c r="N262" s="154"/>
      <c r="O262" s="154"/>
      <c r="P262" s="7"/>
      <c r="Q262" s="7"/>
      <c r="R262" s="7"/>
      <c r="S262" s="7"/>
      <c r="T262" s="154"/>
      <c r="U262" s="154"/>
      <c r="V262" s="7"/>
      <c r="W262" s="7"/>
      <c r="X262" s="7"/>
      <c r="Y262" s="7"/>
      <c r="Z262" s="154"/>
      <c r="AA262" s="154"/>
      <c r="AB262" s="7"/>
      <c r="AC262" s="7"/>
      <c r="AD262" s="7"/>
      <c r="AE262" s="7"/>
      <c r="AF262" s="154"/>
      <c r="AG262" s="154"/>
      <c r="AH262" s="7"/>
      <c r="AI262" s="7"/>
      <c r="AJ262" s="7"/>
      <c r="AK262" s="7"/>
      <c r="AL262" s="154"/>
      <c r="AM262" s="154"/>
      <c r="AN262" s="7"/>
      <c r="AO262" s="7"/>
      <c r="AP262" s="7"/>
      <c r="AQ262" s="7"/>
      <c r="AR262" s="154"/>
      <c r="AS262" s="154"/>
      <c r="AT262" s="7"/>
      <c r="AU262" s="7"/>
      <c r="AV262" s="7"/>
      <c r="AW262" s="7"/>
      <c r="AX262" s="154"/>
      <c r="AY262" s="154"/>
      <c r="AZ262" s="7"/>
      <c r="BA262" s="7"/>
      <c r="BB262" s="7"/>
      <c r="BC262" s="7"/>
      <c r="BD262" s="154"/>
      <c r="BE262" s="154"/>
      <c r="BF262" s="154"/>
      <c r="BG262" s="7"/>
    </row>
    <row r="263" ht="15.75" customHeight="1">
      <c r="A263" s="7"/>
      <c r="B263" s="154"/>
      <c r="C263" s="154"/>
      <c r="D263" s="7"/>
      <c r="E263" s="7"/>
      <c r="F263" s="7"/>
      <c r="G263" s="7"/>
      <c r="H263" s="154"/>
      <c r="I263" s="154"/>
      <c r="J263" s="7"/>
      <c r="K263" s="7"/>
      <c r="L263" s="7"/>
      <c r="M263" s="7"/>
      <c r="N263" s="154"/>
      <c r="O263" s="154"/>
      <c r="P263" s="7"/>
      <c r="Q263" s="7"/>
      <c r="R263" s="7"/>
      <c r="S263" s="7"/>
      <c r="T263" s="154"/>
      <c r="U263" s="154"/>
      <c r="V263" s="7"/>
      <c r="W263" s="7"/>
      <c r="X263" s="7"/>
      <c r="Y263" s="7"/>
      <c r="Z263" s="154"/>
      <c r="AA263" s="154"/>
      <c r="AB263" s="7"/>
      <c r="AC263" s="7"/>
      <c r="AD263" s="7"/>
      <c r="AE263" s="7"/>
      <c r="AF263" s="154"/>
      <c r="AG263" s="154"/>
      <c r="AH263" s="7"/>
      <c r="AI263" s="7"/>
      <c r="AJ263" s="7"/>
      <c r="AK263" s="7"/>
      <c r="AL263" s="154"/>
      <c r="AM263" s="154"/>
      <c r="AN263" s="7"/>
      <c r="AO263" s="7"/>
      <c r="AP263" s="7"/>
      <c r="AQ263" s="7"/>
      <c r="AR263" s="154"/>
      <c r="AS263" s="154"/>
      <c r="AT263" s="7"/>
      <c r="AU263" s="7"/>
      <c r="AV263" s="7"/>
      <c r="AW263" s="7"/>
      <c r="AX263" s="154"/>
      <c r="AY263" s="154"/>
      <c r="AZ263" s="7"/>
      <c r="BA263" s="7"/>
      <c r="BB263" s="7"/>
      <c r="BC263" s="7"/>
      <c r="BD263" s="154"/>
      <c r="BE263" s="154"/>
      <c r="BF263" s="154"/>
      <c r="BG263" s="7"/>
    </row>
    <row r="264" ht="15.75" customHeight="1">
      <c r="A264" s="7"/>
      <c r="B264" s="154"/>
      <c r="C264" s="154"/>
      <c r="D264" s="7"/>
      <c r="E264" s="7"/>
      <c r="F264" s="7"/>
      <c r="G264" s="7"/>
      <c r="H264" s="154"/>
      <c r="I264" s="154"/>
      <c r="J264" s="7"/>
      <c r="K264" s="7"/>
      <c r="L264" s="7"/>
      <c r="M264" s="7"/>
      <c r="N264" s="154"/>
      <c r="O264" s="154"/>
      <c r="P264" s="7"/>
      <c r="Q264" s="7"/>
      <c r="R264" s="7"/>
      <c r="S264" s="7"/>
      <c r="T264" s="154"/>
      <c r="U264" s="154"/>
      <c r="V264" s="7"/>
      <c r="W264" s="7"/>
      <c r="X264" s="7"/>
      <c r="Y264" s="7"/>
      <c r="Z264" s="154"/>
      <c r="AA264" s="154"/>
      <c r="AB264" s="7"/>
      <c r="AC264" s="7"/>
      <c r="AD264" s="7"/>
      <c r="AE264" s="7"/>
      <c r="AF264" s="154"/>
      <c r="AG264" s="154"/>
      <c r="AH264" s="7"/>
      <c r="AI264" s="7"/>
      <c r="AJ264" s="7"/>
      <c r="AK264" s="7"/>
      <c r="AL264" s="154"/>
      <c r="AM264" s="154"/>
      <c r="AN264" s="7"/>
      <c r="AO264" s="7"/>
      <c r="AP264" s="7"/>
      <c r="AQ264" s="7"/>
      <c r="AR264" s="154"/>
      <c r="AS264" s="154"/>
      <c r="AT264" s="7"/>
      <c r="AU264" s="7"/>
      <c r="AV264" s="7"/>
      <c r="AW264" s="7"/>
      <c r="AX264" s="154"/>
      <c r="AY264" s="154"/>
      <c r="AZ264" s="7"/>
      <c r="BA264" s="7"/>
      <c r="BB264" s="7"/>
      <c r="BC264" s="7"/>
      <c r="BD264" s="154"/>
      <c r="BE264" s="154"/>
      <c r="BF264" s="154"/>
      <c r="BG264" s="7"/>
    </row>
    <row r="265" ht="15.75" customHeight="1">
      <c r="A265" s="7"/>
      <c r="B265" s="154"/>
      <c r="C265" s="154"/>
      <c r="D265" s="7"/>
      <c r="E265" s="7"/>
      <c r="F265" s="7"/>
      <c r="G265" s="7"/>
      <c r="H265" s="154"/>
      <c r="I265" s="154"/>
      <c r="J265" s="7"/>
      <c r="K265" s="7"/>
      <c r="L265" s="7"/>
      <c r="M265" s="7"/>
      <c r="N265" s="154"/>
      <c r="O265" s="154"/>
      <c r="P265" s="7"/>
      <c r="Q265" s="7"/>
      <c r="R265" s="7"/>
      <c r="S265" s="7"/>
      <c r="T265" s="154"/>
      <c r="U265" s="154"/>
      <c r="V265" s="7"/>
      <c r="W265" s="7"/>
      <c r="X265" s="7"/>
      <c r="Y265" s="7"/>
      <c r="Z265" s="154"/>
      <c r="AA265" s="154"/>
      <c r="AB265" s="7"/>
      <c r="AC265" s="7"/>
      <c r="AD265" s="7"/>
      <c r="AE265" s="7"/>
      <c r="AF265" s="154"/>
      <c r="AG265" s="154"/>
      <c r="AH265" s="7"/>
      <c r="AI265" s="7"/>
      <c r="AJ265" s="7"/>
      <c r="AK265" s="7"/>
      <c r="AL265" s="154"/>
      <c r="AM265" s="154"/>
      <c r="AN265" s="7"/>
      <c r="AO265" s="7"/>
      <c r="AP265" s="7"/>
      <c r="AQ265" s="7"/>
      <c r="AR265" s="154"/>
      <c r="AS265" s="154"/>
      <c r="AT265" s="7"/>
      <c r="AU265" s="7"/>
      <c r="AV265" s="7"/>
      <c r="AW265" s="7"/>
      <c r="AX265" s="154"/>
      <c r="AY265" s="154"/>
      <c r="AZ265" s="7"/>
      <c r="BA265" s="7"/>
      <c r="BB265" s="7"/>
      <c r="BC265" s="7"/>
      <c r="BD265" s="154"/>
      <c r="BE265" s="154"/>
      <c r="BF265" s="154"/>
      <c r="BG265" s="7"/>
    </row>
    <row r="266" ht="15.75" customHeight="1">
      <c r="A266" s="7"/>
      <c r="B266" s="154"/>
      <c r="C266" s="154"/>
      <c r="D266" s="7"/>
      <c r="E266" s="7"/>
      <c r="F266" s="7"/>
      <c r="G266" s="7"/>
      <c r="H266" s="154"/>
      <c r="I266" s="154"/>
      <c r="J266" s="7"/>
      <c r="K266" s="7"/>
      <c r="L266" s="7"/>
      <c r="M266" s="7"/>
      <c r="N266" s="154"/>
      <c r="O266" s="154"/>
      <c r="P266" s="7"/>
      <c r="Q266" s="7"/>
      <c r="R266" s="7"/>
      <c r="S266" s="7"/>
      <c r="T266" s="154"/>
      <c r="U266" s="154"/>
      <c r="V266" s="7"/>
      <c r="W266" s="7"/>
      <c r="X266" s="7"/>
      <c r="Y266" s="7"/>
      <c r="Z266" s="154"/>
      <c r="AA266" s="154"/>
      <c r="AB266" s="7"/>
      <c r="AC266" s="7"/>
      <c r="AD266" s="7"/>
      <c r="AE266" s="7"/>
      <c r="AF266" s="154"/>
      <c r="AG266" s="154"/>
      <c r="AH266" s="7"/>
      <c r="AI266" s="7"/>
      <c r="AJ266" s="7"/>
      <c r="AK266" s="7"/>
      <c r="AL266" s="154"/>
      <c r="AM266" s="154"/>
      <c r="AN266" s="7"/>
      <c r="AO266" s="7"/>
      <c r="AP266" s="7"/>
      <c r="AQ266" s="7"/>
      <c r="AR266" s="154"/>
      <c r="AS266" s="154"/>
      <c r="AT266" s="7"/>
      <c r="AU266" s="7"/>
      <c r="AV266" s="7"/>
      <c r="AW266" s="7"/>
      <c r="AX266" s="154"/>
      <c r="AY266" s="154"/>
      <c r="AZ266" s="7"/>
      <c r="BA266" s="7"/>
      <c r="BB266" s="7"/>
      <c r="BC266" s="7"/>
      <c r="BD266" s="154"/>
      <c r="BE266" s="154"/>
      <c r="BF266" s="154"/>
      <c r="BG266" s="7"/>
    </row>
    <row r="267" ht="15.75" customHeight="1">
      <c r="A267" s="7"/>
      <c r="B267" s="154"/>
      <c r="C267" s="154"/>
      <c r="D267" s="7"/>
      <c r="E267" s="7"/>
      <c r="F267" s="7"/>
      <c r="G267" s="7"/>
      <c r="H267" s="154"/>
      <c r="I267" s="154"/>
      <c r="J267" s="7"/>
      <c r="K267" s="7"/>
      <c r="L267" s="7"/>
      <c r="M267" s="7"/>
      <c r="N267" s="154"/>
      <c r="O267" s="154"/>
      <c r="P267" s="7"/>
      <c r="Q267" s="7"/>
      <c r="R267" s="7"/>
      <c r="S267" s="7"/>
      <c r="T267" s="154"/>
      <c r="U267" s="154"/>
      <c r="V267" s="7"/>
      <c r="W267" s="7"/>
      <c r="X267" s="7"/>
      <c r="Y267" s="7"/>
      <c r="Z267" s="154"/>
      <c r="AA267" s="154"/>
      <c r="AB267" s="7"/>
      <c r="AC267" s="7"/>
      <c r="AD267" s="7"/>
      <c r="AE267" s="7"/>
      <c r="AF267" s="154"/>
      <c r="AG267" s="154"/>
      <c r="AH267" s="7"/>
      <c r="AI267" s="7"/>
      <c r="AJ267" s="7"/>
      <c r="AK267" s="7"/>
      <c r="AL267" s="154"/>
      <c r="AM267" s="154"/>
      <c r="AN267" s="7"/>
      <c r="AO267" s="7"/>
      <c r="AP267" s="7"/>
      <c r="AQ267" s="7"/>
      <c r="AR267" s="154"/>
      <c r="AS267" s="154"/>
      <c r="AT267" s="7"/>
      <c r="AU267" s="7"/>
      <c r="AV267" s="7"/>
      <c r="AW267" s="7"/>
      <c r="AX267" s="154"/>
      <c r="AY267" s="154"/>
      <c r="AZ267" s="7"/>
      <c r="BA267" s="7"/>
      <c r="BB267" s="7"/>
      <c r="BC267" s="7"/>
      <c r="BD267" s="154"/>
      <c r="BE267" s="154"/>
      <c r="BF267" s="154"/>
      <c r="BG267" s="7"/>
    </row>
    <row r="268" ht="15.75" customHeight="1">
      <c r="A268" s="7"/>
      <c r="B268" s="154"/>
      <c r="C268" s="154"/>
      <c r="D268" s="7"/>
      <c r="E268" s="7"/>
      <c r="F268" s="7"/>
      <c r="G268" s="7"/>
      <c r="H268" s="154"/>
      <c r="I268" s="154"/>
      <c r="J268" s="7"/>
      <c r="K268" s="7"/>
      <c r="L268" s="7"/>
      <c r="M268" s="7"/>
      <c r="N268" s="154"/>
      <c r="O268" s="154"/>
      <c r="P268" s="7"/>
      <c r="Q268" s="7"/>
      <c r="R268" s="7"/>
      <c r="S268" s="7"/>
      <c r="T268" s="154"/>
      <c r="U268" s="154"/>
      <c r="V268" s="7"/>
      <c r="W268" s="7"/>
      <c r="X268" s="7"/>
      <c r="Y268" s="7"/>
      <c r="Z268" s="154"/>
      <c r="AA268" s="154"/>
      <c r="AB268" s="7"/>
      <c r="AC268" s="7"/>
      <c r="AD268" s="7"/>
      <c r="AE268" s="7"/>
      <c r="AF268" s="154"/>
      <c r="AG268" s="154"/>
      <c r="AH268" s="7"/>
      <c r="AI268" s="7"/>
      <c r="AJ268" s="7"/>
      <c r="AK268" s="7"/>
      <c r="AL268" s="154"/>
      <c r="AM268" s="154"/>
      <c r="AN268" s="7"/>
      <c r="AO268" s="7"/>
      <c r="AP268" s="7"/>
      <c r="AQ268" s="7"/>
      <c r="AR268" s="154"/>
      <c r="AS268" s="154"/>
      <c r="AT268" s="7"/>
      <c r="AU268" s="7"/>
      <c r="AV268" s="7"/>
      <c r="AW268" s="7"/>
      <c r="AX268" s="154"/>
      <c r="AY268" s="154"/>
      <c r="AZ268" s="7"/>
      <c r="BA268" s="7"/>
      <c r="BB268" s="7"/>
      <c r="BC268" s="7"/>
      <c r="BD268" s="154"/>
      <c r="BE268" s="154"/>
      <c r="BF268" s="154"/>
      <c r="BG268" s="7"/>
    </row>
    <row r="269" ht="15.75" customHeight="1">
      <c r="A269" s="7"/>
      <c r="B269" s="154"/>
      <c r="C269" s="154"/>
      <c r="D269" s="7"/>
      <c r="E269" s="7"/>
      <c r="F269" s="7"/>
      <c r="G269" s="7"/>
      <c r="H269" s="154"/>
      <c r="I269" s="154"/>
      <c r="J269" s="7"/>
      <c r="K269" s="7"/>
      <c r="L269" s="7"/>
      <c r="M269" s="7"/>
      <c r="N269" s="154"/>
      <c r="O269" s="154"/>
      <c r="P269" s="7"/>
      <c r="Q269" s="7"/>
      <c r="R269" s="7"/>
      <c r="S269" s="7"/>
      <c r="T269" s="154"/>
      <c r="U269" s="154"/>
      <c r="V269" s="7"/>
      <c r="W269" s="7"/>
      <c r="X269" s="7"/>
      <c r="Y269" s="7"/>
      <c r="Z269" s="154"/>
      <c r="AA269" s="154"/>
      <c r="AB269" s="7"/>
      <c r="AC269" s="7"/>
      <c r="AD269" s="7"/>
      <c r="AE269" s="7"/>
      <c r="AF269" s="154"/>
      <c r="AG269" s="154"/>
      <c r="AH269" s="7"/>
      <c r="AI269" s="7"/>
      <c r="AJ269" s="7"/>
      <c r="AK269" s="7"/>
      <c r="AL269" s="154"/>
      <c r="AM269" s="154"/>
      <c r="AN269" s="7"/>
      <c r="AO269" s="7"/>
      <c r="AP269" s="7"/>
      <c r="AQ269" s="7"/>
      <c r="AR269" s="154"/>
      <c r="AS269" s="154"/>
      <c r="AT269" s="7"/>
      <c r="AU269" s="7"/>
      <c r="AV269" s="7"/>
      <c r="AW269" s="7"/>
      <c r="AX269" s="154"/>
      <c r="AY269" s="154"/>
      <c r="AZ269" s="7"/>
      <c r="BA269" s="7"/>
      <c r="BB269" s="7"/>
      <c r="BC269" s="7"/>
      <c r="BD269" s="154"/>
      <c r="BE269" s="154"/>
      <c r="BF269" s="154"/>
      <c r="BG269" s="7"/>
    </row>
    <row r="270" ht="15.75" customHeight="1">
      <c r="A270" s="7"/>
      <c r="B270" s="154"/>
      <c r="C270" s="154"/>
      <c r="D270" s="7"/>
      <c r="E270" s="7"/>
      <c r="F270" s="7"/>
      <c r="G270" s="7"/>
      <c r="H270" s="154"/>
      <c r="I270" s="154"/>
      <c r="J270" s="7"/>
      <c r="K270" s="7"/>
      <c r="L270" s="7"/>
      <c r="M270" s="7"/>
      <c r="N270" s="154"/>
      <c r="O270" s="154"/>
      <c r="P270" s="7"/>
      <c r="Q270" s="7"/>
      <c r="R270" s="7"/>
      <c r="S270" s="7"/>
      <c r="T270" s="154"/>
      <c r="U270" s="154"/>
      <c r="V270" s="7"/>
      <c r="W270" s="7"/>
      <c r="X270" s="7"/>
      <c r="Y270" s="7"/>
      <c r="Z270" s="154"/>
      <c r="AA270" s="154"/>
      <c r="AB270" s="7"/>
      <c r="AC270" s="7"/>
      <c r="AD270" s="7"/>
      <c r="AE270" s="7"/>
      <c r="AF270" s="154"/>
      <c r="AG270" s="154"/>
      <c r="AH270" s="7"/>
      <c r="AI270" s="7"/>
      <c r="AJ270" s="7"/>
      <c r="AK270" s="7"/>
      <c r="AL270" s="154"/>
      <c r="AM270" s="154"/>
      <c r="AN270" s="7"/>
      <c r="AO270" s="7"/>
      <c r="AP270" s="7"/>
      <c r="AQ270" s="7"/>
      <c r="AR270" s="154"/>
      <c r="AS270" s="154"/>
      <c r="AT270" s="7"/>
      <c r="AU270" s="7"/>
      <c r="AV270" s="7"/>
      <c r="AW270" s="7"/>
      <c r="AX270" s="154"/>
      <c r="AY270" s="154"/>
      <c r="AZ270" s="7"/>
      <c r="BA270" s="7"/>
      <c r="BB270" s="7"/>
      <c r="BC270" s="7"/>
      <c r="BD270" s="154"/>
      <c r="BE270" s="154"/>
      <c r="BF270" s="154"/>
      <c r="BG270" s="7"/>
    </row>
    <row r="271" ht="15.75" customHeight="1">
      <c r="A271" s="7"/>
      <c r="B271" s="154"/>
      <c r="C271" s="154"/>
      <c r="D271" s="7"/>
      <c r="E271" s="7"/>
      <c r="F271" s="7"/>
      <c r="G271" s="7"/>
      <c r="H271" s="154"/>
      <c r="I271" s="154"/>
      <c r="J271" s="7"/>
      <c r="K271" s="7"/>
      <c r="L271" s="7"/>
      <c r="M271" s="7"/>
      <c r="N271" s="154"/>
      <c r="O271" s="154"/>
      <c r="P271" s="7"/>
      <c r="Q271" s="7"/>
      <c r="R271" s="7"/>
      <c r="S271" s="7"/>
      <c r="T271" s="154"/>
      <c r="U271" s="154"/>
      <c r="V271" s="7"/>
      <c r="W271" s="7"/>
      <c r="X271" s="7"/>
      <c r="Y271" s="7"/>
      <c r="Z271" s="154"/>
      <c r="AA271" s="154"/>
      <c r="AB271" s="7"/>
      <c r="AC271" s="7"/>
      <c r="AD271" s="7"/>
      <c r="AE271" s="7"/>
      <c r="AF271" s="154"/>
      <c r="AG271" s="154"/>
      <c r="AH271" s="7"/>
      <c r="AI271" s="7"/>
      <c r="AJ271" s="7"/>
      <c r="AK271" s="7"/>
      <c r="AL271" s="154"/>
      <c r="AM271" s="154"/>
      <c r="AN271" s="7"/>
      <c r="AO271" s="7"/>
      <c r="AP271" s="7"/>
      <c r="AQ271" s="7"/>
      <c r="AR271" s="154"/>
      <c r="AS271" s="154"/>
      <c r="AT271" s="7"/>
      <c r="AU271" s="7"/>
      <c r="AV271" s="7"/>
      <c r="AW271" s="7"/>
      <c r="AX271" s="154"/>
      <c r="AY271" s="154"/>
      <c r="AZ271" s="7"/>
      <c r="BA271" s="7"/>
      <c r="BB271" s="7"/>
      <c r="BC271" s="7"/>
      <c r="BD271" s="154"/>
      <c r="BE271" s="154"/>
      <c r="BF271" s="154"/>
      <c r="BG271" s="7"/>
    </row>
    <row r="272" ht="15.75" customHeight="1">
      <c r="A272" s="7"/>
      <c r="B272" s="154"/>
      <c r="C272" s="154"/>
      <c r="D272" s="7"/>
      <c r="E272" s="7"/>
      <c r="F272" s="7"/>
      <c r="G272" s="7"/>
      <c r="H272" s="154"/>
      <c r="I272" s="154"/>
      <c r="J272" s="7"/>
      <c r="K272" s="7"/>
      <c r="L272" s="7"/>
      <c r="M272" s="7"/>
      <c r="N272" s="154"/>
      <c r="O272" s="154"/>
      <c r="P272" s="7"/>
      <c r="Q272" s="7"/>
      <c r="R272" s="7"/>
      <c r="S272" s="7"/>
      <c r="T272" s="154"/>
      <c r="U272" s="154"/>
      <c r="V272" s="7"/>
      <c r="W272" s="7"/>
      <c r="X272" s="7"/>
      <c r="Y272" s="7"/>
      <c r="Z272" s="154"/>
      <c r="AA272" s="154"/>
      <c r="AB272" s="7"/>
      <c r="AC272" s="7"/>
      <c r="AD272" s="7"/>
      <c r="AE272" s="7"/>
      <c r="AF272" s="154"/>
      <c r="AG272" s="154"/>
      <c r="AH272" s="7"/>
      <c r="AI272" s="7"/>
      <c r="AJ272" s="7"/>
      <c r="AK272" s="7"/>
      <c r="AL272" s="154"/>
      <c r="AM272" s="154"/>
      <c r="AN272" s="7"/>
      <c r="AO272" s="7"/>
      <c r="AP272" s="7"/>
      <c r="AQ272" s="7"/>
      <c r="AR272" s="154"/>
      <c r="AS272" s="154"/>
      <c r="AT272" s="7"/>
      <c r="AU272" s="7"/>
      <c r="AV272" s="7"/>
      <c r="AW272" s="7"/>
      <c r="AX272" s="154"/>
      <c r="AY272" s="154"/>
      <c r="AZ272" s="7"/>
      <c r="BA272" s="7"/>
      <c r="BB272" s="7"/>
      <c r="BC272" s="7"/>
      <c r="BD272" s="154"/>
      <c r="BE272" s="154"/>
      <c r="BF272" s="154"/>
      <c r="BG272" s="7"/>
    </row>
    <row r="273" ht="15.75" customHeight="1">
      <c r="A273" s="7"/>
      <c r="B273" s="154"/>
      <c r="C273" s="154"/>
      <c r="D273" s="7"/>
      <c r="E273" s="7"/>
      <c r="F273" s="7"/>
      <c r="G273" s="7"/>
      <c r="H273" s="154"/>
      <c r="I273" s="154"/>
      <c r="J273" s="7"/>
      <c r="K273" s="7"/>
      <c r="L273" s="7"/>
      <c r="M273" s="7"/>
      <c r="N273" s="154"/>
      <c r="O273" s="154"/>
      <c r="P273" s="7"/>
      <c r="Q273" s="7"/>
      <c r="R273" s="7"/>
      <c r="S273" s="7"/>
      <c r="T273" s="154"/>
      <c r="U273" s="154"/>
      <c r="V273" s="7"/>
      <c r="W273" s="7"/>
      <c r="X273" s="7"/>
      <c r="Y273" s="7"/>
      <c r="Z273" s="154"/>
      <c r="AA273" s="154"/>
      <c r="AB273" s="7"/>
      <c r="AC273" s="7"/>
      <c r="AD273" s="7"/>
      <c r="AE273" s="7"/>
      <c r="AF273" s="154"/>
      <c r="AG273" s="154"/>
      <c r="AH273" s="7"/>
      <c r="AI273" s="7"/>
      <c r="AJ273" s="7"/>
      <c r="AK273" s="7"/>
      <c r="AL273" s="154"/>
      <c r="AM273" s="154"/>
      <c r="AN273" s="7"/>
      <c r="AO273" s="7"/>
      <c r="AP273" s="7"/>
      <c r="AQ273" s="7"/>
      <c r="AR273" s="154"/>
      <c r="AS273" s="154"/>
      <c r="AT273" s="7"/>
      <c r="AU273" s="7"/>
      <c r="AV273" s="7"/>
      <c r="AW273" s="7"/>
      <c r="AX273" s="154"/>
      <c r="AY273" s="154"/>
      <c r="AZ273" s="7"/>
      <c r="BA273" s="7"/>
      <c r="BB273" s="7"/>
      <c r="BC273" s="7"/>
      <c r="BD273" s="154"/>
      <c r="BE273" s="154"/>
      <c r="BF273" s="154"/>
      <c r="BG273" s="7"/>
    </row>
    <row r="274" ht="15.75" customHeight="1">
      <c r="A274" s="7"/>
      <c r="B274" s="154"/>
      <c r="C274" s="154"/>
      <c r="D274" s="7"/>
      <c r="E274" s="7"/>
      <c r="F274" s="7"/>
      <c r="G274" s="7"/>
      <c r="H274" s="154"/>
      <c r="I274" s="154"/>
      <c r="J274" s="7"/>
      <c r="K274" s="7"/>
      <c r="L274" s="7"/>
      <c r="M274" s="7"/>
      <c r="N274" s="154"/>
      <c r="O274" s="154"/>
      <c r="P274" s="7"/>
      <c r="Q274" s="7"/>
      <c r="R274" s="7"/>
      <c r="S274" s="7"/>
      <c r="T274" s="154"/>
      <c r="U274" s="154"/>
      <c r="V274" s="7"/>
      <c r="W274" s="7"/>
      <c r="X274" s="7"/>
      <c r="Y274" s="7"/>
      <c r="Z274" s="154"/>
      <c r="AA274" s="154"/>
      <c r="AB274" s="7"/>
      <c r="AC274" s="7"/>
      <c r="AD274" s="7"/>
      <c r="AE274" s="7"/>
      <c r="AF274" s="154"/>
      <c r="AG274" s="154"/>
      <c r="AH274" s="7"/>
      <c r="AI274" s="7"/>
      <c r="AJ274" s="7"/>
      <c r="AK274" s="7"/>
      <c r="AL274" s="154"/>
      <c r="AM274" s="154"/>
      <c r="AN274" s="7"/>
      <c r="AO274" s="7"/>
      <c r="AP274" s="7"/>
      <c r="AQ274" s="7"/>
      <c r="AR274" s="154"/>
      <c r="AS274" s="154"/>
      <c r="AT274" s="7"/>
      <c r="AU274" s="7"/>
      <c r="AV274" s="7"/>
      <c r="AW274" s="7"/>
      <c r="AX274" s="154"/>
      <c r="AY274" s="154"/>
      <c r="AZ274" s="7"/>
      <c r="BA274" s="7"/>
      <c r="BB274" s="7"/>
      <c r="BC274" s="7"/>
      <c r="BD274" s="154"/>
      <c r="BE274" s="154"/>
      <c r="BF274" s="154"/>
      <c r="BG274" s="7"/>
    </row>
    <row r="275" ht="15.75" customHeight="1">
      <c r="A275" s="7"/>
      <c r="B275" s="154"/>
      <c r="C275" s="154"/>
      <c r="D275" s="7"/>
      <c r="E275" s="7"/>
      <c r="F275" s="7"/>
      <c r="G275" s="7"/>
      <c r="H275" s="154"/>
      <c r="I275" s="154"/>
      <c r="J275" s="7"/>
      <c r="K275" s="7"/>
      <c r="L275" s="7"/>
      <c r="M275" s="7"/>
      <c r="N275" s="154"/>
      <c r="O275" s="154"/>
      <c r="P275" s="7"/>
      <c r="Q275" s="7"/>
      <c r="R275" s="7"/>
      <c r="S275" s="7"/>
      <c r="T275" s="154"/>
      <c r="U275" s="154"/>
      <c r="V275" s="7"/>
      <c r="W275" s="7"/>
      <c r="X275" s="7"/>
      <c r="Y275" s="7"/>
      <c r="Z275" s="154"/>
      <c r="AA275" s="154"/>
      <c r="AB275" s="7"/>
      <c r="AC275" s="7"/>
      <c r="AD275" s="7"/>
      <c r="AE275" s="7"/>
      <c r="AF275" s="154"/>
      <c r="AG275" s="154"/>
      <c r="AH275" s="7"/>
      <c r="AI275" s="7"/>
      <c r="AJ275" s="7"/>
      <c r="AK275" s="7"/>
      <c r="AL275" s="154"/>
      <c r="AM275" s="154"/>
      <c r="AN275" s="7"/>
      <c r="AO275" s="7"/>
      <c r="AP275" s="7"/>
      <c r="AQ275" s="7"/>
      <c r="AR275" s="154"/>
      <c r="AS275" s="154"/>
      <c r="AT275" s="7"/>
      <c r="AU275" s="7"/>
      <c r="AV275" s="7"/>
      <c r="AW275" s="7"/>
      <c r="AX275" s="154"/>
      <c r="AY275" s="154"/>
      <c r="AZ275" s="7"/>
      <c r="BA275" s="7"/>
      <c r="BB275" s="7"/>
      <c r="BC275" s="7"/>
      <c r="BD275" s="154"/>
      <c r="BE275" s="154"/>
      <c r="BF275" s="154"/>
      <c r="BG275" s="7"/>
    </row>
    <row r="276" ht="15.75" customHeight="1">
      <c r="A276" s="7"/>
      <c r="B276" s="154"/>
      <c r="C276" s="154"/>
      <c r="D276" s="7"/>
      <c r="E276" s="7"/>
      <c r="F276" s="7"/>
      <c r="G276" s="7"/>
      <c r="H276" s="154"/>
      <c r="I276" s="154"/>
      <c r="J276" s="7"/>
      <c r="K276" s="7"/>
      <c r="L276" s="7"/>
      <c r="M276" s="7"/>
      <c r="N276" s="154"/>
      <c r="O276" s="154"/>
      <c r="P276" s="7"/>
      <c r="Q276" s="7"/>
      <c r="R276" s="7"/>
      <c r="S276" s="7"/>
      <c r="T276" s="154"/>
      <c r="U276" s="154"/>
      <c r="V276" s="7"/>
      <c r="W276" s="7"/>
      <c r="X276" s="7"/>
      <c r="Y276" s="7"/>
      <c r="Z276" s="154"/>
      <c r="AA276" s="154"/>
      <c r="AB276" s="7"/>
      <c r="AC276" s="7"/>
      <c r="AD276" s="7"/>
      <c r="AE276" s="7"/>
      <c r="AF276" s="154"/>
      <c r="AG276" s="154"/>
      <c r="AH276" s="7"/>
      <c r="AI276" s="7"/>
      <c r="AJ276" s="7"/>
      <c r="AK276" s="7"/>
      <c r="AL276" s="154"/>
      <c r="AM276" s="154"/>
      <c r="AN276" s="7"/>
      <c r="AO276" s="7"/>
      <c r="AP276" s="7"/>
      <c r="AQ276" s="7"/>
      <c r="AR276" s="154"/>
      <c r="AS276" s="154"/>
      <c r="AT276" s="7"/>
      <c r="AU276" s="7"/>
      <c r="AV276" s="7"/>
      <c r="AW276" s="7"/>
      <c r="AX276" s="154"/>
      <c r="AY276" s="154"/>
      <c r="AZ276" s="7"/>
      <c r="BA276" s="7"/>
      <c r="BB276" s="7"/>
      <c r="BC276" s="7"/>
      <c r="BD276" s="154"/>
      <c r="BE276" s="154"/>
      <c r="BF276" s="154"/>
      <c r="BG276" s="7"/>
    </row>
    <row r="277" ht="15.75" customHeight="1">
      <c r="A277" s="7"/>
      <c r="B277" s="154"/>
      <c r="C277" s="154"/>
      <c r="D277" s="7"/>
      <c r="E277" s="7"/>
      <c r="F277" s="7"/>
      <c r="G277" s="7"/>
      <c r="H277" s="154"/>
      <c r="I277" s="154"/>
      <c r="J277" s="7"/>
      <c r="K277" s="7"/>
      <c r="L277" s="7"/>
      <c r="M277" s="7"/>
      <c r="N277" s="154"/>
      <c r="O277" s="154"/>
      <c r="P277" s="7"/>
      <c r="Q277" s="7"/>
      <c r="R277" s="7"/>
      <c r="S277" s="7"/>
      <c r="T277" s="154"/>
      <c r="U277" s="154"/>
      <c r="V277" s="7"/>
      <c r="W277" s="7"/>
      <c r="X277" s="7"/>
      <c r="Y277" s="7"/>
      <c r="Z277" s="154"/>
      <c r="AA277" s="154"/>
      <c r="AB277" s="7"/>
      <c r="AC277" s="7"/>
      <c r="AD277" s="7"/>
      <c r="AE277" s="7"/>
      <c r="AF277" s="154"/>
      <c r="AG277" s="154"/>
      <c r="AH277" s="7"/>
      <c r="AI277" s="7"/>
      <c r="AJ277" s="7"/>
      <c r="AK277" s="7"/>
      <c r="AL277" s="154"/>
      <c r="AM277" s="154"/>
      <c r="AN277" s="7"/>
      <c r="AO277" s="7"/>
      <c r="AP277" s="7"/>
      <c r="AQ277" s="7"/>
      <c r="AR277" s="154"/>
      <c r="AS277" s="154"/>
      <c r="AT277" s="7"/>
      <c r="AU277" s="7"/>
      <c r="AV277" s="7"/>
      <c r="AW277" s="7"/>
      <c r="AX277" s="154"/>
      <c r="AY277" s="154"/>
      <c r="AZ277" s="7"/>
      <c r="BA277" s="7"/>
      <c r="BB277" s="7"/>
      <c r="BC277" s="7"/>
      <c r="BD277" s="154"/>
      <c r="BE277" s="154"/>
      <c r="BF277" s="154"/>
      <c r="BG277" s="7"/>
    </row>
    <row r="278" ht="15.75" customHeight="1">
      <c r="A278" s="7"/>
      <c r="B278" s="154"/>
      <c r="C278" s="154"/>
      <c r="D278" s="7"/>
      <c r="E278" s="7"/>
      <c r="F278" s="7"/>
      <c r="G278" s="7"/>
      <c r="H278" s="154"/>
      <c r="I278" s="154"/>
      <c r="J278" s="7"/>
      <c r="K278" s="7"/>
      <c r="L278" s="7"/>
      <c r="M278" s="7"/>
      <c r="N278" s="154"/>
      <c r="O278" s="154"/>
      <c r="P278" s="7"/>
      <c r="Q278" s="7"/>
      <c r="R278" s="7"/>
      <c r="S278" s="7"/>
      <c r="T278" s="154"/>
      <c r="U278" s="154"/>
      <c r="V278" s="7"/>
      <c r="W278" s="7"/>
      <c r="X278" s="7"/>
      <c r="Y278" s="7"/>
      <c r="Z278" s="154"/>
      <c r="AA278" s="154"/>
      <c r="AB278" s="7"/>
      <c r="AC278" s="7"/>
      <c r="AD278" s="7"/>
      <c r="AE278" s="7"/>
      <c r="AF278" s="154"/>
      <c r="AG278" s="154"/>
      <c r="AH278" s="7"/>
      <c r="AI278" s="7"/>
      <c r="AJ278" s="7"/>
      <c r="AK278" s="7"/>
      <c r="AL278" s="154"/>
      <c r="AM278" s="154"/>
      <c r="AN278" s="7"/>
      <c r="AO278" s="7"/>
      <c r="AP278" s="7"/>
      <c r="AQ278" s="7"/>
      <c r="AR278" s="154"/>
      <c r="AS278" s="154"/>
      <c r="AT278" s="7"/>
      <c r="AU278" s="7"/>
      <c r="AV278" s="7"/>
      <c r="AW278" s="7"/>
      <c r="AX278" s="154"/>
      <c r="AY278" s="154"/>
      <c r="AZ278" s="7"/>
      <c r="BA278" s="7"/>
      <c r="BB278" s="7"/>
      <c r="BC278" s="7"/>
      <c r="BD278" s="154"/>
      <c r="BE278" s="154"/>
      <c r="BF278" s="154"/>
      <c r="BG278" s="7"/>
    </row>
    <row r="279" ht="15.75" customHeight="1">
      <c r="A279" s="7"/>
      <c r="B279" s="154"/>
      <c r="C279" s="154"/>
      <c r="D279" s="7"/>
      <c r="E279" s="7"/>
      <c r="F279" s="7"/>
      <c r="G279" s="7"/>
      <c r="H279" s="154"/>
      <c r="I279" s="154"/>
      <c r="J279" s="7"/>
      <c r="K279" s="7"/>
      <c r="L279" s="7"/>
      <c r="M279" s="7"/>
      <c r="N279" s="154"/>
      <c r="O279" s="154"/>
      <c r="P279" s="7"/>
      <c r="Q279" s="7"/>
      <c r="R279" s="7"/>
      <c r="S279" s="7"/>
      <c r="T279" s="154"/>
      <c r="U279" s="154"/>
      <c r="V279" s="7"/>
      <c r="W279" s="7"/>
      <c r="X279" s="7"/>
      <c r="Y279" s="7"/>
      <c r="Z279" s="154"/>
      <c r="AA279" s="154"/>
      <c r="AB279" s="7"/>
      <c r="AC279" s="7"/>
      <c r="AD279" s="7"/>
      <c r="AE279" s="7"/>
      <c r="AF279" s="154"/>
      <c r="AG279" s="154"/>
      <c r="AH279" s="7"/>
      <c r="AI279" s="7"/>
      <c r="AJ279" s="7"/>
      <c r="AK279" s="7"/>
      <c r="AL279" s="154"/>
      <c r="AM279" s="154"/>
      <c r="AN279" s="7"/>
      <c r="AO279" s="7"/>
      <c r="AP279" s="7"/>
      <c r="AQ279" s="7"/>
      <c r="AR279" s="154"/>
      <c r="AS279" s="154"/>
      <c r="AT279" s="7"/>
      <c r="AU279" s="7"/>
      <c r="AV279" s="7"/>
      <c r="AW279" s="7"/>
      <c r="AX279" s="154"/>
      <c r="AY279" s="154"/>
      <c r="AZ279" s="7"/>
      <c r="BA279" s="7"/>
      <c r="BB279" s="7"/>
      <c r="BC279" s="7"/>
      <c r="BD279" s="154"/>
      <c r="BE279" s="154"/>
      <c r="BF279" s="154"/>
      <c r="BG279" s="7"/>
    </row>
    <row r="280" ht="15.75" customHeight="1">
      <c r="A280" s="7"/>
      <c r="B280" s="154"/>
      <c r="C280" s="154"/>
      <c r="D280" s="7"/>
      <c r="E280" s="7"/>
      <c r="F280" s="7"/>
      <c r="G280" s="7"/>
      <c r="H280" s="154"/>
      <c r="I280" s="154"/>
      <c r="J280" s="7"/>
      <c r="K280" s="7"/>
      <c r="L280" s="7"/>
      <c r="M280" s="7"/>
      <c r="N280" s="154"/>
      <c r="O280" s="154"/>
      <c r="P280" s="7"/>
      <c r="Q280" s="7"/>
      <c r="R280" s="7"/>
      <c r="S280" s="7"/>
      <c r="T280" s="154"/>
      <c r="U280" s="154"/>
      <c r="V280" s="7"/>
      <c r="W280" s="7"/>
      <c r="X280" s="7"/>
      <c r="Y280" s="7"/>
      <c r="Z280" s="154"/>
      <c r="AA280" s="154"/>
      <c r="AB280" s="7"/>
      <c r="AC280" s="7"/>
      <c r="AD280" s="7"/>
      <c r="AE280" s="7"/>
      <c r="AF280" s="154"/>
      <c r="AG280" s="154"/>
      <c r="AH280" s="7"/>
      <c r="AI280" s="7"/>
      <c r="AJ280" s="7"/>
      <c r="AK280" s="7"/>
      <c r="AL280" s="154"/>
      <c r="AM280" s="154"/>
      <c r="AN280" s="7"/>
      <c r="AO280" s="7"/>
      <c r="AP280" s="7"/>
      <c r="AQ280" s="7"/>
      <c r="AR280" s="154"/>
      <c r="AS280" s="154"/>
      <c r="AT280" s="7"/>
      <c r="AU280" s="7"/>
      <c r="AV280" s="7"/>
      <c r="AW280" s="7"/>
      <c r="AX280" s="154"/>
      <c r="AY280" s="154"/>
      <c r="AZ280" s="7"/>
      <c r="BA280" s="7"/>
      <c r="BB280" s="7"/>
      <c r="BC280" s="7"/>
      <c r="BD280" s="154"/>
      <c r="BE280" s="154"/>
      <c r="BF280" s="154"/>
      <c r="BG280" s="7"/>
    </row>
    <row r="281" ht="15.75" customHeight="1">
      <c r="A281" s="7"/>
      <c r="B281" s="154"/>
      <c r="C281" s="154"/>
      <c r="D281" s="7"/>
      <c r="E281" s="7"/>
      <c r="F281" s="7"/>
      <c r="G281" s="7"/>
      <c r="H281" s="154"/>
      <c r="I281" s="154"/>
      <c r="J281" s="7"/>
      <c r="K281" s="7"/>
      <c r="L281" s="7"/>
      <c r="M281" s="7"/>
      <c r="N281" s="154"/>
      <c r="O281" s="154"/>
      <c r="P281" s="7"/>
      <c r="Q281" s="7"/>
      <c r="R281" s="7"/>
      <c r="S281" s="7"/>
      <c r="T281" s="154"/>
      <c r="U281" s="154"/>
      <c r="V281" s="7"/>
      <c r="W281" s="7"/>
      <c r="X281" s="7"/>
      <c r="Y281" s="7"/>
      <c r="Z281" s="154"/>
      <c r="AA281" s="154"/>
      <c r="AB281" s="7"/>
      <c r="AC281" s="7"/>
      <c r="AD281" s="7"/>
      <c r="AE281" s="7"/>
      <c r="AF281" s="154"/>
      <c r="AG281" s="154"/>
      <c r="AH281" s="7"/>
      <c r="AI281" s="7"/>
      <c r="AJ281" s="7"/>
      <c r="AK281" s="7"/>
      <c r="AL281" s="154"/>
      <c r="AM281" s="154"/>
      <c r="AN281" s="7"/>
      <c r="AO281" s="7"/>
      <c r="AP281" s="7"/>
      <c r="AQ281" s="7"/>
      <c r="AR281" s="154"/>
      <c r="AS281" s="154"/>
      <c r="AT281" s="7"/>
      <c r="AU281" s="7"/>
      <c r="AV281" s="7"/>
      <c r="AW281" s="7"/>
      <c r="AX281" s="154"/>
      <c r="AY281" s="154"/>
      <c r="AZ281" s="7"/>
      <c r="BA281" s="7"/>
      <c r="BB281" s="7"/>
      <c r="BC281" s="7"/>
      <c r="BD281" s="154"/>
      <c r="BE281" s="154"/>
      <c r="BF281" s="154"/>
      <c r="BG281" s="7"/>
    </row>
    <row r="282" ht="15.75" customHeight="1">
      <c r="A282" s="7"/>
      <c r="B282" s="154"/>
      <c r="C282" s="154"/>
      <c r="D282" s="7"/>
      <c r="E282" s="7"/>
      <c r="F282" s="7"/>
      <c r="G282" s="7"/>
      <c r="H282" s="154"/>
      <c r="I282" s="154"/>
      <c r="J282" s="7"/>
      <c r="K282" s="7"/>
      <c r="L282" s="7"/>
      <c r="M282" s="7"/>
      <c r="N282" s="154"/>
      <c r="O282" s="154"/>
      <c r="P282" s="7"/>
      <c r="Q282" s="7"/>
      <c r="R282" s="7"/>
      <c r="S282" s="7"/>
      <c r="T282" s="154"/>
      <c r="U282" s="154"/>
      <c r="V282" s="7"/>
      <c r="W282" s="7"/>
      <c r="X282" s="7"/>
      <c r="Y282" s="7"/>
      <c r="Z282" s="154"/>
      <c r="AA282" s="154"/>
      <c r="AB282" s="7"/>
      <c r="AC282" s="7"/>
      <c r="AD282" s="7"/>
      <c r="AE282" s="7"/>
      <c r="AF282" s="154"/>
      <c r="AG282" s="154"/>
      <c r="AH282" s="7"/>
      <c r="AI282" s="7"/>
      <c r="AJ282" s="7"/>
      <c r="AK282" s="7"/>
      <c r="AL282" s="154"/>
      <c r="AM282" s="154"/>
      <c r="AN282" s="7"/>
      <c r="AO282" s="7"/>
      <c r="AP282" s="7"/>
      <c r="AQ282" s="7"/>
      <c r="AR282" s="154"/>
      <c r="AS282" s="154"/>
      <c r="AT282" s="7"/>
      <c r="AU282" s="7"/>
      <c r="AV282" s="7"/>
      <c r="AW282" s="7"/>
      <c r="AX282" s="154"/>
      <c r="AY282" s="154"/>
      <c r="AZ282" s="7"/>
      <c r="BA282" s="7"/>
      <c r="BB282" s="7"/>
      <c r="BC282" s="7"/>
      <c r="BD282" s="154"/>
      <c r="BE282" s="154"/>
      <c r="BF282" s="154"/>
      <c r="BG282" s="7"/>
    </row>
    <row r="283" ht="15.75" customHeight="1">
      <c r="A283" s="7"/>
      <c r="B283" s="154"/>
      <c r="C283" s="154"/>
      <c r="D283" s="7"/>
      <c r="E283" s="7"/>
      <c r="F283" s="7"/>
      <c r="G283" s="7"/>
      <c r="H283" s="154"/>
      <c r="I283" s="154"/>
      <c r="J283" s="7"/>
      <c r="K283" s="7"/>
      <c r="L283" s="7"/>
      <c r="M283" s="7"/>
      <c r="N283" s="154"/>
      <c r="O283" s="154"/>
      <c r="P283" s="7"/>
      <c r="Q283" s="7"/>
      <c r="R283" s="7"/>
      <c r="S283" s="7"/>
      <c r="T283" s="154"/>
      <c r="U283" s="154"/>
      <c r="V283" s="7"/>
      <c r="W283" s="7"/>
      <c r="X283" s="7"/>
      <c r="Y283" s="7"/>
      <c r="Z283" s="154"/>
      <c r="AA283" s="154"/>
      <c r="AB283" s="7"/>
      <c r="AC283" s="7"/>
      <c r="AD283" s="7"/>
      <c r="AE283" s="7"/>
      <c r="AF283" s="154"/>
      <c r="AG283" s="154"/>
      <c r="AH283" s="7"/>
      <c r="AI283" s="7"/>
      <c r="AJ283" s="7"/>
      <c r="AK283" s="7"/>
      <c r="AL283" s="154"/>
      <c r="AM283" s="154"/>
      <c r="AN283" s="7"/>
      <c r="AO283" s="7"/>
      <c r="AP283" s="7"/>
      <c r="AQ283" s="7"/>
      <c r="AR283" s="154"/>
      <c r="AS283" s="154"/>
      <c r="AT283" s="7"/>
      <c r="AU283" s="7"/>
      <c r="AV283" s="7"/>
      <c r="AW283" s="7"/>
      <c r="AX283" s="154"/>
      <c r="AY283" s="154"/>
      <c r="AZ283" s="7"/>
      <c r="BA283" s="7"/>
      <c r="BB283" s="7"/>
      <c r="BC283" s="7"/>
      <c r="BD283" s="154"/>
      <c r="BE283" s="154"/>
      <c r="BF283" s="154"/>
      <c r="BG283" s="7"/>
    </row>
    <row r="284" ht="15.75" customHeight="1">
      <c r="A284" s="7"/>
      <c r="B284" s="154"/>
      <c r="C284" s="154"/>
      <c r="D284" s="7"/>
      <c r="E284" s="7"/>
      <c r="F284" s="7"/>
      <c r="G284" s="7"/>
      <c r="H284" s="154"/>
      <c r="I284" s="154"/>
      <c r="J284" s="7"/>
      <c r="K284" s="7"/>
      <c r="L284" s="7"/>
      <c r="M284" s="7"/>
      <c r="N284" s="154"/>
      <c r="O284" s="154"/>
      <c r="P284" s="7"/>
      <c r="Q284" s="7"/>
      <c r="R284" s="7"/>
      <c r="S284" s="7"/>
      <c r="T284" s="154"/>
      <c r="U284" s="154"/>
      <c r="V284" s="7"/>
      <c r="W284" s="7"/>
      <c r="X284" s="7"/>
      <c r="Y284" s="7"/>
      <c r="Z284" s="154"/>
      <c r="AA284" s="154"/>
      <c r="AB284" s="7"/>
      <c r="AC284" s="7"/>
      <c r="AD284" s="7"/>
      <c r="AE284" s="7"/>
      <c r="AF284" s="154"/>
      <c r="AG284" s="154"/>
      <c r="AH284" s="7"/>
      <c r="AI284" s="7"/>
      <c r="AJ284" s="7"/>
      <c r="AK284" s="7"/>
      <c r="AL284" s="154"/>
      <c r="AM284" s="154"/>
      <c r="AN284" s="7"/>
      <c r="AO284" s="7"/>
      <c r="AP284" s="7"/>
      <c r="AQ284" s="7"/>
      <c r="AR284" s="154"/>
      <c r="AS284" s="154"/>
      <c r="AT284" s="7"/>
      <c r="AU284" s="7"/>
      <c r="AV284" s="7"/>
      <c r="AW284" s="7"/>
      <c r="AX284" s="154"/>
      <c r="AY284" s="154"/>
      <c r="AZ284" s="7"/>
      <c r="BA284" s="7"/>
      <c r="BB284" s="7"/>
      <c r="BC284" s="7"/>
      <c r="BD284" s="154"/>
      <c r="BE284" s="154"/>
      <c r="BF284" s="154"/>
      <c r="BG284" s="7"/>
    </row>
    <row r="285" ht="15.75" customHeight="1">
      <c r="A285" s="7"/>
      <c r="B285" s="154"/>
      <c r="C285" s="154"/>
      <c r="D285" s="7"/>
      <c r="E285" s="7"/>
      <c r="F285" s="7"/>
      <c r="G285" s="7"/>
      <c r="H285" s="154"/>
      <c r="I285" s="154"/>
      <c r="J285" s="7"/>
      <c r="K285" s="7"/>
      <c r="L285" s="7"/>
      <c r="M285" s="7"/>
      <c r="N285" s="154"/>
      <c r="O285" s="154"/>
      <c r="P285" s="7"/>
      <c r="Q285" s="7"/>
      <c r="R285" s="7"/>
      <c r="S285" s="7"/>
      <c r="T285" s="154"/>
      <c r="U285" s="154"/>
      <c r="V285" s="7"/>
      <c r="W285" s="7"/>
      <c r="X285" s="7"/>
      <c r="Y285" s="7"/>
      <c r="Z285" s="154"/>
      <c r="AA285" s="154"/>
      <c r="AB285" s="7"/>
      <c r="AC285" s="7"/>
      <c r="AD285" s="7"/>
      <c r="AE285" s="7"/>
      <c r="AF285" s="154"/>
      <c r="AG285" s="154"/>
      <c r="AH285" s="7"/>
      <c r="AI285" s="7"/>
      <c r="AJ285" s="7"/>
      <c r="AK285" s="7"/>
      <c r="AL285" s="154"/>
      <c r="AM285" s="154"/>
      <c r="AN285" s="7"/>
      <c r="AO285" s="7"/>
      <c r="AP285" s="7"/>
      <c r="AQ285" s="7"/>
      <c r="AR285" s="154"/>
      <c r="AS285" s="154"/>
      <c r="AT285" s="7"/>
      <c r="AU285" s="7"/>
      <c r="AV285" s="7"/>
      <c r="AW285" s="7"/>
      <c r="AX285" s="154"/>
      <c r="AY285" s="154"/>
      <c r="AZ285" s="7"/>
      <c r="BA285" s="7"/>
      <c r="BB285" s="7"/>
      <c r="BC285" s="7"/>
      <c r="BD285" s="154"/>
      <c r="BE285" s="154"/>
      <c r="BF285" s="154"/>
      <c r="BG285" s="7"/>
    </row>
    <row r="286" ht="15.75" customHeight="1">
      <c r="A286" s="7"/>
      <c r="B286" s="154"/>
      <c r="C286" s="154"/>
      <c r="D286" s="7"/>
      <c r="E286" s="7"/>
      <c r="F286" s="7"/>
      <c r="G286" s="7"/>
      <c r="H286" s="154"/>
      <c r="I286" s="154"/>
      <c r="J286" s="7"/>
      <c r="K286" s="7"/>
      <c r="L286" s="7"/>
      <c r="M286" s="7"/>
      <c r="N286" s="154"/>
      <c r="O286" s="154"/>
      <c r="P286" s="7"/>
      <c r="Q286" s="7"/>
      <c r="R286" s="7"/>
      <c r="S286" s="7"/>
      <c r="T286" s="154"/>
      <c r="U286" s="154"/>
      <c r="V286" s="7"/>
      <c r="W286" s="7"/>
      <c r="X286" s="7"/>
      <c r="Y286" s="7"/>
      <c r="Z286" s="154"/>
      <c r="AA286" s="154"/>
      <c r="AB286" s="7"/>
      <c r="AC286" s="7"/>
      <c r="AD286" s="7"/>
      <c r="AE286" s="7"/>
      <c r="AF286" s="154"/>
      <c r="AG286" s="154"/>
      <c r="AH286" s="7"/>
      <c r="AI286" s="7"/>
      <c r="AJ286" s="7"/>
      <c r="AK286" s="7"/>
      <c r="AL286" s="154"/>
      <c r="AM286" s="154"/>
      <c r="AN286" s="7"/>
      <c r="AO286" s="7"/>
      <c r="AP286" s="7"/>
      <c r="AQ286" s="7"/>
      <c r="AR286" s="154"/>
      <c r="AS286" s="154"/>
      <c r="AT286" s="7"/>
      <c r="AU286" s="7"/>
      <c r="AV286" s="7"/>
      <c r="AW286" s="7"/>
      <c r="AX286" s="154"/>
      <c r="AY286" s="154"/>
      <c r="AZ286" s="7"/>
      <c r="BA286" s="7"/>
      <c r="BB286" s="7"/>
      <c r="BC286" s="7"/>
      <c r="BD286" s="154"/>
      <c r="BE286" s="154"/>
      <c r="BF286" s="154"/>
      <c r="BG286" s="7"/>
    </row>
    <row r="287" ht="15.75" customHeight="1">
      <c r="A287" s="7"/>
      <c r="B287" s="154"/>
      <c r="C287" s="154"/>
      <c r="D287" s="7"/>
      <c r="E287" s="7"/>
      <c r="F287" s="7"/>
      <c r="G287" s="7"/>
      <c r="H287" s="154"/>
      <c r="I287" s="154"/>
      <c r="J287" s="7"/>
      <c r="K287" s="7"/>
      <c r="L287" s="7"/>
      <c r="M287" s="7"/>
      <c r="N287" s="154"/>
      <c r="O287" s="154"/>
      <c r="P287" s="7"/>
      <c r="Q287" s="7"/>
      <c r="R287" s="7"/>
      <c r="S287" s="7"/>
      <c r="T287" s="154"/>
      <c r="U287" s="154"/>
      <c r="V287" s="7"/>
      <c r="W287" s="7"/>
      <c r="X287" s="7"/>
      <c r="Y287" s="7"/>
      <c r="Z287" s="154"/>
      <c r="AA287" s="154"/>
      <c r="AB287" s="7"/>
      <c r="AC287" s="7"/>
      <c r="AD287" s="7"/>
      <c r="AE287" s="7"/>
      <c r="AF287" s="154"/>
      <c r="AG287" s="154"/>
      <c r="AH287" s="7"/>
      <c r="AI287" s="7"/>
      <c r="AJ287" s="7"/>
      <c r="AK287" s="7"/>
      <c r="AL287" s="154"/>
      <c r="AM287" s="154"/>
      <c r="AN287" s="7"/>
      <c r="AO287" s="7"/>
      <c r="AP287" s="7"/>
      <c r="AQ287" s="7"/>
      <c r="AR287" s="154"/>
      <c r="AS287" s="154"/>
      <c r="AT287" s="7"/>
      <c r="AU287" s="7"/>
      <c r="AV287" s="7"/>
      <c r="AW287" s="7"/>
      <c r="AX287" s="154"/>
      <c r="AY287" s="154"/>
      <c r="AZ287" s="7"/>
      <c r="BA287" s="7"/>
      <c r="BB287" s="7"/>
      <c r="BC287" s="7"/>
      <c r="BD287" s="154"/>
      <c r="BE287" s="154"/>
      <c r="BF287" s="154"/>
      <c r="BG287" s="7"/>
    </row>
    <row r="288" ht="15.75" customHeight="1">
      <c r="A288" s="7"/>
      <c r="B288" s="154"/>
      <c r="C288" s="154"/>
      <c r="D288" s="7"/>
      <c r="E288" s="7"/>
      <c r="F288" s="7"/>
      <c r="G288" s="7"/>
      <c r="H288" s="154"/>
      <c r="I288" s="154"/>
      <c r="J288" s="7"/>
      <c r="K288" s="7"/>
      <c r="L288" s="7"/>
      <c r="M288" s="7"/>
      <c r="N288" s="154"/>
      <c r="O288" s="154"/>
      <c r="P288" s="7"/>
      <c r="Q288" s="7"/>
      <c r="R288" s="7"/>
      <c r="S288" s="7"/>
      <c r="T288" s="154"/>
      <c r="U288" s="154"/>
      <c r="V288" s="7"/>
      <c r="W288" s="7"/>
      <c r="X288" s="7"/>
      <c r="Y288" s="7"/>
      <c r="Z288" s="154"/>
      <c r="AA288" s="154"/>
      <c r="AB288" s="7"/>
      <c r="AC288" s="7"/>
      <c r="AD288" s="7"/>
      <c r="AE288" s="7"/>
      <c r="AF288" s="154"/>
      <c r="AG288" s="154"/>
      <c r="AH288" s="7"/>
      <c r="AI288" s="7"/>
      <c r="AJ288" s="7"/>
      <c r="AK288" s="7"/>
      <c r="AL288" s="154"/>
      <c r="AM288" s="154"/>
      <c r="AN288" s="7"/>
      <c r="AO288" s="7"/>
      <c r="AP288" s="7"/>
      <c r="AQ288" s="7"/>
      <c r="AR288" s="154"/>
      <c r="AS288" s="154"/>
      <c r="AT288" s="7"/>
      <c r="AU288" s="7"/>
      <c r="AV288" s="7"/>
      <c r="AW288" s="7"/>
      <c r="AX288" s="154"/>
      <c r="AY288" s="154"/>
      <c r="AZ288" s="7"/>
      <c r="BA288" s="7"/>
      <c r="BB288" s="7"/>
      <c r="BC288" s="7"/>
      <c r="BD288" s="154"/>
      <c r="BE288" s="154"/>
      <c r="BF288" s="154"/>
      <c r="BG288" s="7"/>
    </row>
    <row r="289" ht="15.75" customHeight="1">
      <c r="A289" s="7"/>
      <c r="B289" s="154"/>
      <c r="C289" s="154"/>
      <c r="D289" s="7"/>
      <c r="E289" s="7"/>
      <c r="F289" s="7"/>
      <c r="G289" s="7"/>
      <c r="H289" s="154"/>
      <c r="I289" s="154"/>
      <c r="J289" s="7"/>
      <c r="K289" s="7"/>
      <c r="L289" s="7"/>
      <c r="M289" s="7"/>
      <c r="N289" s="154"/>
      <c r="O289" s="154"/>
      <c r="P289" s="7"/>
      <c r="Q289" s="7"/>
      <c r="R289" s="7"/>
      <c r="S289" s="7"/>
      <c r="T289" s="154"/>
      <c r="U289" s="154"/>
      <c r="V289" s="7"/>
      <c r="W289" s="7"/>
      <c r="X289" s="7"/>
      <c r="Y289" s="7"/>
      <c r="Z289" s="154"/>
      <c r="AA289" s="154"/>
      <c r="AB289" s="7"/>
      <c r="AC289" s="7"/>
      <c r="AD289" s="7"/>
      <c r="AE289" s="7"/>
      <c r="AF289" s="154"/>
      <c r="AG289" s="154"/>
      <c r="AH289" s="7"/>
      <c r="AI289" s="7"/>
      <c r="AJ289" s="7"/>
      <c r="AK289" s="7"/>
      <c r="AL289" s="154"/>
      <c r="AM289" s="154"/>
      <c r="AN289" s="7"/>
      <c r="AO289" s="7"/>
      <c r="AP289" s="7"/>
      <c r="AQ289" s="7"/>
      <c r="AR289" s="154"/>
      <c r="AS289" s="154"/>
      <c r="AT289" s="7"/>
      <c r="AU289" s="7"/>
      <c r="AV289" s="7"/>
      <c r="AW289" s="7"/>
      <c r="AX289" s="154"/>
      <c r="AY289" s="154"/>
      <c r="AZ289" s="7"/>
      <c r="BA289" s="7"/>
      <c r="BB289" s="7"/>
      <c r="BC289" s="7"/>
      <c r="BD289" s="154"/>
      <c r="BE289" s="154"/>
      <c r="BF289" s="154"/>
      <c r="BG289" s="7"/>
    </row>
    <row r="290" ht="15.75" customHeight="1">
      <c r="A290" s="7"/>
      <c r="B290" s="154"/>
      <c r="C290" s="154"/>
      <c r="D290" s="7"/>
      <c r="E290" s="7"/>
      <c r="F290" s="7"/>
      <c r="G290" s="7"/>
      <c r="H290" s="154"/>
      <c r="I290" s="154"/>
      <c r="J290" s="7"/>
      <c r="K290" s="7"/>
      <c r="L290" s="7"/>
      <c r="M290" s="7"/>
      <c r="N290" s="154"/>
      <c r="O290" s="154"/>
      <c r="P290" s="7"/>
      <c r="Q290" s="7"/>
      <c r="R290" s="7"/>
      <c r="S290" s="7"/>
      <c r="T290" s="154"/>
      <c r="U290" s="154"/>
      <c r="V290" s="7"/>
      <c r="W290" s="7"/>
      <c r="X290" s="7"/>
      <c r="Y290" s="7"/>
      <c r="Z290" s="154"/>
      <c r="AA290" s="154"/>
      <c r="AB290" s="7"/>
      <c r="AC290" s="7"/>
      <c r="AD290" s="7"/>
      <c r="AE290" s="7"/>
      <c r="AF290" s="154"/>
      <c r="AG290" s="154"/>
      <c r="AH290" s="7"/>
      <c r="AI290" s="7"/>
      <c r="AJ290" s="7"/>
      <c r="AK290" s="7"/>
      <c r="AL290" s="154"/>
      <c r="AM290" s="154"/>
      <c r="AN290" s="7"/>
      <c r="AO290" s="7"/>
      <c r="AP290" s="7"/>
      <c r="AQ290" s="7"/>
      <c r="AR290" s="154"/>
      <c r="AS290" s="154"/>
      <c r="AT290" s="7"/>
      <c r="AU290" s="7"/>
      <c r="AV290" s="7"/>
      <c r="AW290" s="7"/>
      <c r="AX290" s="154"/>
      <c r="AY290" s="154"/>
      <c r="AZ290" s="7"/>
      <c r="BA290" s="7"/>
      <c r="BB290" s="7"/>
      <c r="BC290" s="7"/>
      <c r="BD290" s="154"/>
      <c r="BE290" s="154"/>
      <c r="BF290" s="154"/>
      <c r="BG290" s="7"/>
    </row>
    <row r="291" ht="15.75" customHeight="1">
      <c r="A291" s="7"/>
      <c r="B291" s="154"/>
      <c r="C291" s="154"/>
      <c r="D291" s="7"/>
      <c r="E291" s="7"/>
      <c r="F291" s="7"/>
      <c r="G291" s="7"/>
      <c r="H291" s="154"/>
      <c r="I291" s="154"/>
      <c r="J291" s="7"/>
      <c r="K291" s="7"/>
      <c r="L291" s="7"/>
      <c r="M291" s="7"/>
      <c r="N291" s="154"/>
      <c r="O291" s="154"/>
      <c r="P291" s="7"/>
      <c r="Q291" s="7"/>
      <c r="R291" s="7"/>
      <c r="S291" s="7"/>
      <c r="T291" s="154"/>
      <c r="U291" s="154"/>
      <c r="V291" s="7"/>
      <c r="W291" s="7"/>
      <c r="X291" s="7"/>
      <c r="Y291" s="7"/>
      <c r="Z291" s="154"/>
      <c r="AA291" s="154"/>
      <c r="AB291" s="7"/>
      <c r="AC291" s="7"/>
      <c r="AD291" s="7"/>
      <c r="AE291" s="7"/>
      <c r="AF291" s="154"/>
      <c r="AG291" s="154"/>
      <c r="AH291" s="7"/>
      <c r="AI291" s="7"/>
      <c r="AJ291" s="7"/>
      <c r="AK291" s="7"/>
      <c r="AL291" s="154"/>
      <c r="AM291" s="154"/>
      <c r="AN291" s="7"/>
      <c r="AO291" s="7"/>
      <c r="AP291" s="7"/>
      <c r="AQ291" s="7"/>
      <c r="AR291" s="154"/>
      <c r="AS291" s="154"/>
      <c r="AT291" s="7"/>
      <c r="AU291" s="7"/>
      <c r="AV291" s="7"/>
      <c r="AW291" s="7"/>
      <c r="AX291" s="154"/>
      <c r="AY291" s="154"/>
      <c r="AZ291" s="7"/>
      <c r="BA291" s="7"/>
      <c r="BB291" s="7"/>
      <c r="BC291" s="7"/>
      <c r="BD291" s="154"/>
      <c r="BE291" s="154"/>
      <c r="BF291" s="154"/>
      <c r="BG291" s="7"/>
    </row>
    <row r="292" ht="15.75" customHeight="1">
      <c r="A292" s="7"/>
      <c r="B292" s="154"/>
      <c r="C292" s="154"/>
      <c r="D292" s="7"/>
      <c r="E292" s="7"/>
      <c r="F292" s="7"/>
      <c r="G292" s="7"/>
      <c r="H292" s="154"/>
      <c r="I292" s="154"/>
      <c r="J292" s="7"/>
      <c r="K292" s="7"/>
      <c r="L292" s="7"/>
      <c r="M292" s="7"/>
      <c r="N292" s="154"/>
      <c r="O292" s="154"/>
      <c r="P292" s="7"/>
      <c r="Q292" s="7"/>
      <c r="R292" s="7"/>
      <c r="S292" s="7"/>
      <c r="T292" s="154"/>
      <c r="U292" s="154"/>
      <c r="V292" s="7"/>
      <c r="W292" s="7"/>
      <c r="X292" s="7"/>
      <c r="Y292" s="7"/>
      <c r="Z292" s="154"/>
      <c r="AA292" s="154"/>
      <c r="AB292" s="7"/>
      <c r="AC292" s="7"/>
      <c r="AD292" s="7"/>
      <c r="AE292" s="7"/>
      <c r="AF292" s="154"/>
      <c r="AG292" s="154"/>
      <c r="AH292" s="7"/>
      <c r="AI292" s="7"/>
      <c r="AJ292" s="7"/>
      <c r="AK292" s="7"/>
      <c r="AL292" s="154"/>
      <c r="AM292" s="154"/>
      <c r="AN292" s="7"/>
      <c r="AO292" s="7"/>
      <c r="AP292" s="7"/>
      <c r="AQ292" s="7"/>
      <c r="AR292" s="154"/>
      <c r="AS292" s="154"/>
      <c r="AT292" s="7"/>
      <c r="AU292" s="7"/>
      <c r="AV292" s="7"/>
      <c r="AW292" s="7"/>
      <c r="AX292" s="154"/>
      <c r="AY292" s="154"/>
      <c r="AZ292" s="7"/>
      <c r="BA292" s="7"/>
      <c r="BB292" s="7"/>
      <c r="BC292" s="7"/>
      <c r="BD292" s="154"/>
      <c r="BE292" s="154"/>
      <c r="BF292" s="154"/>
      <c r="BG292" s="7"/>
    </row>
    <row r="293" ht="15.75" customHeight="1">
      <c r="A293" s="7"/>
      <c r="B293" s="154"/>
      <c r="C293" s="154"/>
      <c r="D293" s="7"/>
      <c r="E293" s="7"/>
      <c r="F293" s="7"/>
      <c r="G293" s="7"/>
      <c r="H293" s="154"/>
      <c r="I293" s="154"/>
      <c r="J293" s="7"/>
      <c r="K293" s="7"/>
      <c r="L293" s="7"/>
      <c r="M293" s="7"/>
      <c r="N293" s="154"/>
      <c r="O293" s="154"/>
      <c r="P293" s="7"/>
      <c r="Q293" s="7"/>
      <c r="R293" s="7"/>
      <c r="S293" s="7"/>
      <c r="T293" s="154"/>
      <c r="U293" s="154"/>
      <c r="V293" s="7"/>
      <c r="W293" s="7"/>
      <c r="X293" s="7"/>
      <c r="Y293" s="7"/>
      <c r="Z293" s="154"/>
      <c r="AA293" s="154"/>
      <c r="AB293" s="7"/>
      <c r="AC293" s="7"/>
      <c r="AD293" s="7"/>
      <c r="AE293" s="7"/>
      <c r="AF293" s="154"/>
      <c r="AG293" s="154"/>
      <c r="AH293" s="7"/>
      <c r="AI293" s="7"/>
      <c r="AJ293" s="7"/>
      <c r="AK293" s="7"/>
      <c r="AL293" s="154"/>
      <c r="AM293" s="154"/>
      <c r="AN293" s="7"/>
      <c r="AO293" s="7"/>
      <c r="AP293" s="7"/>
      <c r="AQ293" s="7"/>
      <c r="AR293" s="154"/>
      <c r="AS293" s="154"/>
      <c r="AT293" s="7"/>
      <c r="AU293" s="7"/>
      <c r="AV293" s="7"/>
      <c r="AW293" s="7"/>
      <c r="AX293" s="154"/>
      <c r="AY293" s="154"/>
      <c r="AZ293" s="7"/>
      <c r="BA293" s="7"/>
      <c r="BB293" s="7"/>
      <c r="BC293" s="7"/>
      <c r="BD293" s="154"/>
      <c r="BE293" s="154"/>
      <c r="BF293" s="154"/>
      <c r="BG293" s="7"/>
    </row>
    <row r="294" ht="15.75" customHeight="1">
      <c r="A294" s="7"/>
      <c r="B294" s="154"/>
      <c r="C294" s="154"/>
      <c r="D294" s="7"/>
      <c r="E294" s="7"/>
      <c r="F294" s="7"/>
      <c r="G294" s="7"/>
      <c r="H294" s="154"/>
      <c r="I294" s="154"/>
      <c r="J294" s="7"/>
      <c r="K294" s="7"/>
      <c r="L294" s="7"/>
      <c r="M294" s="7"/>
      <c r="N294" s="154"/>
      <c r="O294" s="154"/>
      <c r="P294" s="7"/>
      <c r="Q294" s="7"/>
      <c r="R294" s="7"/>
      <c r="S294" s="7"/>
      <c r="T294" s="154"/>
      <c r="U294" s="154"/>
      <c r="V294" s="7"/>
      <c r="W294" s="7"/>
      <c r="X294" s="7"/>
      <c r="Y294" s="7"/>
      <c r="Z294" s="154"/>
      <c r="AA294" s="154"/>
      <c r="AB294" s="7"/>
      <c r="AC294" s="7"/>
      <c r="AD294" s="7"/>
      <c r="AE294" s="7"/>
      <c r="AF294" s="154"/>
      <c r="AG294" s="154"/>
      <c r="AH294" s="7"/>
      <c r="AI294" s="7"/>
      <c r="AJ294" s="7"/>
      <c r="AK294" s="7"/>
      <c r="AL294" s="154"/>
      <c r="AM294" s="154"/>
      <c r="AN294" s="7"/>
      <c r="AO294" s="7"/>
      <c r="AP294" s="7"/>
      <c r="AQ294" s="7"/>
      <c r="AR294" s="154"/>
      <c r="AS294" s="154"/>
      <c r="AT294" s="7"/>
      <c r="AU294" s="7"/>
      <c r="AV294" s="7"/>
      <c r="AW294" s="7"/>
      <c r="AX294" s="154"/>
      <c r="AY294" s="154"/>
      <c r="AZ294" s="7"/>
      <c r="BA294" s="7"/>
      <c r="BB294" s="7"/>
      <c r="BC294" s="7"/>
      <c r="BD294" s="154"/>
      <c r="BE294" s="154"/>
      <c r="BF294" s="154"/>
      <c r="BG294" s="7"/>
    </row>
    <row r="295" ht="15.75" customHeight="1">
      <c r="A295" s="7"/>
      <c r="B295" s="154"/>
      <c r="C295" s="154"/>
      <c r="D295" s="7"/>
      <c r="E295" s="7"/>
      <c r="F295" s="7"/>
      <c r="G295" s="7"/>
      <c r="H295" s="154"/>
      <c r="I295" s="154"/>
      <c r="J295" s="7"/>
      <c r="K295" s="7"/>
      <c r="L295" s="7"/>
      <c r="M295" s="7"/>
      <c r="N295" s="154"/>
      <c r="O295" s="154"/>
      <c r="P295" s="7"/>
      <c r="Q295" s="7"/>
      <c r="R295" s="7"/>
      <c r="S295" s="7"/>
      <c r="T295" s="154"/>
      <c r="U295" s="154"/>
      <c r="V295" s="7"/>
      <c r="W295" s="7"/>
      <c r="X295" s="7"/>
      <c r="Y295" s="7"/>
      <c r="Z295" s="154"/>
      <c r="AA295" s="154"/>
      <c r="AB295" s="7"/>
      <c r="AC295" s="7"/>
      <c r="AD295" s="7"/>
      <c r="AE295" s="7"/>
      <c r="AF295" s="154"/>
      <c r="AG295" s="154"/>
      <c r="AH295" s="7"/>
      <c r="AI295" s="7"/>
      <c r="AJ295" s="7"/>
      <c r="AK295" s="7"/>
      <c r="AL295" s="154"/>
      <c r="AM295" s="154"/>
      <c r="AN295" s="7"/>
      <c r="AO295" s="7"/>
      <c r="AP295" s="7"/>
      <c r="AQ295" s="7"/>
      <c r="AR295" s="154"/>
      <c r="AS295" s="154"/>
      <c r="AT295" s="7"/>
      <c r="AU295" s="7"/>
      <c r="AV295" s="7"/>
      <c r="AW295" s="7"/>
      <c r="AX295" s="154"/>
      <c r="AY295" s="154"/>
      <c r="AZ295" s="7"/>
      <c r="BA295" s="7"/>
      <c r="BB295" s="7"/>
      <c r="BC295" s="7"/>
      <c r="BD295" s="154"/>
      <c r="BE295" s="154"/>
      <c r="BF295" s="154"/>
      <c r="BG295" s="7"/>
    </row>
    <row r="296" ht="15.75" customHeight="1">
      <c r="A296" s="7"/>
      <c r="B296" s="154"/>
      <c r="C296" s="154"/>
      <c r="D296" s="7"/>
      <c r="E296" s="7"/>
      <c r="F296" s="7"/>
      <c r="G296" s="7"/>
      <c r="H296" s="154"/>
      <c r="I296" s="154"/>
      <c r="J296" s="7"/>
      <c r="K296" s="7"/>
      <c r="L296" s="7"/>
      <c r="M296" s="7"/>
      <c r="N296" s="154"/>
      <c r="O296" s="154"/>
      <c r="P296" s="7"/>
      <c r="Q296" s="7"/>
      <c r="R296" s="7"/>
      <c r="S296" s="7"/>
      <c r="T296" s="154"/>
      <c r="U296" s="154"/>
      <c r="V296" s="7"/>
      <c r="W296" s="7"/>
      <c r="X296" s="7"/>
      <c r="Y296" s="7"/>
      <c r="Z296" s="154"/>
      <c r="AA296" s="154"/>
      <c r="AB296" s="7"/>
      <c r="AC296" s="7"/>
      <c r="AD296" s="7"/>
      <c r="AE296" s="7"/>
      <c r="AF296" s="154"/>
      <c r="AG296" s="154"/>
      <c r="AH296" s="7"/>
      <c r="AI296" s="7"/>
      <c r="AJ296" s="7"/>
      <c r="AK296" s="7"/>
      <c r="AL296" s="154"/>
      <c r="AM296" s="154"/>
      <c r="AN296" s="7"/>
      <c r="AO296" s="7"/>
      <c r="AP296" s="7"/>
      <c r="AQ296" s="7"/>
      <c r="AR296" s="154"/>
      <c r="AS296" s="154"/>
      <c r="AT296" s="7"/>
      <c r="AU296" s="7"/>
      <c r="AV296" s="7"/>
      <c r="AW296" s="7"/>
      <c r="AX296" s="154"/>
      <c r="AY296" s="154"/>
      <c r="AZ296" s="7"/>
      <c r="BA296" s="7"/>
      <c r="BB296" s="7"/>
      <c r="BC296" s="7"/>
      <c r="BD296" s="154"/>
      <c r="BE296" s="154"/>
      <c r="BF296" s="154"/>
      <c r="BG296" s="7"/>
    </row>
    <row r="297" ht="15.75" customHeight="1">
      <c r="A297" s="7"/>
      <c r="B297" s="154"/>
      <c r="C297" s="154"/>
      <c r="D297" s="7"/>
      <c r="E297" s="7"/>
      <c r="F297" s="7"/>
      <c r="G297" s="7"/>
      <c r="H297" s="154"/>
      <c r="I297" s="154"/>
      <c r="J297" s="7"/>
      <c r="K297" s="7"/>
      <c r="L297" s="7"/>
      <c r="M297" s="7"/>
      <c r="N297" s="154"/>
      <c r="O297" s="154"/>
      <c r="P297" s="7"/>
      <c r="Q297" s="7"/>
      <c r="R297" s="7"/>
      <c r="S297" s="7"/>
      <c r="T297" s="154"/>
      <c r="U297" s="154"/>
      <c r="V297" s="7"/>
      <c r="W297" s="7"/>
      <c r="X297" s="7"/>
      <c r="Y297" s="7"/>
      <c r="Z297" s="154"/>
      <c r="AA297" s="154"/>
      <c r="AB297" s="7"/>
      <c r="AC297" s="7"/>
      <c r="AD297" s="7"/>
      <c r="AE297" s="7"/>
      <c r="AF297" s="154"/>
      <c r="AG297" s="154"/>
      <c r="AH297" s="7"/>
      <c r="AI297" s="7"/>
      <c r="AJ297" s="7"/>
      <c r="AK297" s="7"/>
      <c r="AL297" s="154"/>
      <c r="AM297" s="154"/>
      <c r="AN297" s="7"/>
      <c r="AO297" s="7"/>
      <c r="AP297" s="7"/>
      <c r="AQ297" s="7"/>
      <c r="AR297" s="154"/>
      <c r="AS297" s="154"/>
      <c r="AT297" s="7"/>
      <c r="AU297" s="7"/>
      <c r="AV297" s="7"/>
      <c r="AW297" s="7"/>
      <c r="AX297" s="154"/>
      <c r="AY297" s="154"/>
      <c r="AZ297" s="7"/>
      <c r="BA297" s="7"/>
      <c r="BB297" s="7"/>
      <c r="BC297" s="7"/>
      <c r="BD297" s="154"/>
      <c r="BE297" s="154"/>
      <c r="BF297" s="154"/>
      <c r="BG297" s="7"/>
    </row>
    <row r="298" ht="15.75" customHeight="1">
      <c r="A298" s="7"/>
      <c r="B298" s="154"/>
      <c r="C298" s="154"/>
      <c r="D298" s="7"/>
      <c r="E298" s="7"/>
      <c r="F298" s="7"/>
      <c r="G298" s="7"/>
      <c r="H298" s="154"/>
      <c r="I298" s="154"/>
      <c r="J298" s="7"/>
      <c r="K298" s="7"/>
      <c r="L298" s="7"/>
      <c r="M298" s="7"/>
      <c r="N298" s="154"/>
      <c r="O298" s="154"/>
      <c r="P298" s="7"/>
      <c r="Q298" s="7"/>
      <c r="R298" s="7"/>
      <c r="S298" s="7"/>
      <c r="T298" s="154"/>
      <c r="U298" s="154"/>
      <c r="V298" s="7"/>
      <c r="W298" s="7"/>
      <c r="X298" s="7"/>
      <c r="Y298" s="7"/>
      <c r="Z298" s="154"/>
      <c r="AA298" s="154"/>
      <c r="AB298" s="7"/>
      <c r="AC298" s="7"/>
      <c r="AD298" s="7"/>
      <c r="AE298" s="7"/>
      <c r="AF298" s="154"/>
      <c r="AG298" s="154"/>
      <c r="AH298" s="7"/>
      <c r="AI298" s="7"/>
      <c r="AJ298" s="7"/>
      <c r="AK298" s="7"/>
      <c r="AL298" s="154"/>
      <c r="AM298" s="154"/>
      <c r="AN298" s="7"/>
      <c r="AO298" s="7"/>
      <c r="AP298" s="7"/>
      <c r="AQ298" s="7"/>
      <c r="AR298" s="154"/>
      <c r="AS298" s="154"/>
      <c r="AT298" s="7"/>
      <c r="AU298" s="7"/>
      <c r="AV298" s="7"/>
      <c r="AW298" s="7"/>
      <c r="AX298" s="154"/>
      <c r="AY298" s="154"/>
      <c r="AZ298" s="7"/>
      <c r="BA298" s="7"/>
      <c r="BB298" s="7"/>
      <c r="BC298" s="7"/>
      <c r="BD298" s="154"/>
      <c r="BE298" s="154"/>
      <c r="BF298" s="154"/>
      <c r="BG298" s="7"/>
    </row>
    <row r="299" ht="15.75" customHeight="1">
      <c r="A299" s="7"/>
      <c r="B299" s="154"/>
      <c r="C299" s="154"/>
      <c r="D299" s="7"/>
      <c r="E299" s="7"/>
      <c r="F299" s="7"/>
      <c r="G299" s="7"/>
      <c r="H299" s="154"/>
      <c r="I299" s="154"/>
      <c r="J299" s="7"/>
      <c r="K299" s="7"/>
      <c r="L299" s="7"/>
      <c r="M299" s="7"/>
      <c r="N299" s="154"/>
      <c r="O299" s="154"/>
      <c r="P299" s="7"/>
      <c r="Q299" s="7"/>
      <c r="R299" s="7"/>
      <c r="S299" s="7"/>
      <c r="T299" s="154"/>
      <c r="U299" s="154"/>
      <c r="V299" s="7"/>
      <c r="W299" s="7"/>
      <c r="X299" s="7"/>
      <c r="Y299" s="7"/>
      <c r="Z299" s="154"/>
      <c r="AA299" s="154"/>
      <c r="AB299" s="7"/>
      <c r="AC299" s="7"/>
      <c r="AD299" s="7"/>
      <c r="AE299" s="7"/>
      <c r="AF299" s="154"/>
      <c r="AG299" s="154"/>
      <c r="AH299" s="7"/>
      <c r="AI299" s="7"/>
      <c r="AJ299" s="7"/>
      <c r="AK299" s="7"/>
      <c r="AL299" s="154"/>
      <c r="AM299" s="154"/>
      <c r="AN299" s="7"/>
      <c r="AO299" s="7"/>
      <c r="AP299" s="7"/>
      <c r="AQ299" s="7"/>
      <c r="AR299" s="154"/>
      <c r="AS299" s="154"/>
      <c r="AT299" s="7"/>
      <c r="AU299" s="7"/>
      <c r="AV299" s="7"/>
      <c r="AW299" s="7"/>
      <c r="AX299" s="154"/>
      <c r="AY299" s="154"/>
      <c r="AZ299" s="7"/>
      <c r="BA299" s="7"/>
      <c r="BB299" s="7"/>
      <c r="BC299" s="7"/>
      <c r="BD299" s="154"/>
      <c r="BE299" s="154"/>
      <c r="BF299" s="154"/>
      <c r="BG299" s="7"/>
    </row>
    <row r="300" ht="15.75" customHeight="1">
      <c r="A300" s="7"/>
      <c r="B300" s="154"/>
      <c r="C300" s="154"/>
      <c r="D300" s="7"/>
      <c r="E300" s="7"/>
      <c r="F300" s="7"/>
      <c r="G300" s="7"/>
      <c r="H300" s="154"/>
      <c r="I300" s="154"/>
      <c r="J300" s="7"/>
      <c r="K300" s="7"/>
      <c r="L300" s="7"/>
      <c r="M300" s="7"/>
      <c r="N300" s="154"/>
      <c r="O300" s="154"/>
      <c r="P300" s="7"/>
      <c r="Q300" s="7"/>
      <c r="R300" s="7"/>
      <c r="S300" s="7"/>
      <c r="T300" s="154"/>
      <c r="U300" s="154"/>
      <c r="V300" s="7"/>
      <c r="W300" s="7"/>
      <c r="X300" s="7"/>
      <c r="Y300" s="7"/>
      <c r="Z300" s="154"/>
      <c r="AA300" s="154"/>
      <c r="AB300" s="7"/>
      <c r="AC300" s="7"/>
      <c r="AD300" s="7"/>
      <c r="AE300" s="7"/>
      <c r="AF300" s="154"/>
      <c r="AG300" s="154"/>
      <c r="AH300" s="7"/>
      <c r="AI300" s="7"/>
      <c r="AJ300" s="7"/>
      <c r="AK300" s="7"/>
      <c r="AL300" s="154"/>
      <c r="AM300" s="154"/>
      <c r="AN300" s="7"/>
      <c r="AO300" s="7"/>
      <c r="AP300" s="7"/>
      <c r="AQ300" s="7"/>
      <c r="AR300" s="154"/>
      <c r="AS300" s="154"/>
      <c r="AT300" s="7"/>
      <c r="AU300" s="7"/>
      <c r="AV300" s="7"/>
      <c r="AW300" s="7"/>
      <c r="AX300" s="154"/>
      <c r="AY300" s="154"/>
      <c r="AZ300" s="7"/>
      <c r="BA300" s="7"/>
      <c r="BB300" s="7"/>
      <c r="BC300" s="7"/>
      <c r="BD300" s="154"/>
      <c r="BE300" s="154"/>
      <c r="BF300" s="154"/>
      <c r="BG300" s="7"/>
    </row>
    <row r="301" ht="15.75" customHeight="1">
      <c r="A301" s="7"/>
      <c r="B301" s="154"/>
      <c r="C301" s="154"/>
      <c r="D301" s="7"/>
      <c r="E301" s="7"/>
      <c r="F301" s="7"/>
      <c r="G301" s="7"/>
      <c r="H301" s="154"/>
      <c r="I301" s="154"/>
      <c r="J301" s="7"/>
      <c r="K301" s="7"/>
      <c r="L301" s="7"/>
      <c r="M301" s="7"/>
      <c r="N301" s="154"/>
      <c r="O301" s="154"/>
      <c r="P301" s="7"/>
      <c r="Q301" s="7"/>
      <c r="R301" s="7"/>
      <c r="S301" s="7"/>
      <c r="T301" s="154"/>
      <c r="U301" s="154"/>
      <c r="V301" s="7"/>
      <c r="W301" s="7"/>
      <c r="X301" s="7"/>
      <c r="Y301" s="7"/>
      <c r="Z301" s="154"/>
      <c r="AA301" s="154"/>
      <c r="AB301" s="7"/>
      <c r="AC301" s="7"/>
      <c r="AD301" s="7"/>
      <c r="AE301" s="7"/>
      <c r="AF301" s="154"/>
      <c r="AG301" s="154"/>
      <c r="AH301" s="7"/>
      <c r="AI301" s="7"/>
      <c r="AJ301" s="7"/>
      <c r="AK301" s="7"/>
      <c r="AL301" s="154"/>
      <c r="AM301" s="154"/>
      <c r="AN301" s="7"/>
      <c r="AO301" s="7"/>
      <c r="AP301" s="7"/>
      <c r="AQ301" s="7"/>
      <c r="AR301" s="154"/>
      <c r="AS301" s="154"/>
      <c r="AT301" s="7"/>
      <c r="AU301" s="7"/>
      <c r="AV301" s="7"/>
      <c r="AW301" s="7"/>
      <c r="AX301" s="154"/>
      <c r="AY301" s="154"/>
      <c r="AZ301" s="7"/>
      <c r="BA301" s="7"/>
      <c r="BB301" s="7"/>
      <c r="BC301" s="7"/>
      <c r="BD301" s="154"/>
      <c r="BE301" s="154"/>
      <c r="BF301" s="154"/>
      <c r="BG301" s="7"/>
    </row>
    <row r="302" ht="15.75" customHeight="1">
      <c r="A302" s="7"/>
      <c r="B302" s="154"/>
      <c r="C302" s="154"/>
      <c r="D302" s="7"/>
      <c r="E302" s="7"/>
      <c r="F302" s="7"/>
      <c r="G302" s="7"/>
      <c r="H302" s="154"/>
      <c r="I302" s="154"/>
      <c r="J302" s="7"/>
      <c r="K302" s="7"/>
      <c r="L302" s="7"/>
      <c r="M302" s="7"/>
      <c r="N302" s="154"/>
      <c r="O302" s="154"/>
      <c r="P302" s="7"/>
      <c r="Q302" s="7"/>
      <c r="R302" s="7"/>
      <c r="S302" s="7"/>
      <c r="T302" s="154"/>
      <c r="U302" s="154"/>
      <c r="V302" s="7"/>
      <c r="W302" s="7"/>
      <c r="X302" s="7"/>
      <c r="Y302" s="7"/>
      <c r="Z302" s="154"/>
      <c r="AA302" s="154"/>
      <c r="AB302" s="7"/>
      <c r="AC302" s="7"/>
      <c r="AD302" s="7"/>
      <c r="AE302" s="7"/>
      <c r="AF302" s="154"/>
      <c r="AG302" s="154"/>
      <c r="AH302" s="7"/>
      <c r="AI302" s="7"/>
      <c r="AJ302" s="7"/>
      <c r="AK302" s="7"/>
      <c r="AL302" s="154"/>
      <c r="AM302" s="154"/>
      <c r="AN302" s="7"/>
      <c r="AO302" s="7"/>
      <c r="AP302" s="7"/>
      <c r="AQ302" s="7"/>
      <c r="AR302" s="154"/>
      <c r="AS302" s="154"/>
      <c r="AT302" s="7"/>
      <c r="AU302" s="7"/>
      <c r="AV302" s="7"/>
      <c r="AW302" s="7"/>
      <c r="AX302" s="154"/>
      <c r="AY302" s="154"/>
      <c r="AZ302" s="7"/>
      <c r="BA302" s="7"/>
      <c r="BB302" s="7"/>
      <c r="BC302" s="7"/>
      <c r="BD302" s="154"/>
      <c r="BE302" s="154"/>
      <c r="BF302" s="154"/>
      <c r="BG302" s="7"/>
    </row>
    <row r="303" ht="15.75" customHeight="1">
      <c r="A303" s="7"/>
      <c r="B303" s="154"/>
      <c r="C303" s="154"/>
      <c r="D303" s="7"/>
      <c r="E303" s="7"/>
      <c r="F303" s="7"/>
      <c r="G303" s="7"/>
      <c r="H303" s="154"/>
      <c r="I303" s="154"/>
      <c r="J303" s="7"/>
      <c r="K303" s="7"/>
      <c r="L303" s="7"/>
      <c r="M303" s="7"/>
      <c r="N303" s="154"/>
      <c r="O303" s="154"/>
      <c r="P303" s="7"/>
      <c r="Q303" s="7"/>
      <c r="R303" s="7"/>
      <c r="S303" s="7"/>
      <c r="T303" s="154"/>
      <c r="U303" s="154"/>
      <c r="V303" s="7"/>
      <c r="W303" s="7"/>
      <c r="X303" s="7"/>
      <c r="Y303" s="7"/>
      <c r="Z303" s="154"/>
      <c r="AA303" s="154"/>
      <c r="AB303" s="7"/>
      <c r="AC303" s="7"/>
      <c r="AD303" s="7"/>
      <c r="AE303" s="7"/>
      <c r="AF303" s="154"/>
      <c r="AG303" s="154"/>
      <c r="AH303" s="7"/>
      <c r="AI303" s="7"/>
      <c r="AJ303" s="7"/>
      <c r="AK303" s="7"/>
      <c r="AL303" s="154"/>
      <c r="AM303" s="154"/>
      <c r="AN303" s="7"/>
      <c r="AO303" s="7"/>
      <c r="AP303" s="7"/>
      <c r="AQ303" s="7"/>
      <c r="AR303" s="154"/>
      <c r="AS303" s="154"/>
      <c r="AT303" s="7"/>
      <c r="AU303" s="7"/>
      <c r="AV303" s="7"/>
      <c r="AW303" s="7"/>
      <c r="AX303" s="154"/>
      <c r="AY303" s="154"/>
      <c r="AZ303" s="7"/>
      <c r="BA303" s="7"/>
      <c r="BB303" s="7"/>
      <c r="BC303" s="7"/>
      <c r="BD303" s="154"/>
      <c r="BE303" s="154"/>
      <c r="BF303" s="154"/>
      <c r="BG303" s="7"/>
    </row>
    <row r="304" ht="15.75" customHeight="1">
      <c r="A304" s="7"/>
      <c r="B304" s="154"/>
      <c r="C304" s="154"/>
      <c r="D304" s="7"/>
      <c r="E304" s="7"/>
      <c r="F304" s="7"/>
      <c r="G304" s="7"/>
      <c r="H304" s="154"/>
      <c r="I304" s="154"/>
      <c r="J304" s="7"/>
      <c r="K304" s="7"/>
      <c r="L304" s="7"/>
      <c r="M304" s="7"/>
      <c r="N304" s="154"/>
      <c r="O304" s="154"/>
      <c r="P304" s="7"/>
      <c r="Q304" s="7"/>
      <c r="R304" s="7"/>
      <c r="S304" s="7"/>
      <c r="T304" s="154"/>
      <c r="U304" s="154"/>
      <c r="V304" s="7"/>
      <c r="W304" s="7"/>
      <c r="X304" s="7"/>
      <c r="Y304" s="7"/>
      <c r="Z304" s="154"/>
      <c r="AA304" s="154"/>
      <c r="AB304" s="7"/>
      <c r="AC304" s="7"/>
      <c r="AD304" s="7"/>
      <c r="AE304" s="7"/>
      <c r="AF304" s="154"/>
      <c r="AG304" s="154"/>
      <c r="AH304" s="7"/>
      <c r="AI304" s="7"/>
      <c r="AJ304" s="7"/>
      <c r="AK304" s="7"/>
      <c r="AL304" s="154"/>
      <c r="AM304" s="154"/>
      <c r="AN304" s="7"/>
      <c r="AO304" s="7"/>
      <c r="AP304" s="7"/>
      <c r="AQ304" s="7"/>
      <c r="AR304" s="154"/>
      <c r="AS304" s="154"/>
      <c r="AT304" s="7"/>
      <c r="AU304" s="7"/>
      <c r="AV304" s="7"/>
      <c r="AW304" s="7"/>
      <c r="AX304" s="154"/>
      <c r="AY304" s="154"/>
      <c r="AZ304" s="7"/>
      <c r="BA304" s="7"/>
      <c r="BB304" s="7"/>
      <c r="BC304" s="7"/>
      <c r="BD304" s="154"/>
      <c r="BE304" s="154"/>
      <c r="BF304" s="154"/>
      <c r="BG304" s="7"/>
    </row>
    <row r="305" ht="15.75" customHeight="1">
      <c r="A305" s="7"/>
      <c r="B305" s="154"/>
      <c r="C305" s="154"/>
      <c r="D305" s="7"/>
      <c r="E305" s="7"/>
      <c r="F305" s="7"/>
      <c r="G305" s="7"/>
      <c r="H305" s="154"/>
      <c r="I305" s="154"/>
      <c r="J305" s="7"/>
      <c r="K305" s="7"/>
      <c r="L305" s="7"/>
      <c r="M305" s="7"/>
      <c r="N305" s="154"/>
      <c r="O305" s="154"/>
      <c r="P305" s="7"/>
      <c r="Q305" s="7"/>
      <c r="R305" s="7"/>
      <c r="S305" s="7"/>
      <c r="T305" s="154"/>
      <c r="U305" s="154"/>
      <c r="V305" s="7"/>
      <c r="W305" s="7"/>
      <c r="X305" s="7"/>
      <c r="Y305" s="7"/>
      <c r="Z305" s="154"/>
      <c r="AA305" s="154"/>
      <c r="AB305" s="7"/>
      <c r="AC305" s="7"/>
      <c r="AD305" s="7"/>
      <c r="AE305" s="7"/>
      <c r="AF305" s="154"/>
      <c r="AG305" s="154"/>
      <c r="AH305" s="7"/>
      <c r="AI305" s="7"/>
      <c r="AJ305" s="7"/>
      <c r="AK305" s="7"/>
      <c r="AL305" s="154"/>
      <c r="AM305" s="154"/>
      <c r="AN305" s="7"/>
      <c r="AO305" s="7"/>
      <c r="AP305" s="7"/>
      <c r="AQ305" s="7"/>
      <c r="AR305" s="154"/>
      <c r="AS305" s="154"/>
      <c r="AT305" s="7"/>
      <c r="AU305" s="7"/>
      <c r="AV305" s="7"/>
      <c r="AW305" s="7"/>
      <c r="AX305" s="154"/>
      <c r="AY305" s="154"/>
      <c r="AZ305" s="7"/>
      <c r="BA305" s="7"/>
      <c r="BB305" s="7"/>
      <c r="BC305" s="7"/>
      <c r="BD305" s="154"/>
      <c r="BE305" s="154"/>
      <c r="BF305" s="154"/>
      <c r="BG305" s="7"/>
    </row>
    <row r="306" ht="15.75" customHeight="1">
      <c r="A306" s="7"/>
      <c r="B306" s="154"/>
      <c r="C306" s="154"/>
      <c r="D306" s="7"/>
      <c r="E306" s="7"/>
      <c r="F306" s="7"/>
      <c r="G306" s="7"/>
      <c r="H306" s="154"/>
      <c r="I306" s="154"/>
      <c r="J306" s="7"/>
      <c r="K306" s="7"/>
      <c r="L306" s="7"/>
      <c r="M306" s="7"/>
      <c r="N306" s="154"/>
      <c r="O306" s="154"/>
      <c r="P306" s="7"/>
      <c r="Q306" s="7"/>
      <c r="R306" s="7"/>
      <c r="S306" s="7"/>
      <c r="T306" s="154"/>
      <c r="U306" s="154"/>
      <c r="V306" s="7"/>
      <c r="W306" s="7"/>
      <c r="X306" s="7"/>
      <c r="Y306" s="7"/>
      <c r="Z306" s="154"/>
      <c r="AA306" s="154"/>
      <c r="AB306" s="7"/>
      <c r="AC306" s="7"/>
      <c r="AD306" s="7"/>
      <c r="AE306" s="7"/>
      <c r="AF306" s="154"/>
      <c r="AG306" s="154"/>
      <c r="AH306" s="7"/>
      <c r="AI306" s="7"/>
      <c r="AJ306" s="7"/>
      <c r="AK306" s="7"/>
      <c r="AL306" s="154"/>
      <c r="AM306" s="154"/>
      <c r="AN306" s="7"/>
      <c r="AO306" s="7"/>
      <c r="AP306" s="7"/>
      <c r="AQ306" s="7"/>
      <c r="AR306" s="154"/>
      <c r="AS306" s="154"/>
      <c r="AT306" s="7"/>
      <c r="AU306" s="7"/>
      <c r="AV306" s="7"/>
      <c r="AW306" s="7"/>
      <c r="AX306" s="154"/>
      <c r="AY306" s="154"/>
      <c r="AZ306" s="7"/>
      <c r="BA306" s="7"/>
      <c r="BB306" s="7"/>
      <c r="BC306" s="7"/>
      <c r="BD306" s="154"/>
      <c r="BE306" s="154"/>
      <c r="BF306" s="154"/>
      <c r="BG306" s="7"/>
    </row>
    <row r="307" ht="15.75" customHeight="1">
      <c r="A307" s="7"/>
      <c r="B307" s="154"/>
      <c r="C307" s="154"/>
      <c r="D307" s="7"/>
      <c r="E307" s="7"/>
      <c r="F307" s="7"/>
      <c r="G307" s="7"/>
      <c r="H307" s="154"/>
      <c r="I307" s="154"/>
      <c r="J307" s="7"/>
      <c r="K307" s="7"/>
      <c r="L307" s="7"/>
      <c r="M307" s="7"/>
      <c r="N307" s="154"/>
      <c r="O307" s="154"/>
      <c r="P307" s="7"/>
      <c r="Q307" s="7"/>
      <c r="R307" s="7"/>
      <c r="S307" s="7"/>
      <c r="T307" s="154"/>
      <c r="U307" s="154"/>
      <c r="V307" s="7"/>
      <c r="W307" s="7"/>
      <c r="X307" s="7"/>
      <c r="Y307" s="7"/>
      <c r="Z307" s="154"/>
      <c r="AA307" s="154"/>
      <c r="AB307" s="7"/>
      <c r="AC307" s="7"/>
      <c r="AD307" s="7"/>
      <c r="AE307" s="7"/>
      <c r="AF307" s="154"/>
      <c r="AG307" s="154"/>
      <c r="AH307" s="7"/>
      <c r="AI307" s="7"/>
      <c r="AJ307" s="7"/>
      <c r="AK307" s="7"/>
      <c r="AL307" s="154"/>
      <c r="AM307" s="154"/>
      <c r="AN307" s="7"/>
      <c r="AO307" s="7"/>
      <c r="AP307" s="7"/>
      <c r="AQ307" s="7"/>
      <c r="AR307" s="154"/>
      <c r="AS307" s="154"/>
      <c r="AT307" s="7"/>
      <c r="AU307" s="7"/>
      <c r="AV307" s="7"/>
      <c r="AW307" s="7"/>
      <c r="AX307" s="154"/>
      <c r="AY307" s="154"/>
      <c r="AZ307" s="7"/>
      <c r="BA307" s="7"/>
      <c r="BB307" s="7"/>
      <c r="BC307" s="7"/>
      <c r="BD307" s="154"/>
      <c r="BE307" s="154"/>
      <c r="BF307" s="154"/>
      <c r="BG307" s="7"/>
    </row>
    <row r="308" ht="15.75" customHeight="1">
      <c r="A308" s="7"/>
      <c r="B308" s="154"/>
      <c r="C308" s="154"/>
      <c r="D308" s="7"/>
      <c r="E308" s="7"/>
      <c r="F308" s="7"/>
      <c r="G308" s="7"/>
      <c r="H308" s="154"/>
      <c r="I308" s="154"/>
      <c r="J308" s="7"/>
      <c r="K308" s="7"/>
      <c r="L308" s="7"/>
      <c r="M308" s="7"/>
      <c r="N308" s="154"/>
      <c r="O308" s="154"/>
      <c r="P308" s="7"/>
      <c r="Q308" s="7"/>
      <c r="R308" s="7"/>
      <c r="S308" s="7"/>
      <c r="T308" s="154"/>
      <c r="U308" s="154"/>
      <c r="V308" s="7"/>
      <c r="W308" s="7"/>
      <c r="X308" s="7"/>
      <c r="Y308" s="7"/>
      <c r="Z308" s="154"/>
      <c r="AA308" s="154"/>
      <c r="AB308" s="7"/>
      <c r="AC308" s="7"/>
      <c r="AD308" s="7"/>
      <c r="AE308" s="7"/>
      <c r="AF308" s="154"/>
      <c r="AG308" s="154"/>
      <c r="AH308" s="7"/>
      <c r="AI308" s="7"/>
      <c r="AJ308" s="7"/>
      <c r="AK308" s="7"/>
      <c r="AL308" s="154"/>
      <c r="AM308" s="154"/>
      <c r="AN308" s="7"/>
      <c r="AO308" s="7"/>
      <c r="AP308" s="7"/>
      <c r="AQ308" s="7"/>
      <c r="AR308" s="154"/>
      <c r="AS308" s="154"/>
      <c r="AT308" s="7"/>
      <c r="AU308" s="7"/>
      <c r="AV308" s="7"/>
      <c r="AW308" s="7"/>
      <c r="AX308" s="154"/>
      <c r="AY308" s="154"/>
      <c r="AZ308" s="7"/>
      <c r="BA308" s="7"/>
      <c r="BB308" s="7"/>
      <c r="BC308" s="7"/>
      <c r="BD308" s="154"/>
      <c r="BE308" s="154"/>
      <c r="BF308" s="154"/>
      <c r="BG308" s="7"/>
    </row>
    <row r="309" ht="15.75" customHeight="1">
      <c r="A309" s="7"/>
      <c r="B309" s="154"/>
      <c r="C309" s="154"/>
      <c r="D309" s="7"/>
      <c r="E309" s="7"/>
      <c r="F309" s="7"/>
      <c r="G309" s="7"/>
      <c r="H309" s="154"/>
      <c r="I309" s="154"/>
      <c r="J309" s="7"/>
      <c r="K309" s="7"/>
      <c r="L309" s="7"/>
      <c r="M309" s="7"/>
      <c r="N309" s="154"/>
      <c r="O309" s="154"/>
      <c r="P309" s="7"/>
      <c r="Q309" s="7"/>
      <c r="R309" s="7"/>
      <c r="S309" s="7"/>
      <c r="T309" s="154"/>
      <c r="U309" s="154"/>
      <c r="V309" s="7"/>
      <c r="W309" s="7"/>
      <c r="X309" s="7"/>
      <c r="Y309" s="7"/>
      <c r="Z309" s="154"/>
      <c r="AA309" s="154"/>
      <c r="AB309" s="7"/>
      <c r="AC309" s="7"/>
      <c r="AD309" s="7"/>
      <c r="AE309" s="7"/>
      <c r="AF309" s="154"/>
      <c r="AG309" s="154"/>
      <c r="AH309" s="7"/>
      <c r="AI309" s="7"/>
      <c r="AJ309" s="7"/>
      <c r="AK309" s="7"/>
      <c r="AL309" s="154"/>
      <c r="AM309" s="154"/>
      <c r="AN309" s="7"/>
      <c r="AO309" s="7"/>
      <c r="AP309" s="7"/>
      <c r="AQ309" s="7"/>
      <c r="AR309" s="154"/>
      <c r="AS309" s="154"/>
      <c r="AT309" s="7"/>
      <c r="AU309" s="7"/>
      <c r="AV309" s="7"/>
      <c r="AW309" s="7"/>
      <c r="AX309" s="154"/>
      <c r="AY309" s="154"/>
      <c r="AZ309" s="7"/>
      <c r="BA309" s="7"/>
      <c r="BB309" s="7"/>
      <c r="BC309" s="7"/>
      <c r="BD309" s="154"/>
      <c r="BE309" s="154"/>
      <c r="BF309" s="154"/>
      <c r="BG309" s="7"/>
    </row>
    <row r="310" ht="15.75" customHeight="1">
      <c r="A310" s="7"/>
      <c r="B310" s="154"/>
      <c r="C310" s="154"/>
      <c r="D310" s="7"/>
      <c r="E310" s="7"/>
      <c r="F310" s="7"/>
      <c r="G310" s="7"/>
      <c r="H310" s="154"/>
      <c r="I310" s="154"/>
      <c r="J310" s="7"/>
      <c r="K310" s="7"/>
      <c r="L310" s="7"/>
      <c r="M310" s="7"/>
      <c r="N310" s="154"/>
      <c r="O310" s="154"/>
      <c r="P310" s="7"/>
      <c r="Q310" s="7"/>
      <c r="R310" s="7"/>
      <c r="S310" s="7"/>
      <c r="T310" s="154"/>
      <c r="U310" s="154"/>
      <c r="V310" s="7"/>
      <c r="W310" s="7"/>
      <c r="X310" s="7"/>
      <c r="Y310" s="7"/>
      <c r="Z310" s="154"/>
      <c r="AA310" s="154"/>
      <c r="AB310" s="7"/>
      <c r="AC310" s="7"/>
      <c r="AD310" s="7"/>
      <c r="AE310" s="7"/>
      <c r="AF310" s="154"/>
      <c r="AG310" s="154"/>
      <c r="AH310" s="7"/>
      <c r="AI310" s="7"/>
      <c r="AJ310" s="7"/>
      <c r="AK310" s="7"/>
      <c r="AL310" s="154"/>
      <c r="AM310" s="154"/>
      <c r="AN310" s="7"/>
      <c r="AO310" s="7"/>
      <c r="AP310" s="7"/>
      <c r="AQ310" s="7"/>
      <c r="AR310" s="154"/>
      <c r="AS310" s="154"/>
      <c r="AT310" s="7"/>
      <c r="AU310" s="7"/>
      <c r="AV310" s="7"/>
      <c r="AW310" s="7"/>
      <c r="AX310" s="154"/>
      <c r="AY310" s="154"/>
      <c r="AZ310" s="7"/>
      <c r="BA310" s="7"/>
      <c r="BB310" s="7"/>
      <c r="BC310" s="7"/>
      <c r="BD310" s="154"/>
      <c r="BE310" s="154"/>
      <c r="BF310" s="154"/>
      <c r="BG310" s="7"/>
    </row>
    <row r="311" ht="15.75" customHeight="1">
      <c r="A311" s="7"/>
      <c r="B311" s="154"/>
      <c r="C311" s="154"/>
      <c r="D311" s="7"/>
      <c r="E311" s="7"/>
      <c r="F311" s="7"/>
      <c r="G311" s="7"/>
      <c r="H311" s="154"/>
      <c r="I311" s="154"/>
      <c r="J311" s="7"/>
      <c r="K311" s="7"/>
      <c r="L311" s="7"/>
      <c r="M311" s="7"/>
      <c r="N311" s="154"/>
      <c r="O311" s="154"/>
      <c r="P311" s="7"/>
      <c r="Q311" s="7"/>
      <c r="R311" s="7"/>
      <c r="S311" s="7"/>
      <c r="T311" s="154"/>
      <c r="U311" s="154"/>
      <c r="V311" s="7"/>
      <c r="W311" s="7"/>
      <c r="X311" s="7"/>
      <c r="Y311" s="7"/>
      <c r="Z311" s="154"/>
      <c r="AA311" s="154"/>
      <c r="AB311" s="7"/>
      <c r="AC311" s="7"/>
      <c r="AD311" s="7"/>
      <c r="AE311" s="7"/>
      <c r="AF311" s="154"/>
      <c r="AG311" s="154"/>
      <c r="AH311" s="7"/>
      <c r="AI311" s="7"/>
      <c r="AJ311" s="7"/>
      <c r="AK311" s="7"/>
      <c r="AL311" s="154"/>
      <c r="AM311" s="154"/>
      <c r="AN311" s="7"/>
      <c r="AO311" s="7"/>
      <c r="AP311" s="7"/>
      <c r="AQ311" s="7"/>
      <c r="AR311" s="154"/>
      <c r="AS311" s="154"/>
      <c r="AT311" s="7"/>
      <c r="AU311" s="7"/>
      <c r="AV311" s="7"/>
      <c r="AW311" s="7"/>
      <c r="AX311" s="154"/>
      <c r="AY311" s="154"/>
      <c r="AZ311" s="7"/>
      <c r="BA311" s="7"/>
      <c r="BB311" s="7"/>
      <c r="BC311" s="7"/>
      <c r="BD311" s="154"/>
      <c r="BE311" s="154"/>
      <c r="BF311" s="154"/>
      <c r="BG311" s="7"/>
    </row>
    <row r="312" ht="15.75" customHeight="1">
      <c r="A312" s="7"/>
      <c r="B312" s="154"/>
      <c r="C312" s="154"/>
      <c r="D312" s="7"/>
      <c r="E312" s="7"/>
      <c r="F312" s="7"/>
      <c r="G312" s="7"/>
      <c r="H312" s="154"/>
      <c r="I312" s="154"/>
      <c r="J312" s="7"/>
      <c r="K312" s="7"/>
      <c r="L312" s="7"/>
      <c r="M312" s="7"/>
      <c r="N312" s="154"/>
      <c r="O312" s="154"/>
      <c r="P312" s="7"/>
      <c r="Q312" s="7"/>
      <c r="R312" s="7"/>
      <c r="S312" s="7"/>
      <c r="T312" s="154"/>
      <c r="U312" s="154"/>
      <c r="V312" s="7"/>
      <c r="W312" s="7"/>
      <c r="X312" s="7"/>
      <c r="Y312" s="7"/>
      <c r="Z312" s="154"/>
      <c r="AA312" s="154"/>
      <c r="AB312" s="7"/>
      <c r="AC312" s="7"/>
      <c r="AD312" s="7"/>
      <c r="AE312" s="7"/>
      <c r="AF312" s="154"/>
      <c r="AG312" s="154"/>
      <c r="AH312" s="7"/>
      <c r="AI312" s="7"/>
      <c r="AJ312" s="7"/>
      <c r="AK312" s="7"/>
      <c r="AL312" s="154"/>
      <c r="AM312" s="154"/>
      <c r="AN312" s="7"/>
      <c r="AO312" s="7"/>
      <c r="AP312" s="7"/>
      <c r="AQ312" s="7"/>
      <c r="AR312" s="154"/>
      <c r="AS312" s="154"/>
      <c r="AT312" s="7"/>
      <c r="AU312" s="7"/>
      <c r="AV312" s="7"/>
      <c r="AW312" s="7"/>
      <c r="AX312" s="154"/>
      <c r="AY312" s="154"/>
      <c r="AZ312" s="7"/>
      <c r="BA312" s="7"/>
      <c r="BB312" s="7"/>
      <c r="BC312" s="7"/>
      <c r="BD312" s="154"/>
      <c r="BE312" s="154"/>
      <c r="BF312" s="154"/>
      <c r="BG312" s="7"/>
    </row>
    <row r="313" ht="15.75" customHeight="1">
      <c r="A313" s="7"/>
      <c r="B313" s="154"/>
      <c r="C313" s="154"/>
      <c r="D313" s="7"/>
      <c r="E313" s="7"/>
      <c r="F313" s="7"/>
      <c r="G313" s="7"/>
      <c r="H313" s="154"/>
      <c r="I313" s="154"/>
      <c r="J313" s="7"/>
      <c r="K313" s="7"/>
      <c r="L313" s="7"/>
      <c r="M313" s="7"/>
      <c r="N313" s="154"/>
      <c r="O313" s="154"/>
      <c r="P313" s="7"/>
      <c r="Q313" s="7"/>
      <c r="R313" s="7"/>
      <c r="S313" s="7"/>
      <c r="T313" s="154"/>
      <c r="U313" s="154"/>
      <c r="V313" s="7"/>
      <c r="W313" s="7"/>
      <c r="X313" s="7"/>
      <c r="Y313" s="7"/>
      <c r="Z313" s="154"/>
      <c r="AA313" s="154"/>
      <c r="AB313" s="7"/>
      <c r="AC313" s="7"/>
      <c r="AD313" s="7"/>
      <c r="AE313" s="7"/>
      <c r="AF313" s="154"/>
      <c r="AG313" s="154"/>
      <c r="AH313" s="7"/>
      <c r="AI313" s="7"/>
      <c r="AJ313" s="7"/>
      <c r="AK313" s="7"/>
      <c r="AL313" s="154"/>
      <c r="AM313" s="154"/>
      <c r="AN313" s="7"/>
      <c r="AO313" s="7"/>
      <c r="AP313" s="7"/>
      <c r="AQ313" s="7"/>
      <c r="AR313" s="154"/>
      <c r="AS313" s="154"/>
      <c r="AT313" s="7"/>
      <c r="AU313" s="7"/>
      <c r="AV313" s="7"/>
      <c r="AW313" s="7"/>
      <c r="AX313" s="154"/>
      <c r="AY313" s="154"/>
      <c r="AZ313" s="7"/>
      <c r="BA313" s="7"/>
      <c r="BB313" s="7"/>
      <c r="BC313" s="7"/>
      <c r="BD313" s="154"/>
      <c r="BE313" s="154"/>
      <c r="BF313" s="154"/>
      <c r="BG313" s="7"/>
    </row>
    <row r="314" ht="15.75" customHeight="1">
      <c r="A314" s="7"/>
      <c r="B314" s="154"/>
      <c r="C314" s="154"/>
      <c r="D314" s="7"/>
      <c r="E314" s="7"/>
      <c r="F314" s="7"/>
      <c r="G314" s="7"/>
      <c r="H314" s="154"/>
      <c r="I314" s="154"/>
      <c r="J314" s="7"/>
      <c r="K314" s="7"/>
      <c r="L314" s="7"/>
      <c r="M314" s="7"/>
      <c r="N314" s="154"/>
      <c r="O314" s="154"/>
      <c r="P314" s="7"/>
      <c r="Q314" s="7"/>
      <c r="R314" s="7"/>
      <c r="S314" s="7"/>
      <c r="T314" s="154"/>
      <c r="U314" s="154"/>
      <c r="V314" s="7"/>
      <c r="W314" s="7"/>
      <c r="X314" s="7"/>
      <c r="Y314" s="7"/>
      <c r="Z314" s="154"/>
      <c r="AA314" s="154"/>
      <c r="AB314" s="7"/>
      <c r="AC314" s="7"/>
      <c r="AD314" s="7"/>
      <c r="AE314" s="7"/>
      <c r="AF314" s="154"/>
      <c r="AG314" s="154"/>
      <c r="AH314" s="7"/>
      <c r="AI314" s="7"/>
      <c r="AJ314" s="7"/>
      <c r="AK314" s="7"/>
      <c r="AL314" s="154"/>
      <c r="AM314" s="154"/>
      <c r="AN314" s="7"/>
      <c r="AO314" s="7"/>
      <c r="AP314" s="7"/>
      <c r="AQ314" s="7"/>
      <c r="AR314" s="154"/>
      <c r="AS314" s="154"/>
      <c r="AT314" s="7"/>
      <c r="AU314" s="7"/>
      <c r="AV314" s="7"/>
      <c r="AW314" s="7"/>
      <c r="AX314" s="154"/>
      <c r="AY314" s="154"/>
      <c r="AZ314" s="7"/>
      <c r="BA314" s="7"/>
      <c r="BB314" s="7"/>
      <c r="BC314" s="7"/>
      <c r="BD314" s="154"/>
      <c r="BE314" s="154"/>
      <c r="BF314" s="154"/>
      <c r="BG314" s="7"/>
    </row>
    <row r="315" ht="15.75" customHeight="1">
      <c r="A315" s="7"/>
      <c r="B315" s="154"/>
      <c r="C315" s="154"/>
      <c r="D315" s="7"/>
      <c r="E315" s="7"/>
      <c r="F315" s="7"/>
      <c r="G315" s="7"/>
      <c r="H315" s="154"/>
      <c r="I315" s="154"/>
      <c r="J315" s="7"/>
      <c r="K315" s="7"/>
      <c r="L315" s="7"/>
      <c r="M315" s="7"/>
      <c r="N315" s="154"/>
      <c r="O315" s="154"/>
      <c r="P315" s="7"/>
      <c r="Q315" s="7"/>
      <c r="R315" s="7"/>
      <c r="S315" s="7"/>
      <c r="T315" s="154"/>
      <c r="U315" s="154"/>
      <c r="V315" s="7"/>
      <c r="W315" s="7"/>
      <c r="X315" s="7"/>
      <c r="Y315" s="7"/>
      <c r="Z315" s="154"/>
      <c r="AA315" s="154"/>
      <c r="AB315" s="7"/>
      <c r="AC315" s="7"/>
      <c r="AD315" s="7"/>
      <c r="AE315" s="7"/>
      <c r="AF315" s="154"/>
      <c r="AG315" s="154"/>
      <c r="AH315" s="7"/>
      <c r="AI315" s="7"/>
      <c r="AJ315" s="7"/>
      <c r="AK315" s="7"/>
      <c r="AL315" s="154"/>
      <c r="AM315" s="154"/>
      <c r="AN315" s="7"/>
      <c r="AO315" s="7"/>
      <c r="AP315" s="7"/>
      <c r="AQ315" s="7"/>
      <c r="AR315" s="154"/>
      <c r="AS315" s="154"/>
      <c r="AT315" s="7"/>
      <c r="AU315" s="7"/>
      <c r="AV315" s="7"/>
      <c r="AW315" s="7"/>
      <c r="AX315" s="154"/>
      <c r="AY315" s="154"/>
      <c r="AZ315" s="7"/>
      <c r="BA315" s="7"/>
      <c r="BB315" s="7"/>
      <c r="BC315" s="7"/>
      <c r="BD315" s="154"/>
      <c r="BE315" s="154"/>
      <c r="BF315" s="154"/>
      <c r="BG315" s="7"/>
    </row>
    <row r="316" ht="15.75" customHeight="1">
      <c r="A316" s="7"/>
      <c r="B316" s="154"/>
      <c r="C316" s="154"/>
      <c r="D316" s="7"/>
      <c r="E316" s="7"/>
      <c r="F316" s="7"/>
      <c r="G316" s="7"/>
      <c r="H316" s="154"/>
      <c r="I316" s="154"/>
      <c r="J316" s="7"/>
      <c r="K316" s="7"/>
      <c r="L316" s="7"/>
      <c r="M316" s="7"/>
      <c r="N316" s="154"/>
      <c r="O316" s="154"/>
      <c r="P316" s="7"/>
      <c r="Q316" s="7"/>
      <c r="R316" s="7"/>
      <c r="S316" s="7"/>
      <c r="T316" s="154"/>
      <c r="U316" s="154"/>
      <c r="V316" s="7"/>
      <c r="W316" s="7"/>
      <c r="X316" s="7"/>
      <c r="Y316" s="7"/>
      <c r="Z316" s="154"/>
      <c r="AA316" s="154"/>
      <c r="AB316" s="7"/>
      <c r="AC316" s="7"/>
      <c r="AD316" s="7"/>
      <c r="AE316" s="7"/>
      <c r="AF316" s="154"/>
      <c r="AG316" s="154"/>
      <c r="AH316" s="7"/>
      <c r="AI316" s="7"/>
      <c r="AJ316" s="7"/>
      <c r="AK316" s="7"/>
      <c r="AL316" s="154"/>
      <c r="AM316" s="154"/>
      <c r="AN316" s="7"/>
      <c r="AO316" s="7"/>
      <c r="AP316" s="7"/>
      <c r="AQ316" s="7"/>
      <c r="AR316" s="154"/>
      <c r="AS316" s="154"/>
      <c r="AT316" s="7"/>
      <c r="AU316" s="7"/>
      <c r="AV316" s="7"/>
      <c r="AW316" s="7"/>
      <c r="AX316" s="154"/>
      <c r="AY316" s="154"/>
      <c r="AZ316" s="7"/>
      <c r="BA316" s="7"/>
      <c r="BB316" s="7"/>
      <c r="BC316" s="7"/>
      <c r="BD316" s="154"/>
      <c r="BE316" s="154"/>
      <c r="BF316" s="154"/>
      <c r="BG316" s="7"/>
    </row>
    <row r="317" ht="15.75" customHeight="1">
      <c r="A317" s="7"/>
      <c r="B317" s="154"/>
      <c r="C317" s="154"/>
      <c r="D317" s="7"/>
      <c r="E317" s="7"/>
      <c r="F317" s="7"/>
      <c r="G317" s="7"/>
      <c r="H317" s="154"/>
      <c r="I317" s="154"/>
      <c r="J317" s="7"/>
      <c r="K317" s="7"/>
      <c r="L317" s="7"/>
      <c r="M317" s="7"/>
      <c r="N317" s="154"/>
      <c r="O317" s="154"/>
      <c r="P317" s="7"/>
      <c r="Q317" s="7"/>
      <c r="R317" s="7"/>
      <c r="S317" s="7"/>
      <c r="T317" s="154"/>
      <c r="U317" s="154"/>
      <c r="V317" s="7"/>
      <c r="W317" s="7"/>
      <c r="X317" s="7"/>
      <c r="Y317" s="7"/>
      <c r="Z317" s="154"/>
      <c r="AA317" s="154"/>
      <c r="AB317" s="7"/>
      <c r="AC317" s="7"/>
      <c r="AD317" s="7"/>
      <c r="AE317" s="7"/>
      <c r="AF317" s="154"/>
      <c r="AG317" s="154"/>
      <c r="AH317" s="7"/>
      <c r="AI317" s="7"/>
      <c r="AJ317" s="7"/>
      <c r="AK317" s="7"/>
      <c r="AL317" s="154"/>
      <c r="AM317" s="154"/>
      <c r="AN317" s="7"/>
      <c r="AO317" s="7"/>
      <c r="AP317" s="7"/>
      <c r="AQ317" s="7"/>
      <c r="AR317" s="154"/>
      <c r="AS317" s="154"/>
      <c r="AT317" s="7"/>
      <c r="AU317" s="7"/>
      <c r="AV317" s="7"/>
      <c r="AW317" s="7"/>
      <c r="AX317" s="154"/>
      <c r="AY317" s="154"/>
      <c r="AZ317" s="7"/>
      <c r="BA317" s="7"/>
      <c r="BB317" s="7"/>
      <c r="BC317" s="7"/>
      <c r="BD317" s="154"/>
      <c r="BE317" s="154"/>
      <c r="BF317" s="154"/>
      <c r="BG317" s="7"/>
    </row>
    <row r="318" ht="15.75" customHeight="1">
      <c r="A318" s="7"/>
      <c r="B318" s="154"/>
      <c r="C318" s="154"/>
      <c r="D318" s="7"/>
      <c r="E318" s="7"/>
      <c r="F318" s="7"/>
      <c r="G318" s="7"/>
      <c r="H318" s="154"/>
      <c r="I318" s="154"/>
      <c r="J318" s="7"/>
      <c r="K318" s="7"/>
      <c r="L318" s="7"/>
      <c r="M318" s="7"/>
      <c r="N318" s="154"/>
      <c r="O318" s="154"/>
      <c r="P318" s="7"/>
      <c r="Q318" s="7"/>
      <c r="R318" s="7"/>
      <c r="S318" s="7"/>
      <c r="T318" s="154"/>
      <c r="U318" s="154"/>
      <c r="V318" s="7"/>
      <c r="W318" s="7"/>
      <c r="X318" s="7"/>
      <c r="Y318" s="7"/>
      <c r="Z318" s="154"/>
      <c r="AA318" s="154"/>
      <c r="AB318" s="7"/>
      <c r="AC318" s="7"/>
      <c r="AD318" s="7"/>
      <c r="AE318" s="7"/>
      <c r="AF318" s="154"/>
      <c r="AG318" s="154"/>
      <c r="AH318" s="7"/>
      <c r="AI318" s="7"/>
      <c r="AJ318" s="7"/>
      <c r="AK318" s="7"/>
      <c r="AL318" s="154"/>
      <c r="AM318" s="154"/>
      <c r="AN318" s="7"/>
      <c r="AO318" s="7"/>
      <c r="AP318" s="7"/>
      <c r="AQ318" s="7"/>
      <c r="AR318" s="154"/>
      <c r="AS318" s="154"/>
      <c r="AT318" s="7"/>
      <c r="AU318" s="7"/>
      <c r="AV318" s="7"/>
      <c r="AW318" s="7"/>
      <c r="AX318" s="154"/>
      <c r="AY318" s="154"/>
      <c r="AZ318" s="7"/>
      <c r="BA318" s="7"/>
      <c r="BB318" s="7"/>
      <c r="BC318" s="7"/>
      <c r="BD318" s="154"/>
      <c r="BE318" s="154"/>
      <c r="BF318" s="154"/>
      <c r="BG318" s="7"/>
    </row>
    <row r="319" ht="15.75" customHeight="1">
      <c r="A319" s="7"/>
      <c r="B319" s="154"/>
      <c r="C319" s="154"/>
      <c r="D319" s="7"/>
      <c r="E319" s="7"/>
      <c r="F319" s="7"/>
      <c r="G319" s="7"/>
      <c r="H319" s="154"/>
      <c r="I319" s="154"/>
      <c r="J319" s="7"/>
      <c r="K319" s="7"/>
      <c r="L319" s="7"/>
      <c r="M319" s="7"/>
      <c r="N319" s="154"/>
      <c r="O319" s="154"/>
      <c r="P319" s="7"/>
      <c r="Q319" s="7"/>
      <c r="R319" s="7"/>
      <c r="S319" s="7"/>
      <c r="T319" s="154"/>
      <c r="U319" s="154"/>
      <c r="V319" s="7"/>
      <c r="W319" s="7"/>
      <c r="X319" s="7"/>
      <c r="Y319" s="7"/>
      <c r="Z319" s="154"/>
      <c r="AA319" s="154"/>
      <c r="AB319" s="7"/>
      <c r="AC319" s="7"/>
      <c r="AD319" s="7"/>
      <c r="AE319" s="7"/>
      <c r="AF319" s="154"/>
      <c r="AG319" s="154"/>
      <c r="AH319" s="7"/>
      <c r="AI319" s="7"/>
      <c r="AJ319" s="7"/>
      <c r="AK319" s="7"/>
      <c r="AL319" s="154"/>
      <c r="AM319" s="154"/>
      <c r="AN319" s="7"/>
      <c r="AO319" s="7"/>
      <c r="AP319" s="7"/>
      <c r="AQ319" s="7"/>
      <c r="AR319" s="154"/>
      <c r="AS319" s="154"/>
      <c r="AT319" s="7"/>
      <c r="AU319" s="7"/>
      <c r="AV319" s="7"/>
      <c r="AW319" s="7"/>
      <c r="AX319" s="154"/>
      <c r="AY319" s="154"/>
      <c r="AZ319" s="7"/>
      <c r="BA319" s="7"/>
      <c r="BB319" s="7"/>
      <c r="BC319" s="7"/>
      <c r="BD319" s="154"/>
      <c r="BE319" s="154"/>
      <c r="BF319" s="154"/>
      <c r="BG319" s="7"/>
    </row>
    <row r="320" ht="15.75" customHeight="1">
      <c r="A320" s="7"/>
      <c r="B320" s="154"/>
      <c r="C320" s="154"/>
      <c r="D320" s="7"/>
      <c r="E320" s="7"/>
      <c r="F320" s="7"/>
      <c r="G320" s="7"/>
      <c r="H320" s="154"/>
      <c r="I320" s="154"/>
      <c r="J320" s="7"/>
      <c r="K320" s="7"/>
      <c r="L320" s="7"/>
      <c r="M320" s="7"/>
      <c r="N320" s="154"/>
      <c r="O320" s="154"/>
      <c r="P320" s="7"/>
      <c r="Q320" s="7"/>
      <c r="R320" s="7"/>
      <c r="S320" s="7"/>
      <c r="T320" s="154"/>
      <c r="U320" s="154"/>
      <c r="V320" s="7"/>
      <c r="W320" s="7"/>
      <c r="X320" s="7"/>
      <c r="Y320" s="7"/>
      <c r="Z320" s="154"/>
      <c r="AA320" s="154"/>
      <c r="AB320" s="7"/>
      <c r="AC320" s="7"/>
      <c r="AD320" s="7"/>
      <c r="AE320" s="7"/>
      <c r="AF320" s="154"/>
      <c r="AG320" s="154"/>
      <c r="AH320" s="7"/>
      <c r="AI320" s="7"/>
      <c r="AJ320" s="7"/>
      <c r="AK320" s="7"/>
      <c r="AL320" s="154"/>
      <c r="AM320" s="154"/>
      <c r="AN320" s="7"/>
      <c r="AO320" s="7"/>
      <c r="AP320" s="7"/>
      <c r="AQ320" s="7"/>
      <c r="AR320" s="154"/>
      <c r="AS320" s="154"/>
      <c r="AT320" s="7"/>
      <c r="AU320" s="7"/>
      <c r="AV320" s="7"/>
      <c r="AW320" s="7"/>
      <c r="AX320" s="154"/>
      <c r="AY320" s="154"/>
      <c r="AZ320" s="7"/>
      <c r="BA320" s="7"/>
      <c r="BB320" s="7"/>
      <c r="BC320" s="7"/>
      <c r="BD320" s="154"/>
      <c r="BE320" s="154"/>
      <c r="BF320" s="154"/>
      <c r="BG320" s="7"/>
    </row>
    <row r="321" ht="15.75" customHeight="1">
      <c r="A321" s="7"/>
      <c r="B321" s="154"/>
      <c r="C321" s="154"/>
      <c r="D321" s="7"/>
      <c r="E321" s="7"/>
      <c r="F321" s="7"/>
      <c r="G321" s="7"/>
      <c r="H321" s="154"/>
      <c r="I321" s="154"/>
      <c r="J321" s="7"/>
      <c r="K321" s="7"/>
      <c r="L321" s="7"/>
      <c r="M321" s="7"/>
      <c r="N321" s="154"/>
      <c r="O321" s="154"/>
      <c r="P321" s="7"/>
      <c r="Q321" s="7"/>
      <c r="R321" s="7"/>
      <c r="S321" s="7"/>
      <c r="T321" s="154"/>
      <c r="U321" s="154"/>
      <c r="V321" s="7"/>
      <c r="W321" s="7"/>
      <c r="X321" s="7"/>
      <c r="Y321" s="7"/>
      <c r="Z321" s="154"/>
      <c r="AA321" s="154"/>
      <c r="AB321" s="7"/>
      <c r="AC321" s="7"/>
      <c r="AD321" s="7"/>
      <c r="AE321" s="7"/>
      <c r="AF321" s="154"/>
      <c r="AG321" s="154"/>
      <c r="AH321" s="7"/>
      <c r="AI321" s="7"/>
      <c r="AJ321" s="7"/>
      <c r="AK321" s="7"/>
      <c r="AL321" s="154"/>
      <c r="AM321" s="154"/>
      <c r="AN321" s="7"/>
      <c r="AO321" s="7"/>
      <c r="AP321" s="7"/>
      <c r="AQ321" s="7"/>
      <c r="AR321" s="154"/>
      <c r="AS321" s="154"/>
      <c r="AT321" s="7"/>
      <c r="AU321" s="7"/>
      <c r="AV321" s="7"/>
      <c r="AW321" s="7"/>
      <c r="AX321" s="154"/>
      <c r="AY321" s="154"/>
      <c r="AZ321" s="7"/>
      <c r="BA321" s="7"/>
      <c r="BB321" s="7"/>
      <c r="BC321" s="7"/>
      <c r="BD321" s="154"/>
      <c r="BE321" s="154"/>
      <c r="BF321" s="154"/>
      <c r="BG321" s="7"/>
    </row>
    <row r="322" ht="15.75" customHeight="1">
      <c r="A322" s="7"/>
      <c r="B322" s="154"/>
      <c r="C322" s="154"/>
      <c r="D322" s="7"/>
      <c r="E322" s="7"/>
      <c r="F322" s="7"/>
      <c r="G322" s="7"/>
      <c r="H322" s="154"/>
      <c r="I322" s="154"/>
      <c r="J322" s="7"/>
      <c r="K322" s="7"/>
      <c r="L322" s="7"/>
      <c r="M322" s="7"/>
      <c r="N322" s="154"/>
      <c r="O322" s="154"/>
      <c r="P322" s="7"/>
      <c r="Q322" s="7"/>
      <c r="R322" s="7"/>
      <c r="S322" s="7"/>
      <c r="T322" s="154"/>
      <c r="U322" s="154"/>
      <c r="V322" s="7"/>
      <c r="W322" s="7"/>
      <c r="X322" s="7"/>
      <c r="Y322" s="7"/>
      <c r="Z322" s="154"/>
      <c r="AA322" s="154"/>
      <c r="AB322" s="7"/>
      <c r="AC322" s="7"/>
      <c r="AD322" s="7"/>
      <c r="AE322" s="7"/>
      <c r="AF322" s="154"/>
      <c r="AG322" s="154"/>
      <c r="AH322" s="7"/>
      <c r="AI322" s="7"/>
      <c r="AJ322" s="7"/>
      <c r="AK322" s="7"/>
      <c r="AL322" s="154"/>
      <c r="AM322" s="154"/>
      <c r="AN322" s="7"/>
      <c r="AO322" s="7"/>
      <c r="AP322" s="7"/>
      <c r="AQ322" s="7"/>
      <c r="AR322" s="154"/>
      <c r="AS322" s="154"/>
      <c r="AT322" s="7"/>
      <c r="AU322" s="7"/>
      <c r="AV322" s="7"/>
      <c r="AW322" s="7"/>
      <c r="AX322" s="154"/>
      <c r="AY322" s="154"/>
      <c r="AZ322" s="7"/>
      <c r="BA322" s="7"/>
      <c r="BB322" s="7"/>
      <c r="BC322" s="7"/>
      <c r="BD322" s="154"/>
      <c r="BE322" s="154"/>
      <c r="BF322" s="154"/>
      <c r="BG322" s="7"/>
    </row>
    <row r="323" ht="15.75" customHeight="1">
      <c r="A323" s="7"/>
      <c r="B323" s="154"/>
      <c r="C323" s="154"/>
      <c r="D323" s="7"/>
      <c r="E323" s="7"/>
      <c r="F323" s="7"/>
      <c r="G323" s="7"/>
      <c r="H323" s="154"/>
      <c r="I323" s="154"/>
      <c r="J323" s="7"/>
      <c r="K323" s="7"/>
      <c r="L323" s="7"/>
      <c r="M323" s="7"/>
      <c r="N323" s="154"/>
      <c r="O323" s="154"/>
      <c r="P323" s="7"/>
      <c r="Q323" s="7"/>
      <c r="R323" s="7"/>
      <c r="S323" s="7"/>
      <c r="T323" s="154"/>
      <c r="U323" s="154"/>
      <c r="V323" s="7"/>
      <c r="W323" s="7"/>
      <c r="X323" s="7"/>
      <c r="Y323" s="7"/>
      <c r="Z323" s="154"/>
      <c r="AA323" s="154"/>
      <c r="AB323" s="7"/>
      <c r="AC323" s="7"/>
      <c r="AD323" s="7"/>
      <c r="AE323" s="7"/>
      <c r="AF323" s="154"/>
      <c r="AG323" s="154"/>
      <c r="AH323" s="7"/>
      <c r="AI323" s="7"/>
      <c r="AJ323" s="7"/>
      <c r="AK323" s="7"/>
      <c r="AL323" s="154"/>
      <c r="AM323" s="154"/>
      <c r="AN323" s="7"/>
      <c r="AO323" s="7"/>
      <c r="AP323" s="7"/>
      <c r="AQ323" s="7"/>
      <c r="AR323" s="154"/>
      <c r="AS323" s="154"/>
      <c r="AT323" s="7"/>
      <c r="AU323" s="7"/>
      <c r="AV323" s="7"/>
      <c r="AW323" s="7"/>
      <c r="AX323" s="154"/>
      <c r="AY323" s="154"/>
      <c r="AZ323" s="7"/>
      <c r="BA323" s="7"/>
      <c r="BB323" s="7"/>
      <c r="BC323" s="7"/>
      <c r="BD323" s="154"/>
      <c r="BE323" s="154"/>
      <c r="BF323" s="154"/>
      <c r="BG323" s="7"/>
    </row>
    <row r="324" ht="15.75" customHeight="1">
      <c r="A324" s="7"/>
      <c r="B324" s="154"/>
      <c r="C324" s="154"/>
      <c r="D324" s="7"/>
      <c r="E324" s="7"/>
      <c r="F324" s="7"/>
      <c r="G324" s="7"/>
      <c r="H324" s="154"/>
      <c r="I324" s="154"/>
      <c r="J324" s="7"/>
      <c r="K324" s="7"/>
      <c r="L324" s="7"/>
      <c r="M324" s="7"/>
      <c r="N324" s="154"/>
      <c r="O324" s="154"/>
      <c r="P324" s="7"/>
      <c r="Q324" s="7"/>
      <c r="R324" s="7"/>
      <c r="S324" s="7"/>
      <c r="T324" s="154"/>
      <c r="U324" s="154"/>
      <c r="V324" s="7"/>
      <c r="W324" s="7"/>
      <c r="X324" s="7"/>
      <c r="Y324" s="7"/>
      <c r="Z324" s="154"/>
      <c r="AA324" s="154"/>
      <c r="AB324" s="7"/>
      <c r="AC324" s="7"/>
      <c r="AD324" s="7"/>
      <c r="AE324" s="7"/>
      <c r="AF324" s="154"/>
      <c r="AG324" s="154"/>
      <c r="AH324" s="7"/>
      <c r="AI324" s="7"/>
      <c r="AJ324" s="7"/>
      <c r="AK324" s="7"/>
      <c r="AL324" s="154"/>
      <c r="AM324" s="154"/>
      <c r="AN324" s="7"/>
      <c r="AO324" s="7"/>
      <c r="AP324" s="7"/>
      <c r="AQ324" s="7"/>
      <c r="AR324" s="154"/>
      <c r="AS324" s="154"/>
      <c r="AT324" s="7"/>
      <c r="AU324" s="7"/>
      <c r="AV324" s="7"/>
      <c r="AW324" s="7"/>
      <c r="AX324" s="154"/>
      <c r="AY324" s="154"/>
      <c r="AZ324" s="7"/>
      <c r="BA324" s="7"/>
      <c r="BB324" s="7"/>
      <c r="BC324" s="7"/>
      <c r="BD324" s="154"/>
      <c r="BE324" s="154"/>
      <c r="BF324" s="154"/>
      <c r="BG324" s="7"/>
    </row>
    <row r="325" ht="15.75" customHeight="1">
      <c r="A325" s="7"/>
      <c r="B325" s="154"/>
      <c r="C325" s="154"/>
      <c r="D325" s="7"/>
      <c r="E325" s="7"/>
      <c r="F325" s="7"/>
      <c r="G325" s="7"/>
      <c r="H325" s="154"/>
      <c r="I325" s="154"/>
      <c r="J325" s="7"/>
      <c r="K325" s="7"/>
      <c r="L325" s="7"/>
      <c r="M325" s="7"/>
      <c r="N325" s="154"/>
      <c r="O325" s="154"/>
      <c r="P325" s="7"/>
      <c r="Q325" s="7"/>
      <c r="R325" s="7"/>
      <c r="S325" s="7"/>
      <c r="T325" s="154"/>
      <c r="U325" s="154"/>
      <c r="V325" s="7"/>
      <c r="W325" s="7"/>
      <c r="X325" s="7"/>
      <c r="Y325" s="7"/>
      <c r="Z325" s="154"/>
      <c r="AA325" s="154"/>
      <c r="AB325" s="7"/>
      <c r="AC325" s="7"/>
      <c r="AD325" s="7"/>
      <c r="AE325" s="7"/>
      <c r="AF325" s="154"/>
      <c r="AG325" s="154"/>
      <c r="AH325" s="7"/>
      <c r="AI325" s="7"/>
      <c r="AJ325" s="7"/>
      <c r="AK325" s="7"/>
      <c r="AL325" s="154"/>
      <c r="AM325" s="154"/>
      <c r="AN325" s="7"/>
      <c r="AO325" s="7"/>
      <c r="AP325" s="7"/>
      <c r="AQ325" s="7"/>
      <c r="AR325" s="154"/>
      <c r="AS325" s="154"/>
      <c r="AT325" s="7"/>
      <c r="AU325" s="7"/>
      <c r="AV325" s="7"/>
      <c r="AW325" s="7"/>
      <c r="AX325" s="154"/>
      <c r="AY325" s="154"/>
      <c r="AZ325" s="7"/>
      <c r="BA325" s="7"/>
      <c r="BB325" s="7"/>
      <c r="BC325" s="7"/>
      <c r="BD325" s="154"/>
      <c r="BE325" s="154"/>
      <c r="BF325" s="154"/>
      <c r="BG325" s="7"/>
    </row>
    <row r="326" ht="15.75" customHeight="1">
      <c r="A326" s="7"/>
      <c r="B326" s="154"/>
      <c r="C326" s="154"/>
      <c r="D326" s="7"/>
      <c r="E326" s="7"/>
      <c r="F326" s="7"/>
      <c r="G326" s="7"/>
      <c r="H326" s="154"/>
      <c r="I326" s="154"/>
      <c r="J326" s="7"/>
      <c r="K326" s="7"/>
      <c r="L326" s="7"/>
      <c r="M326" s="7"/>
      <c r="N326" s="154"/>
      <c r="O326" s="154"/>
      <c r="P326" s="7"/>
      <c r="Q326" s="7"/>
      <c r="R326" s="7"/>
      <c r="S326" s="7"/>
      <c r="T326" s="154"/>
      <c r="U326" s="154"/>
      <c r="V326" s="7"/>
      <c r="W326" s="7"/>
      <c r="X326" s="7"/>
      <c r="Y326" s="7"/>
      <c r="Z326" s="154"/>
      <c r="AA326" s="154"/>
      <c r="AB326" s="7"/>
      <c r="AC326" s="7"/>
      <c r="AD326" s="7"/>
      <c r="AE326" s="7"/>
      <c r="AF326" s="154"/>
      <c r="AG326" s="154"/>
      <c r="AH326" s="7"/>
      <c r="AI326" s="7"/>
      <c r="AJ326" s="7"/>
      <c r="AK326" s="7"/>
      <c r="AL326" s="154"/>
      <c r="AM326" s="154"/>
      <c r="AN326" s="7"/>
      <c r="AO326" s="7"/>
      <c r="AP326" s="7"/>
      <c r="AQ326" s="7"/>
      <c r="AR326" s="154"/>
      <c r="AS326" s="154"/>
      <c r="AT326" s="7"/>
      <c r="AU326" s="7"/>
      <c r="AV326" s="7"/>
      <c r="AW326" s="7"/>
      <c r="AX326" s="154"/>
      <c r="AY326" s="154"/>
      <c r="AZ326" s="7"/>
      <c r="BA326" s="7"/>
      <c r="BB326" s="7"/>
      <c r="BC326" s="7"/>
      <c r="BD326" s="154"/>
      <c r="BE326" s="154"/>
      <c r="BF326" s="154"/>
      <c r="BG326" s="7"/>
    </row>
    <row r="327" ht="15.75" customHeight="1">
      <c r="A327" s="7"/>
      <c r="B327" s="154"/>
      <c r="C327" s="154"/>
      <c r="D327" s="7"/>
      <c r="E327" s="7"/>
      <c r="F327" s="7"/>
      <c r="G327" s="7"/>
      <c r="H327" s="154"/>
      <c r="I327" s="154"/>
      <c r="J327" s="7"/>
      <c r="K327" s="7"/>
      <c r="L327" s="7"/>
      <c r="M327" s="7"/>
      <c r="N327" s="154"/>
      <c r="O327" s="154"/>
      <c r="P327" s="7"/>
      <c r="Q327" s="7"/>
      <c r="R327" s="7"/>
      <c r="S327" s="7"/>
      <c r="T327" s="154"/>
      <c r="U327" s="154"/>
      <c r="V327" s="7"/>
      <c r="W327" s="7"/>
      <c r="X327" s="7"/>
      <c r="Y327" s="7"/>
      <c r="Z327" s="154"/>
      <c r="AA327" s="154"/>
      <c r="AB327" s="7"/>
      <c r="AC327" s="7"/>
      <c r="AD327" s="7"/>
      <c r="AE327" s="7"/>
      <c r="AF327" s="154"/>
      <c r="AG327" s="154"/>
      <c r="AH327" s="7"/>
      <c r="AI327" s="7"/>
      <c r="AJ327" s="7"/>
      <c r="AK327" s="7"/>
      <c r="AL327" s="154"/>
      <c r="AM327" s="154"/>
      <c r="AN327" s="7"/>
      <c r="AO327" s="7"/>
      <c r="AP327" s="7"/>
      <c r="AQ327" s="7"/>
      <c r="AR327" s="154"/>
      <c r="AS327" s="154"/>
      <c r="AT327" s="7"/>
      <c r="AU327" s="7"/>
      <c r="AV327" s="7"/>
      <c r="AW327" s="7"/>
      <c r="AX327" s="154"/>
      <c r="AY327" s="154"/>
      <c r="AZ327" s="7"/>
      <c r="BA327" s="7"/>
      <c r="BB327" s="7"/>
      <c r="BC327" s="7"/>
      <c r="BD327" s="154"/>
      <c r="BE327" s="154"/>
      <c r="BF327" s="154"/>
      <c r="BG327" s="7"/>
    </row>
    <row r="328" ht="15.75" customHeight="1">
      <c r="A328" s="7"/>
      <c r="B328" s="154"/>
      <c r="C328" s="154"/>
      <c r="D328" s="7"/>
      <c r="E328" s="7"/>
      <c r="F328" s="7"/>
      <c r="G328" s="7"/>
      <c r="H328" s="154"/>
      <c r="I328" s="154"/>
      <c r="J328" s="7"/>
      <c r="K328" s="7"/>
      <c r="L328" s="7"/>
      <c r="M328" s="7"/>
      <c r="N328" s="154"/>
      <c r="O328" s="154"/>
      <c r="P328" s="7"/>
      <c r="Q328" s="7"/>
      <c r="R328" s="7"/>
      <c r="S328" s="7"/>
      <c r="T328" s="154"/>
      <c r="U328" s="154"/>
      <c r="V328" s="7"/>
      <c r="W328" s="7"/>
      <c r="X328" s="7"/>
      <c r="Y328" s="7"/>
      <c r="Z328" s="154"/>
      <c r="AA328" s="154"/>
      <c r="AB328" s="7"/>
      <c r="AC328" s="7"/>
      <c r="AD328" s="7"/>
      <c r="AE328" s="7"/>
      <c r="AF328" s="154"/>
      <c r="AG328" s="154"/>
      <c r="AH328" s="7"/>
      <c r="AI328" s="7"/>
      <c r="AJ328" s="7"/>
      <c r="AK328" s="7"/>
      <c r="AL328" s="154"/>
      <c r="AM328" s="154"/>
      <c r="AN328" s="7"/>
      <c r="AO328" s="7"/>
      <c r="AP328" s="7"/>
      <c r="AQ328" s="7"/>
      <c r="AR328" s="154"/>
      <c r="AS328" s="154"/>
      <c r="AT328" s="7"/>
      <c r="AU328" s="7"/>
      <c r="AV328" s="7"/>
      <c r="AW328" s="7"/>
      <c r="AX328" s="154"/>
      <c r="AY328" s="154"/>
      <c r="AZ328" s="7"/>
      <c r="BA328" s="7"/>
      <c r="BB328" s="7"/>
      <c r="BC328" s="7"/>
      <c r="BD328" s="154"/>
      <c r="BE328" s="154"/>
      <c r="BF328" s="154"/>
      <c r="BG328" s="7"/>
    </row>
    <row r="329" ht="15.75" customHeight="1">
      <c r="A329" s="7"/>
      <c r="B329" s="154"/>
      <c r="C329" s="154"/>
      <c r="D329" s="7"/>
      <c r="E329" s="7"/>
      <c r="F329" s="7"/>
      <c r="G329" s="7"/>
      <c r="H329" s="154"/>
      <c r="I329" s="154"/>
      <c r="J329" s="7"/>
      <c r="K329" s="7"/>
      <c r="L329" s="7"/>
      <c r="M329" s="7"/>
      <c r="N329" s="154"/>
      <c r="O329" s="154"/>
      <c r="P329" s="7"/>
      <c r="Q329" s="7"/>
      <c r="R329" s="7"/>
      <c r="S329" s="7"/>
      <c r="T329" s="154"/>
      <c r="U329" s="154"/>
      <c r="V329" s="7"/>
      <c r="W329" s="7"/>
      <c r="X329" s="7"/>
      <c r="Y329" s="7"/>
      <c r="Z329" s="154"/>
      <c r="AA329" s="154"/>
      <c r="AB329" s="7"/>
      <c r="AC329" s="7"/>
      <c r="AD329" s="7"/>
      <c r="AE329" s="7"/>
      <c r="AF329" s="154"/>
      <c r="AG329" s="154"/>
      <c r="AH329" s="7"/>
      <c r="AI329" s="7"/>
      <c r="AJ329" s="7"/>
      <c r="AK329" s="7"/>
      <c r="AL329" s="154"/>
      <c r="AM329" s="154"/>
      <c r="AN329" s="7"/>
      <c r="AO329" s="7"/>
      <c r="AP329" s="7"/>
      <c r="AQ329" s="7"/>
      <c r="AR329" s="154"/>
      <c r="AS329" s="154"/>
      <c r="AT329" s="7"/>
      <c r="AU329" s="7"/>
      <c r="AV329" s="7"/>
      <c r="AW329" s="7"/>
      <c r="AX329" s="154"/>
      <c r="AY329" s="154"/>
      <c r="AZ329" s="7"/>
      <c r="BA329" s="7"/>
      <c r="BB329" s="7"/>
      <c r="BC329" s="7"/>
      <c r="BD329" s="154"/>
      <c r="BE329" s="154"/>
      <c r="BF329" s="154"/>
      <c r="BG329" s="7"/>
    </row>
    <row r="330" ht="15.75" customHeight="1">
      <c r="A330" s="7"/>
      <c r="B330" s="154"/>
      <c r="C330" s="154"/>
      <c r="D330" s="7"/>
      <c r="E330" s="7"/>
      <c r="F330" s="7"/>
      <c r="G330" s="7"/>
      <c r="H330" s="154"/>
      <c r="I330" s="154"/>
      <c r="J330" s="7"/>
      <c r="K330" s="7"/>
      <c r="L330" s="7"/>
      <c r="M330" s="7"/>
      <c r="N330" s="154"/>
      <c r="O330" s="154"/>
      <c r="P330" s="7"/>
      <c r="Q330" s="7"/>
      <c r="R330" s="7"/>
      <c r="S330" s="7"/>
      <c r="T330" s="154"/>
      <c r="U330" s="154"/>
      <c r="V330" s="7"/>
      <c r="W330" s="7"/>
      <c r="X330" s="7"/>
      <c r="Y330" s="7"/>
      <c r="Z330" s="154"/>
      <c r="AA330" s="154"/>
      <c r="AB330" s="7"/>
      <c r="AC330" s="7"/>
      <c r="AD330" s="7"/>
      <c r="AE330" s="7"/>
      <c r="AF330" s="154"/>
      <c r="AG330" s="154"/>
      <c r="AH330" s="7"/>
      <c r="AI330" s="7"/>
      <c r="AJ330" s="7"/>
      <c r="AK330" s="7"/>
      <c r="AL330" s="154"/>
      <c r="AM330" s="154"/>
      <c r="AN330" s="7"/>
      <c r="AO330" s="7"/>
      <c r="AP330" s="7"/>
      <c r="AQ330" s="7"/>
      <c r="AR330" s="154"/>
      <c r="AS330" s="154"/>
      <c r="AT330" s="7"/>
      <c r="AU330" s="7"/>
      <c r="AV330" s="7"/>
      <c r="AW330" s="7"/>
      <c r="AX330" s="154"/>
      <c r="AY330" s="154"/>
      <c r="AZ330" s="7"/>
      <c r="BA330" s="7"/>
      <c r="BB330" s="7"/>
      <c r="BC330" s="7"/>
      <c r="BD330" s="154"/>
      <c r="BE330" s="154"/>
      <c r="BF330" s="154"/>
      <c r="BG330" s="7"/>
    </row>
    <row r="331" ht="15.75" customHeight="1">
      <c r="A331" s="7"/>
      <c r="B331" s="154"/>
      <c r="C331" s="154"/>
      <c r="D331" s="7"/>
      <c r="E331" s="7"/>
      <c r="F331" s="7"/>
      <c r="G331" s="7"/>
      <c r="H331" s="154"/>
      <c r="I331" s="154"/>
      <c r="J331" s="7"/>
      <c r="K331" s="7"/>
      <c r="L331" s="7"/>
      <c r="M331" s="7"/>
      <c r="N331" s="154"/>
      <c r="O331" s="154"/>
      <c r="P331" s="7"/>
      <c r="Q331" s="7"/>
      <c r="R331" s="7"/>
      <c r="S331" s="7"/>
      <c r="T331" s="154"/>
      <c r="U331" s="154"/>
      <c r="V331" s="7"/>
      <c r="W331" s="7"/>
      <c r="X331" s="7"/>
      <c r="Y331" s="7"/>
      <c r="Z331" s="154"/>
      <c r="AA331" s="154"/>
      <c r="AB331" s="7"/>
      <c r="AC331" s="7"/>
      <c r="AD331" s="7"/>
      <c r="AE331" s="7"/>
      <c r="AF331" s="154"/>
      <c r="AG331" s="154"/>
      <c r="AH331" s="7"/>
      <c r="AI331" s="7"/>
      <c r="AJ331" s="7"/>
      <c r="AK331" s="7"/>
      <c r="AL331" s="154"/>
      <c r="AM331" s="154"/>
      <c r="AN331" s="7"/>
      <c r="AO331" s="7"/>
      <c r="AP331" s="7"/>
      <c r="AQ331" s="7"/>
      <c r="AR331" s="154"/>
      <c r="AS331" s="154"/>
      <c r="AT331" s="7"/>
      <c r="AU331" s="7"/>
      <c r="AV331" s="7"/>
      <c r="AW331" s="7"/>
      <c r="AX331" s="154"/>
      <c r="AY331" s="154"/>
      <c r="AZ331" s="7"/>
      <c r="BA331" s="7"/>
      <c r="BB331" s="7"/>
      <c r="BC331" s="7"/>
      <c r="BD331" s="154"/>
      <c r="BE331" s="154"/>
      <c r="BF331" s="154"/>
      <c r="BG331" s="7"/>
    </row>
    <row r="332" ht="15.75" customHeight="1">
      <c r="A332" s="7"/>
      <c r="B332" s="154"/>
      <c r="C332" s="154"/>
      <c r="D332" s="7"/>
      <c r="E332" s="7"/>
      <c r="F332" s="7"/>
      <c r="G332" s="7"/>
      <c r="H332" s="154"/>
      <c r="I332" s="154"/>
      <c r="J332" s="7"/>
      <c r="K332" s="7"/>
      <c r="L332" s="7"/>
      <c r="M332" s="7"/>
      <c r="N332" s="154"/>
      <c r="O332" s="154"/>
      <c r="P332" s="7"/>
      <c r="Q332" s="7"/>
      <c r="R332" s="7"/>
      <c r="S332" s="7"/>
      <c r="T332" s="154"/>
      <c r="U332" s="154"/>
      <c r="V332" s="7"/>
      <c r="W332" s="7"/>
      <c r="X332" s="7"/>
      <c r="Y332" s="7"/>
      <c r="Z332" s="154"/>
      <c r="AA332" s="154"/>
      <c r="AB332" s="7"/>
      <c r="AC332" s="7"/>
      <c r="AD332" s="7"/>
      <c r="AE332" s="7"/>
      <c r="AF332" s="154"/>
      <c r="AG332" s="154"/>
      <c r="AH332" s="7"/>
      <c r="AI332" s="7"/>
      <c r="AJ332" s="7"/>
      <c r="AK332" s="7"/>
      <c r="AL332" s="154"/>
      <c r="AM332" s="154"/>
      <c r="AN332" s="7"/>
      <c r="AO332" s="7"/>
      <c r="AP332" s="7"/>
      <c r="AQ332" s="7"/>
      <c r="AR332" s="154"/>
      <c r="AS332" s="154"/>
      <c r="AT332" s="7"/>
      <c r="AU332" s="7"/>
      <c r="AV332" s="7"/>
      <c r="AW332" s="7"/>
      <c r="AX332" s="154"/>
      <c r="AY332" s="154"/>
      <c r="AZ332" s="7"/>
      <c r="BA332" s="7"/>
      <c r="BB332" s="7"/>
      <c r="BC332" s="7"/>
      <c r="BD332" s="154"/>
      <c r="BE332" s="154"/>
      <c r="BF332" s="154"/>
      <c r="BG332" s="7"/>
    </row>
    <row r="333" ht="15.75" customHeight="1">
      <c r="A333" s="7"/>
      <c r="B333" s="154"/>
      <c r="C333" s="154"/>
      <c r="D333" s="7"/>
      <c r="E333" s="7"/>
      <c r="F333" s="7"/>
      <c r="G333" s="7"/>
      <c r="H333" s="154"/>
      <c r="I333" s="154"/>
      <c r="J333" s="7"/>
      <c r="K333" s="7"/>
      <c r="L333" s="7"/>
      <c r="M333" s="7"/>
      <c r="N333" s="154"/>
      <c r="O333" s="154"/>
      <c r="P333" s="7"/>
      <c r="Q333" s="7"/>
      <c r="R333" s="7"/>
      <c r="S333" s="7"/>
      <c r="T333" s="154"/>
      <c r="U333" s="154"/>
      <c r="V333" s="7"/>
      <c r="W333" s="7"/>
      <c r="X333" s="7"/>
      <c r="Y333" s="7"/>
      <c r="Z333" s="154"/>
      <c r="AA333" s="154"/>
      <c r="AB333" s="7"/>
      <c r="AC333" s="7"/>
      <c r="AD333" s="7"/>
      <c r="AE333" s="7"/>
      <c r="AF333" s="154"/>
      <c r="AG333" s="154"/>
      <c r="AH333" s="7"/>
      <c r="AI333" s="7"/>
      <c r="AJ333" s="7"/>
      <c r="AK333" s="7"/>
      <c r="AL333" s="154"/>
      <c r="AM333" s="154"/>
      <c r="AN333" s="7"/>
      <c r="AO333" s="7"/>
      <c r="AP333" s="7"/>
      <c r="AQ333" s="7"/>
      <c r="AR333" s="154"/>
      <c r="AS333" s="154"/>
      <c r="AT333" s="7"/>
      <c r="AU333" s="7"/>
      <c r="AV333" s="7"/>
      <c r="AW333" s="7"/>
      <c r="AX333" s="154"/>
      <c r="AY333" s="154"/>
      <c r="AZ333" s="7"/>
      <c r="BA333" s="7"/>
      <c r="BB333" s="7"/>
      <c r="BC333" s="7"/>
      <c r="BD333" s="154"/>
      <c r="BE333" s="154"/>
      <c r="BF333" s="154"/>
      <c r="BG333" s="7"/>
    </row>
    <row r="334" ht="15.75" customHeight="1">
      <c r="A334" s="7"/>
      <c r="B334" s="154"/>
      <c r="C334" s="154"/>
      <c r="D334" s="7"/>
      <c r="E334" s="7"/>
      <c r="F334" s="7"/>
      <c r="G334" s="7"/>
      <c r="H334" s="154"/>
      <c r="I334" s="154"/>
      <c r="J334" s="7"/>
      <c r="K334" s="7"/>
      <c r="L334" s="7"/>
      <c r="M334" s="7"/>
      <c r="N334" s="154"/>
      <c r="O334" s="154"/>
      <c r="P334" s="7"/>
      <c r="Q334" s="7"/>
      <c r="R334" s="7"/>
      <c r="S334" s="7"/>
      <c r="T334" s="154"/>
      <c r="U334" s="154"/>
      <c r="V334" s="7"/>
      <c r="W334" s="7"/>
      <c r="X334" s="7"/>
      <c r="Y334" s="7"/>
      <c r="Z334" s="154"/>
      <c r="AA334" s="154"/>
      <c r="AB334" s="7"/>
      <c r="AC334" s="7"/>
      <c r="AD334" s="7"/>
      <c r="AE334" s="7"/>
      <c r="AF334" s="154"/>
      <c r="AG334" s="154"/>
      <c r="AH334" s="7"/>
      <c r="AI334" s="7"/>
      <c r="AJ334" s="7"/>
      <c r="AK334" s="7"/>
      <c r="AL334" s="154"/>
      <c r="AM334" s="154"/>
      <c r="AN334" s="7"/>
      <c r="AO334" s="7"/>
      <c r="AP334" s="7"/>
      <c r="AQ334" s="7"/>
      <c r="AR334" s="154"/>
      <c r="AS334" s="154"/>
      <c r="AT334" s="7"/>
      <c r="AU334" s="7"/>
      <c r="AV334" s="7"/>
      <c r="AW334" s="7"/>
      <c r="AX334" s="154"/>
      <c r="AY334" s="154"/>
      <c r="AZ334" s="7"/>
      <c r="BA334" s="7"/>
      <c r="BB334" s="7"/>
      <c r="BC334" s="7"/>
      <c r="BD334" s="154"/>
      <c r="BE334" s="154"/>
      <c r="BF334" s="154"/>
      <c r="BG334" s="7"/>
    </row>
    <row r="335" ht="15.75" customHeight="1">
      <c r="A335" s="7"/>
      <c r="B335" s="154"/>
      <c r="C335" s="154"/>
      <c r="D335" s="7"/>
      <c r="E335" s="7"/>
      <c r="F335" s="7"/>
      <c r="G335" s="7"/>
      <c r="H335" s="154"/>
      <c r="I335" s="154"/>
      <c r="J335" s="7"/>
      <c r="K335" s="7"/>
      <c r="L335" s="7"/>
      <c r="M335" s="7"/>
      <c r="N335" s="154"/>
      <c r="O335" s="154"/>
      <c r="P335" s="7"/>
      <c r="Q335" s="7"/>
      <c r="R335" s="7"/>
      <c r="S335" s="7"/>
      <c r="T335" s="154"/>
      <c r="U335" s="154"/>
      <c r="V335" s="7"/>
      <c r="W335" s="7"/>
      <c r="X335" s="7"/>
      <c r="Y335" s="7"/>
      <c r="Z335" s="154"/>
      <c r="AA335" s="154"/>
      <c r="AB335" s="7"/>
      <c r="AC335" s="7"/>
      <c r="AD335" s="7"/>
      <c r="AE335" s="7"/>
      <c r="AF335" s="154"/>
      <c r="AG335" s="154"/>
      <c r="AH335" s="7"/>
      <c r="AI335" s="7"/>
      <c r="AJ335" s="7"/>
      <c r="AK335" s="7"/>
      <c r="AL335" s="154"/>
      <c r="AM335" s="154"/>
      <c r="AN335" s="7"/>
      <c r="AO335" s="7"/>
      <c r="AP335" s="7"/>
      <c r="AQ335" s="7"/>
      <c r="AR335" s="154"/>
      <c r="AS335" s="154"/>
      <c r="AT335" s="7"/>
      <c r="AU335" s="7"/>
      <c r="AV335" s="7"/>
      <c r="AW335" s="7"/>
      <c r="AX335" s="154"/>
      <c r="AY335" s="154"/>
      <c r="AZ335" s="7"/>
      <c r="BA335" s="7"/>
      <c r="BB335" s="7"/>
      <c r="BC335" s="7"/>
      <c r="BD335" s="154"/>
      <c r="BE335" s="154"/>
      <c r="BF335" s="154"/>
      <c r="BG335" s="7"/>
    </row>
    <row r="336" ht="15.75" customHeight="1">
      <c r="A336" s="7"/>
      <c r="B336" s="154"/>
      <c r="C336" s="154"/>
      <c r="D336" s="7"/>
      <c r="E336" s="7"/>
      <c r="F336" s="7"/>
      <c r="G336" s="7"/>
      <c r="H336" s="154"/>
      <c r="I336" s="154"/>
      <c r="J336" s="7"/>
      <c r="K336" s="7"/>
      <c r="L336" s="7"/>
      <c r="M336" s="7"/>
      <c r="N336" s="154"/>
      <c r="O336" s="154"/>
      <c r="P336" s="7"/>
      <c r="Q336" s="7"/>
      <c r="R336" s="7"/>
      <c r="S336" s="7"/>
      <c r="T336" s="154"/>
      <c r="U336" s="154"/>
      <c r="V336" s="7"/>
      <c r="W336" s="7"/>
      <c r="X336" s="7"/>
      <c r="Y336" s="7"/>
      <c r="Z336" s="154"/>
      <c r="AA336" s="154"/>
      <c r="AB336" s="7"/>
      <c r="AC336" s="7"/>
      <c r="AD336" s="7"/>
      <c r="AE336" s="7"/>
      <c r="AF336" s="154"/>
      <c r="AG336" s="154"/>
      <c r="AH336" s="7"/>
      <c r="AI336" s="7"/>
      <c r="AJ336" s="7"/>
      <c r="AK336" s="7"/>
      <c r="AL336" s="154"/>
      <c r="AM336" s="154"/>
      <c r="AN336" s="7"/>
      <c r="AO336" s="7"/>
      <c r="AP336" s="7"/>
      <c r="AQ336" s="7"/>
      <c r="AR336" s="154"/>
      <c r="AS336" s="154"/>
      <c r="AT336" s="7"/>
      <c r="AU336" s="7"/>
      <c r="AV336" s="7"/>
      <c r="AW336" s="7"/>
      <c r="AX336" s="154"/>
      <c r="AY336" s="154"/>
      <c r="AZ336" s="7"/>
      <c r="BA336" s="7"/>
      <c r="BB336" s="7"/>
      <c r="BC336" s="7"/>
      <c r="BD336" s="154"/>
      <c r="BE336" s="154"/>
      <c r="BF336" s="154"/>
      <c r="BG336" s="7"/>
    </row>
    <row r="337" ht="15.75" customHeight="1">
      <c r="A337" s="7"/>
      <c r="B337" s="154"/>
      <c r="C337" s="154"/>
      <c r="D337" s="7"/>
      <c r="E337" s="7"/>
      <c r="F337" s="7"/>
      <c r="G337" s="7"/>
      <c r="H337" s="154"/>
      <c r="I337" s="154"/>
      <c r="J337" s="7"/>
      <c r="K337" s="7"/>
      <c r="L337" s="7"/>
      <c r="M337" s="7"/>
      <c r="N337" s="154"/>
      <c r="O337" s="154"/>
      <c r="P337" s="7"/>
      <c r="Q337" s="7"/>
      <c r="R337" s="7"/>
      <c r="S337" s="7"/>
      <c r="T337" s="154"/>
      <c r="U337" s="154"/>
      <c r="V337" s="7"/>
      <c r="W337" s="7"/>
      <c r="X337" s="7"/>
      <c r="Y337" s="7"/>
      <c r="Z337" s="154"/>
      <c r="AA337" s="154"/>
      <c r="AB337" s="7"/>
      <c r="AC337" s="7"/>
      <c r="AD337" s="7"/>
      <c r="AE337" s="7"/>
      <c r="AF337" s="154"/>
      <c r="AG337" s="154"/>
      <c r="AH337" s="7"/>
      <c r="AI337" s="7"/>
      <c r="AJ337" s="7"/>
      <c r="AK337" s="7"/>
      <c r="AL337" s="154"/>
      <c r="AM337" s="154"/>
      <c r="AN337" s="7"/>
      <c r="AO337" s="7"/>
      <c r="AP337" s="7"/>
      <c r="AQ337" s="7"/>
      <c r="AR337" s="154"/>
      <c r="AS337" s="154"/>
      <c r="AT337" s="7"/>
      <c r="AU337" s="7"/>
      <c r="AV337" s="7"/>
      <c r="AW337" s="7"/>
      <c r="AX337" s="154"/>
      <c r="AY337" s="154"/>
      <c r="AZ337" s="7"/>
      <c r="BA337" s="7"/>
      <c r="BB337" s="7"/>
      <c r="BC337" s="7"/>
      <c r="BD337" s="154"/>
      <c r="BE337" s="154"/>
      <c r="BF337" s="154"/>
      <c r="BG337" s="7"/>
    </row>
    <row r="338" ht="15.75" customHeight="1">
      <c r="A338" s="7"/>
      <c r="B338" s="154"/>
      <c r="C338" s="154"/>
      <c r="D338" s="7"/>
      <c r="E338" s="7"/>
      <c r="F338" s="7"/>
      <c r="G338" s="7"/>
      <c r="H338" s="154"/>
      <c r="I338" s="154"/>
      <c r="J338" s="7"/>
      <c r="K338" s="7"/>
      <c r="L338" s="7"/>
      <c r="M338" s="7"/>
      <c r="N338" s="154"/>
      <c r="O338" s="154"/>
      <c r="P338" s="7"/>
      <c r="Q338" s="7"/>
      <c r="R338" s="7"/>
      <c r="S338" s="7"/>
      <c r="T338" s="154"/>
      <c r="U338" s="154"/>
      <c r="V338" s="7"/>
      <c r="W338" s="7"/>
      <c r="X338" s="7"/>
      <c r="Y338" s="7"/>
      <c r="Z338" s="154"/>
      <c r="AA338" s="154"/>
      <c r="AB338" s="7"/>
      <c r="AC338" s="7"/>
      <c r="AD338" s="7"/>
      <c r="AE338" s="7"/>
      <c r="AF338" s="154"/>
      <c r="AG338" s="154"/>
      <c r="AH338" s="7"/>
      <c r="AI338" s="7"/>
      <c r="AJ338" s="7"/>
      <c r="AK338" s="7"/>
      <c r="AL338" s="154"/>
      <c r="AM338" s="154"/>
      <c r="AN338" s="7"/>
      <c r="AO338" s="7"/>
      <c r="AP338" s="7"/>
      <c r="AQ338" s="7"/>
      <c r="AR338" s="154"/>
      <c r="AS338" s="154"/>
      <c r="AT338" s="7"/>
      <c r="AU338" s="7"/>
      <c r="AV338" s="7"/>
      <c r="AW338" s="7"/>
      <c r="AX338" s="154"/>
      <c r="AY338" s="154"/>
      <c r="AZ338" s="7"/>
      <c r="BA338" s="7"/>
      <c r="BB338" s="7"/>
      <c r="BC338" s="7"/>
      <c r="BD338" s="154"/>
      <c r="BE338" s="154"/>
      <c r="BF338" s="154"/>
      <c r="BG338" s="7"/>
    </row>
    <row r="339" ht="15.75" customHeight="1">
      <c r="A339" s="7"/>
      <c r="B339" s="154"/>
      <c r="C339" s="154"/>
      <c r="D339" s="7"/>
      <c r="E339" s="7"/>
      <c r="F339" s="7"/>
      <c r="G339" s="7"/>
      <c r="H339" s="154"/>
      <c r="I339" s="154"/>
      <c r="J339" s="7"/>
      <c r="K339" s="7"/>
      <c r="L339" s="7"/>
      <c r="M339" s="7"/>
      <c r="N339" s="154"/>
      <c r="O339" s="154"/>
      <c r="P339" s="7"/>
      <c r="Q339" s="7"/>
      <c r="R339" s="7"/>
      <c r="S339" s="7"/>
      <c r="T339" s="154"/>
      <c r="U339" s="154"/>
      <c r="V339" s="7"/>
      <c r="W339" s="7"/>
      <c r="X339" s="7"/>
      <c r="Y339" s="7"/>
      <c r="Z339" s="154"/>
      <c r="AA339" s="154"/>
      <c r="AB339" s="7"/>
      <c r="AC339" s="7"/>
      <c r="AD339" s="7"/>
      <c r="AE339" s="7"/>
      <c r="AF339" s="154"/>
      <c r="AG339" s="154"/>
      <c r="AH339" s="7"/>
      <c r="AI339" s="7"/>
      <c r="AJ339" s="7"/>
      <c r="AK339" s="7"/>
      <c r="AL339" s="154"/>
      <c r="AM339" s="154"/>
      <c r="AN339" s="7"/>
      <c r="AO339" s="7"/>
      <c r="AP339" s="7"/>
      <c r="AQ339" s="7"/>
      <c r="AR339" s="154"/>
      <c r="AS339" s="154"/>
      <c r="AT339" s="7"/>
      <c r="AU339" s="7"/>
      <c r="AV339" s="7"/>
      <c r="AW339" s="7"/>
      <c r="AX339" s="154"/>
      <c r="AY339" s="154"/>
      <c r="AZ339" s="7"/>
      <c r="BA339" s="7"/>
      <c r="BB339" s="7"/>
      <c r="BC339" s="7"/>
      <c r="BD339" s="154"/>
      <c r="BE339" s="154"/>
      <c r="BF339" s="154"/>
      <c r="BG339" s="7"/>
    </row>
    <row r="340" ht="15.75" customHeight="1">
      <c r="A340" s="7"/>
      <c r="B340" s="154"/>
      <c r="C340" s="154"/>
      <c r="D340" s="7"/>
      <c r="E340" s="7"/>
      <c r="F340" s="7"/>
      <c r="G340" s="7"/>
      <c r="H340" s="154"/>
      <c r="I340" s="154"/>
      <c r="J340" s="7"/>
      <c r="K340" s="7"/>
      <c r="L340" s="7"/>
      <c r="M340" s="7"/>
      <c r="N340" s="154"/>
      <c r="O340" s="154"/>
      <c r="P340" s="7"/>
      <c r="Q340" s="7"/>
      <c r="R340" s="7"/>
      <c r="S340" s="7"/>
      <c r="T340" s="154"/>
      <c r="U340" s="154"/>
      <c r="V340" s="7"/>
      <c r="W340" s="7"/>
      <c r="X340" s="7"/>
      <c r="Y340" s="7"/>
      <c r="Z340" s="154"/>
      <c r="AA340" s="154"/>
      <c r="AB340" s="7"/>
      <c r="AC340" s="7"/>
      <c r="AD340" s="7"/>
      <c r="AE340" s="7"/>
      <c r="AF340" s="154"/>
      <c r="AG340" s="154"/>
      <c r="AH340" s="7"/>
      <c r="AI340" s="7"/>
      <c r="AJ340" s="7"/>
      <c r="AK340" s="7"/>
      <c r="AL340" s="154"/>
      <c r="AM340" s="154"/>
      <c r="AN340" s="7"/>
      <c r="AO340" s="7"/>
      <c r="AP340" s="7"/>
      <c r="AQ340" s="7"/>
      <c r="AR340" s="154"/>
      <c r="AS340" s="154"/>
      <c r="AT340" s="7"/>
      <c r="AU340" s="7"/>
      <c r="AV340" s="7"/>
      <c r="AW340" s="7"/>
      <c r="AX340" s="154"/>
      <c r="AY340" s="154"/>
      <c r="AZ340" s="7"/>
      <c r="BA340" s="7"/>
      <c r="BB340" s="7"/>
      <c r="BC340" s="7"/>
      <c r="BD340" s="154"/>
      <c r="BE340" s="154"/>
      <c r="BF340" s="154"/>
      <c r="BG340" s="7"/>
    </row>
    <row r="341" ht="15.75" customHeight="1">
      <c r="A341" s="7"/>
      <c r="B341" s="154"/>
      <c r="C341" s="154"/>
      <c r="D341" s="7"/>
      <c r="E341" s="7"/>
      <c r="F341" s="7"/>
      <c r="G341" s="7"/>
      <c r="H341" s="154"/>
      <c r="I341" s="154"/>
      <c r="J341" s="7"/>
      <c r="K341" s="7"/>
      <c r="L341" s="7"/>
      <c r="M341" s="7"/>
      <c r="N341" s="154"/>
      <c r="O341" s="154"/>
      <c r="P341" s="7"/>
      <c r="Q341" s="7"/>
      <c r="R341" s="7"/>
      <c r="S341" s="7"/>
      <c r="T341" s="154"/>
      <c r="U341" s="154"/>
      <c r="V341" s="7"/>
      <c r="W341" s="7"/>
      <c r="X341" s="7"/>
      <c r="Y341" s="7"/>
      <c r="Z341" s="154"/>
      <c r="AA341" s="154"/>
      <c r="AB341" s="7"/>
      <c r="AC341" s="7"/>
      <c r="AD341" s="7"/>
      <c r="AE341" s="7"/>
      <c r="AF341" s="154"/>
      <c r="AG341" s="154"/>
      <c r="AH341" s="7"/>
      <c r="AI341" s="7"/>
      <c r="AJ341" s="7"/>
      <c r="AK341" s="7"/>
      <c r="AL341" s="154"/>
      <c r="AM341" s="154"/>
      <c r="AN341" s="7"/>
      <c r="AO341" s="7"/>
      <c r="AP341" s="7"/>
      <c r="AQ341" s="7"/>
      <c r="AR341" s="154"/>
      <c r="AS341" s="154"/>
      <c r="AT341" s="7"/>
      <c r="AU341" s="7"/>
      <c r="AV341" s="7"/>
      <c r="AW341" s="7"/>
      <c r="AX341" s="154"/>
      <c r="AY341" s="154"/>
      <c r="AZ341" s="7"/>
      <c r="BA341" s="7"/>
      <c r="BB341" s="7"/>
      <c r="BC341" s="7"/>
      <c r="BD341" s="154"/>
      <c r="BE341" s="154"/>
      <c r="BF341" s="154"/>
      <c r="BG341" s="7"/>
    </row>
    <row r="342" ht="15.75" customHeight="1">
      <c r="A342" s="7"/>
      <c r="B342" s="154"/>
      <c r="C342" s="154"/>
      <c r="D342" s="7"/>
      <c r="E342" s="7"/>
      <c r="F342" s="7"/>
      <c r="G342" s="7"/>
      <c r="H342" s="154"/>
      <c r="I342" s="154"/>
      <c r="J342" s="7"/>
      <c r="K342" s="7"/>
      <c r="L342" s="7"/>
      <c r="M342" s="7"/>
      <c r="N342" s="154"/>
      <c r="O342" s="154"/>
      <c r="P342" s="7"/>
      <c r="Q342" s="7"/>
      <c r="R342" s="7"/>
      <c r="S342" s="7"/>
      <c r="T342" s="154"/>
      <c r="U342" s="154"/>
      <c r="V342" s="7"/>
      <c r="W342" s="7"/>
      <c r="X342" s="7"/>
      <c r="Y342" s="7"/>
      <c r="Z342" s="154"/>
      <c r="AA342" s="154"/>
      <c r="AB342" s="7"/>
      <c r="AC342" s="7"/>
      <c r="AD342" s="7"/>
      <c r="AE342" s="7"/>
      <c r="AF342" s="154"/>
      <c r="AG342" s="154"/>
      <c r="AH342" s="7"/>
      <c r="AI342" s="7"/>
      <c r="AJ342" s="7"/>
      <c r="AK342" s="7"/>
      <c r="AL342" s="154"/>
      <c r="AM342" s="154"/>
      <c r="AN342" s="7"/>
      <c r="AO342" s="7"/>
      <c r="AP342" s="7"/>
      <c r="AQ342" s="7"/>
      <c r="AR342" s="154"/>
      <c r="AS342" s="154"/>
      <c r="AT342" s="7"/>
      <c r="AU342" s="7"/>
      <c r="AV342" s="7"/>
      <c r="AW342" s="7"/>
      <c r="AX342" s="154"/>
      <c r="AY342" s="154"/>
      <c r="AZ342" s="7"/>
      <c r="BA342" s="7"/>
      <c r="BB342" s="7"/>
      <c r="BC342" s="7"/>
      <c r="BD342" s="154"/>
      <c r="BE342" s="154"/>
      <c r="BF342" s="154"/>
      <c r="BG342" s="7"/>
    </row>
    <row r="343" ht="15.75" customHeight="1">
      <c r="A343" s="7"/>
      <c r="B343" s="154"/>
      <c r="C343" s="154"/>
      <c r="D343" s="7"/>
      <c r="E343" s="7"/>
      <c r="F343" s="7"/>
      <c r="G343" s="7"/>
      <c r="H343" s="154"/>
      <c r="I343" s="154"/>
      <c r="J343" s="7"/>
      <c r="K343" s="7"/>
      <c r="L343" s="7"/>
      <c r="M343" s="7"/>
      <c r="N343" s="154"/>
      <c r="O343" s="154"/>
      <c r="P343" s="7"/>
      <c r="Q343" s="7"/>
      <c r="R343" s="7"/>
      <c r="S343" s="7"/>
      <c r="T343" s="154"/>
      <c r="U343" s="154"/>
      <c r="V343" s="7"/>
      <c r="W343" s="7"/>
      <c r="X343" s="7"/>
      <c r="Y343" s="7"/>
      <c r="Z343" s="154"/>
      <c r="AA343" s="154"/>
      <c r="AB343" s="7"/>
      <c r="AC343" s="7"/>
      <c r="AD343" s="7"/>
      <c r="AE343" s="7"/>
      <c r="AF343" s="154"/>
      <c r="AG343" s="154"/>
      <c r="AH343" s="7"/>
      <c r="AI343" s="7"/>
      <c r="AJ343" s="7"/>
      <c r="AK343" s="7"/>
      <c r="AL343" s="154"/>
      <c r="AM343" s="154"/>
      <c r="AN343" s="7"/>
      <c r="AO343" s="7"/>
      <c r="AP343" s="7"/>
      <c r="AQ343" s="7"/>
      <c r="AR343" s="154"/>
      <c r="AS343" s="154"/>
      <c r="AT343" s="7"/>
      <c r="AU343" s="7"/>
      <c r="AV343" s="7"/>
      <c r="AW343" s="7"/>
      <c r="AX343" s="154"/>
      <c r="AY343" s="154"/>
      <c r="AZ343" s="7"/>
      <c r="BA343" s="7"/>
      <c r="BB343" s="7"/>
      <c r="BC343" s="7"/>
      <c r="BD343" s="154"/>
      <c r="BE343" s="154"/>
      <c r="BF343" s="154"/>
      <c r="BG343" s="7"/>
    </row>
    <row r="344" ht="15.75" customHeight="1">
      <c r="A344" s="7"/>
      <c r="B344" s="154"/>
      <c r="C344" s="154"/>
      <c r="D344" s="7"/>
      <c r="E344" s="7"/>
      <c r="F344" s="7"/>
      <c r="G344" s="7"/>
      <c r="H344" s="154"/>
      <c r="I344" s="154"/>
      <c r="J344" s="7"/>
      <c r="K344" s="7"/>
      <c r="L344" s="7"/>
      <c r="M344" s="7"/>
      <c r="N344" s="154"/>
      <c r="O344" s="154"/>
      <c r="P344" s="7"/>
      <c r="Q344" s="7"/>
      <c r="R344" s="7"/>
      <c r="S344" s="7"/>
      <c r="T344" s="154"/>
      <c r="U344" s="154"/>
      <c r="V344" s="7"/>
      <c r="W344" s="7"/>
      <c r="X344" s="7"/>
      <c r="Y344" s="7"/>
      <c r="Z344" s="154"/>
      <c r="AA344" s="154"/>
      <c r="AB344" s="7"/>
      <c r="AC344" s="7"/>
      <c r="AD344" s="7"/>
      <c r="AE344" s="7"/>
      <c r="AF344" s="154"/>
      <c r="AG344" s="154"/>
      <c r="AH344" s="7"/>
      <c r="AI344" s="7"/>
      <c r="AJ344" s="7"/>
      <c r="AK344" s="7"/>
      <c r="AL344" s="154"/>
      <c r="AM344" s="154"/>
      <c r="AN344" s="7"/>
      <c r="AO344" s="7"/>
      <c r="AP344" s="7"/>
      <c r="AQ344" s="7"/>
      <c r="AR344" s="154"/>
      <c r="AS344" s="154"/>
      <c r="AT344" s="7"/>
      <c r="AU344" s="7"/>
      <c r="AV344" s="7"/>
      <c r="AW344" s="7"/>
      <c r="AX344" s="154"/>
      <c r="AY344" s="154"/>
      <c r="AZ344" s="7"/>
      <c r="BA344" s="7"/>
      <c r="BB344" s="7"/>
      <c r="BC344" s="7"/>
      <c r="BD344" s="154"/>
      <c r="BE344" s="154"/>
      <c r="BF344" s="154"/>
      <c r="BG344" s="7"/>
    </row>
    <row r="345" ht="15.75" customHeight="1">
      <c r="A345" s="7"/>
      <c r="B345" s="154"/>
      <c r="C345" s="154"/>
      <c r="D345" s="7"/>
      <c r="E345" s="7"/>
      <c r="F345" s="7"/>
      <c r="G345" s="7"/>
      <c r="H345" s="154"/>
      <c r="I345" s="154"/>
      <c r="J345" s="7"/>
      <c r="K345" s="7"/>
      <c r="L345" s="7"/>
      <c r="M345" s="7"/>
      <c r="N345" s="154"/>
      <c r="O345" s="154"/>
      <c r="P345" s="7"/>
      <c r="Q345" s="7"/>
      <c r="R345" s="7"/>
      <c r="S345" s="7"/>
      <c r="T345" s="154"/>
      <c r="U345" s="154"/>
      <c r="V345" s="7"/>
      <c r="W345" s="7"/>
      <c r="X345" s="7"/>
      <c r="Y345" s="7"/>
      <c r="Z345" s="154"/>
      <c r="AA345" s="154"/>
      <c r="AB345" s="7"/>
      <c r="AC345" s="7"/>
      <c r="AD345" s="7"/>
      <c r="AE345" s="7"/>
      <c r="AF345" s="154"/>
      <c r="AG345" s="154"/>
      <c r="AH345" s="7"/>
      <c r="AI345" s="7"/>
      <c r="AJ345" s="7"/>
      <c r="AK345" s="7"/>
      <c r="AL345" s="154"/>
      <c r="AM345" s="154"/>
      <c r="AN345" s="7"/>
      <c r="AO345" s="7"/>
      <c r="AP345" s="7"/>
      <c r="AQ345" s="7"/>
      <c r="AR345" s="154"/>
      <c r="AS345" s="154"/>
      <c r="AT345" s="7"/>
      <c r="AU345" s="7"/>
      <c r="AV345" s="7"/>
      <c r="AW345" s="7"/>
      <c r="AX345" s="154"/>
      <c r="AY345" s="154"/>
      <c r="AZ345" s="7"/>
      <c r="BA345" s="7"/>
      <c r="BB345" s="7"/>
      <c r="BC345" s="7"/>
      <c r="BD345" s="154"/>
      <c r="BE345" s="154"/>
      <c r="BF345" s="154"/>
      <c r="BG345" s="7"/>
    </row>
    <row r="346" ht="15.75" customHeight="1">
      <c r="A346" s="7"/>
      <c r="B346" s="154"/>
      <c r="C346" s="154"/>
      <c r="D346" s="7"/>
      <c r="E346" s="7"/>
      <c r="F346" s="7"/>
      <c r="G346" s="7"/>
      <c r="H346" s="154"/>
      <c r="I346" s="154"/>
      <c r="J346" s="7"/>
      <c r="K346" s="7"/>
      <c r="L346" s="7"/>
      <c r="M346" s="7"/>
      <c r="N346" s="154"/>
      <c r="O346" s="154"/>
      <c r="P346" s="7"/>
      <c r="Q346" s="7"/>
      <c r="R346" s="7"/>
      <c r="S346" s="7"/>
      <c r="T346" s="154"/>
      <c r="U346" s="154"/>
      <c r="V346" s="7"/>
      <c r="W346" s="7"/>
      <c r="X346" s="7"/>
      <c r="Y346" s="7"/>
      <c r="Z346" s="154"/>
      <c r="AA346" s="154"/>
      <c r="AB346" s="7"/>
      <c r="AC346" s="7"/>
      <c r="AD346" s="7"/>
      <c r="AE346" s="7"/>
      <c r="AF346" s="154"/>
      <c r="AG346" s="154"/>
      <c r="AH346" s="7"/>
      <c r="AI346" s="7"/>
      <c r="AJ346" s="7"/>
      <c r="AK346" s="7"/>
      <c r="AL346" s="154"/>
      <c r="AM346" s="154"/>
      <c r="AN346" s="7"/>
      <c r="AO346" s="7"/>
      <c r="AP346" s="7"/>
      <c r="AQ346" s="7"/>
      <c r="AR346" s="154"/>
      <c r="AS346" s="154"/>
      <c r="AT346" s="7"/>
      <c r="AU346" s="7"/>
      <c r="AV346" s="7"/>
      <c r="AW346" s="7"/>
      <c r="AX346" s="154"/>
      <c r="AY346" s="154"/>
      <c r="AZ346" s="7"/>
      <c r="BA346" s="7"/>
      <c r="BB346" s="7"/>
      <c r="BC346" s="7"/>
      <c r="BD346" s="154"/>
      <c r="BE346" s="154"/>
      <c r="BF346" s="154"/>
      <c r="BG346" s="7"/>
    </row>
    <row r="347" ht="15.75" customHeight="1">
      <c r="A347" s="7"/>
      <c r="B347" s="154"/>
      <c r="C347" s="154"/>
      <c r="D347" s="7"/>
      <c r="E347" s="7"/>
      <c r="F347" s="7"/>
      <c r="G347" s="7"/>
      <c r="H347" s="154"/>
      <c r="I347" s="154"/>
      <c r="J347" s="7"/>
      <c r="K347" s="7"/>
      <c r="L347" s="7"/>
      <c r="M347" s="7"/>
      <c r="N347" s="154"/>
      <c r="O347" s="154"/>
      <c r="P347" s="7"/>
      <c r="Q347" s="7"/>
      <c r="R347" s="7"/>
      <c r="S347" s="7"/>
      <c r="T347" s="154"/>
      <c r="U347" s="154"/>
      <c r="V347" s="7"/>
      <c r="W347" s="7"/>
      <c r="X347" s="7"/>
      <c r="Y347" s="7"/>
      <c r="Z347" s="154"/>
      <c r="AA347" s="154"/>
      <c r="AB347" s="7"/>
      <c r="AC347" s="7"/>
      <c r="AD347" s="7"/>
      <c r="AE347" s="7"/>
      <c r="AF347" s="154"/>
      <c r="AG347" s="154"/>
      <c r="AH347" s="7"/>
      <c r="AI347" s="7"/>
      <c r="AJ347" s="7"/>
      <c r="AK347" s="7"/>
      <c r="AL347" s="154"/>
      <c r="AM347" s="154"/>
      <c r="AN347" s="7"/>
      <c r="AO347" s="7"/>
      <c r="AP347" s="7"/>
      <c r="AQ347" s="7"/>
      <c r="AR347" s="154"/>
      <c r="AS347" s="154"/>
      <c r="AT347" s="7"/>
      <c r="AU347" s="7"/>
      <c r="AV347" s="7"/>
      <c r="AW347" s="7"/>
      <c r="AX347" s="154"/>
      <c r="AY347" s="154"/>
      <c r="AZ347" s="7"/>
      <c r="BA347" s="7"/>
      <c r="BB347" s="7"/>
      <c r="BC347" s="7"/>
      <c r="BD347" s="154"/>
      <c r="BE347" s="154"/>
      <c r="BF347" s="154"/>
      <c r="BG347" s="7"/>
    </row>
    <row r="348" ht="15.75" customHeight="1">
      <c r="A348" s="7"/>
      <c r="B348" s="154"/>
      <c r="C348" s="154"/>
      <c r="D348" s="7"/>
      <c r="E348" s="7"/>
      <c r="F348" s="7"/>
      <c r="G348" s="7"/>
      <c r="H348" s="154"/>
      <c r="I348" s="154"/>
      <c r="J348" s="7"/>
      <c r="K348" s="7"/>
      <c r="L348" s="7"/>
      <c r="M348" s="7"/>
      <c r="N348" s="154"/>
      <c r="O348" s="154"/>
      <c r="P348" s="7"/>
      <c r="Q348" s="7"/>
      <c r="R348" s="7"/>
      <c r="S348" s="7"/>
      <c r="T348" s="154"/>
      <c r="U348" s="154"/>
      <c r="V348" s="7"/>
      <c r="W348" s="7"/>
      <c r="X348" s="7"/>
      <c r="Y348" s="7"/>
      <c r="Z348" s="154"/>
      <c r="AA348" s="154"/>
      <c r="AB348" s="7"/>
      <c r="AC348" s="7"/>
      <c r="AD348" s="7"/>
      <c r="AE348" s="7"/>
      <c r="AF348" s="154"/>
      <c r="AG348" s="154"/>
      <c r="AH348" s="7"/>
      <c r="AI348" s="7"/>
      <c r="AJ348" s="7"/>
      <c r="AK348" s="7"/>
      <c r="AL348" s="154"/>
      <c r="AM348" s="154"/>
      <c r="AN348" s="7"/>
      <c r="AO348" s="7"/>
      <c r="AP348" s="7"/>
      <c r="AQ348" s="7"/>
      <c r="AR348" s="154"/>
      <c r="AS348" s="154"/>
      <c r="AT348" s="7"/>
      <c r="AU348" s="7"/>
      <c r="AV348" s="7"/>
      <c r="AW348" s="7"/>
      <c r="AX348" s="154"/>
      <c r="AY348" s="154"/>
      <c r="AZ348" s="7"/>
      <c r="BA348" s="7"/>
      <c r="BB348" s="7"/>
      <c r="BC348" s="7"/>
      <c r="BD348" s="154"/>
      <c r="BE348" s="154"/>
      <c r="BF348" s="154"/>
      <c r="BG348" s="7"/>
    </row>
    <row r="349" ht="15.75" customHeight="1">
      <c r="A349" s="7"/>
      <c r="B349" s="154"/>
      <c r="C349" s="154"/>
      <c r="D349" s="7"/>
      <c r="E349" s="7"/>
      <c r="F349" s="7"/>
      <c r="G349" s="7"/>
      <c r="H349" s="154"/>
      <c r="I349" s="154"/>
      <c r="J349" s="7"/>
      <c r="K349" s="7"/>
      <c r="L349" s="7"/>
      <c r="M349" s="7"/>
      <c r="N349" s="154"/>
      <c r="O349" s="154"/>
      <c r="P349" s="7"/>
      <c r="Q349" s="7"/>
      <c r="R349" s="7"/>
      <c r="S349" s="7"/>
      <c r="T349" s="154"/>
      <c r="U349" s="154"/>
      <c r="V349" s="7"/>
      <c r="W349" s="7"/>
      <c r="X349" s="7"/>
      <c r="Y349" s="7"/>
      <c r="Z349" s="154"/>
      <c r="AA349" s="154"/>
      <c r="AB349" s="7"/>
      <c r="AC349" s="7"/>
      <c r="AD349" s="7"/>
      <c r="AE349" s="7"/>
      <c r="AF349" s="154"/>
      <c r="AG349" s="154"/>
      <c r="AH349" s="7"/>
      <c r="AI349" s="7"/>
      <c r="AJ349" s="7"/>
      <c r="AK349" s="7"/>
      <c r="AL349" s="154"/>
      <c r="AM349" s="154"/>
      <c r="AN349" s="7"/>
      <c r="AO349" s="7"/>
      <c r="AP349" s="7"/>
      <c r="AQ349" s="7"/>
      <c r="AR349" s="154"/>
      <c r="AS349" s="154"/>
      <c r="AT349" s="7"/>
      <c r="AU349" s="7"/>
      <c r="AV349" s="7"/>
      <c r="AW349" s="7"/>
      <c r="AX349" s="154"/>
      <c r="AY349" s="154"/>
      <c r="AZ349" s="7"/>
      <c r="BA349" s="7"/>
      <c r="BB349" s="7"/>
      <c r="BC349" s="7"/>
      <c r="BD349" s="154"/>
      <c r="BE349" s="154"/>
      <c r="BF349" s="154"/>
      <c r="BG349" s="7"/>
    </row>
    <row r="350" ht="15.75" customHeight="1">
      <c r="A350" s="7"/>
      <c r="B350" s="154"/>
      <c r="C350" s="154"/>
      <c r="D350" s="7"/>
      <c r="E350" s="7"/>
      <c r="F350" s="7"/>
      <c r="G350" s="7"/>
      <c r="H350" s="154"/>
      <c r="I350" s="154"/>
      <c r="J350" s="7"/>
      <c r="K350" s="7"/>
      <c r="L350" s="7"/>
      <c r="M350" s="7"/>
      <c r="N350" s="154"/>
      <c r="O350" s="154"/>
      <c r="P350" s="7"/>
      <c r="Q350" s="7"/>
      <c r="R350" s="7"/>
      <c r="S350" s="7"/>
      <c r="T350" s="154"/>
      <c r="U350" s="154"/>
      <c r="V350" s="7"/>
      <c r="W350" s="7"/>
      <c r="X350" s="7"/>
      <c r="Y350" s="7"/>
      <c r="Z350" s="154"/>
      <c r="AA350" s="154"/>
      <c r="AB350" s="7"/>
      <c r="AC350" s="7"/>
      <c r="AD350" s="7"/>
      <c r="AE350" s="7"/>
      <c r="AF350" s="154"/>
      <c r="AG350" s="154"/>
      <c r="AH350" s="7"/>
      <c r="AI350" s="7"/>
      <c r="AJ350" s="7"/>
      <c r="AK350" s="7"/>
      <c r="AL350" s="154"/>
      <c r="AM350" s="154"/>
      <c r="AN350" s="7"/>
      <c r="AO350" s="7"/>
      <c r="AP350" s="7"/>
      <c r="AQ350" s="7"/>
      <c r="AR350" s="154"/>
      <c r="AS350" s="154"/>
      <c r="AT350" s="7"/>
      <c r="AU350" s="7"/>
      <c r="AV350" s="7"/>
      <c r="AW350" s="7"/>
      <c r="AX350" s="154"/>
      <c r="AY350" s="154"/>
      <c r="AZ350" s="7"/>
      <c r="BA350" s="7"/>
      <c r="BB350" s="7"/>
      <c r="BC350" s="7"/>
      <c r="BD350" s="154"/>
      <c r="BE350" s="154"/>
      <c r="BF350" s="154"/>
      <c r="BG350" s="7"/>
    </row>
    <row r="351" ht="15.75" customHeight="1">
      <c r="A351" s="7"/>
      <c r="B351" s="154"/>
      <c r="C351" s="154"/>
      <c r="D351" s="7"/>
      <c r="E351" s="7"/>
      <c r="F351" s="7"/>
      <c r="G351" s="7"/>
      <c r="H351" s="154"/>
      <c r="I351" s="154"/>
      <c r="J351" s="7"/>
      <c r="K351" s="7"/>
      <c r="L351" s="7"/>
      <c r="M351" s="7"/>
      <c r="N351" s="154"/>
      <c r="O351" s="154"/>
      <c r="P351" s="7"/>
      <c r="Q351" s="7"/>
      <c r="R351" s="7"/>
      <c r="S351" s="7"/>
      <c r="T351" s="154"/>
      <c r="U351" s="154"/>
      <c r="V351" s="7"/>
      <c r="W351" s="7"/>
      <c r="X351" s="7"/>
      <c r="Y351" s="7"/>
      <c r="Z351" s="154"/>
      <c r="AA351" s="154"/>
      <c r="AB351" s="7"/>
      <c r="AC351" s="7"/>
      <c r="AD351" s="7"/>
      <c r="AE351" s="7"/>
      <c r="AF351" s="154"/>
      <c r="AG351" s="154"/>
      <c r="AH351" s="7"/>
      <c r="AI351" s="7"/>
      <c r="AJ351" s="7"/>
      <c r="AK351" s="7"/>
      <c r="AL351" s="154"/>
      <c r="AM351" s="154"/>
      <c r="AN351" s="7"/>
      <c r="AO351" s="7"/>
      <c r="AP351" s="7"/>
      <c r="AQ351" s="7"/>
      <c r="AR351" s="154"/>
      <c r="AS351" s="154"/>
      <c r="AT351" s="7"/>
      <c r="AU351" s="7"/>
      <c r="AV351" s="7"/>
      <c r="AW351" s="7"/>
      <c r="AX351" s="154"/>
      <c r="AY351" s="154"/>
      <c r="AZ351" s="7"/>
      <c r="BA351" s="7"/>
      <c r="BB351" s="7"/>
      <c r="BC351" s="7"/>
      <c r="BD351" s="154"/>
      <c r="BE351" s="154"/>
      <c r="BF351" s="154"/>
      <c r="BG351" s="7"/>
    </row>
    <row r="352" ht="15.75" customHeight="1">
      <c r="A352" s="7"/>
      <c r="B352" s="154"/>
      <c r="C352" s="154"/>
      <c r="D352" s="7"/>
      <c r="E352" s="7"/>
      <c r="F352" s="7"/>
      <c r="G352" s="7"/>
      <c r="H352" s="154"/>
      <c r="I352" s="154"/>
      <c r="J352" s="7"/>
      <c r="K352" s="7"/>
      <c r="L352" s="7"/>
      <c r="M352" s="7"/>
      <c r="N352" s="154"/>
      <c r="O352" s="154"/>
      <c r="P352" s="7"/>
      <c r="Q352" s="7"/>
      <c r="R352" s="7"/>
      <c r="S352" s="7"/>
      <c r="T352" s="154"/>
      <c r="U352" s="154"/>
      <c r="V352" s="7"/>
      <c r="W352" s="7"/>
      <c r="X352" s="7"/>
      <c r="Y352" s="7"/>
      <c r="Z352" s="154"/>
      <c r="AA352" s="154"/>
      <c r="AB352" s="7"/>
      <c r="AC352" s="7"/>
      <c r="AD352" s="7"/>
      <c r="AE352" s="7"/>
      <c r="AF352" s="154"/>
      <c r="AG352" s="154"/>
      <c r="AH352" s="7"/>
      <c r="AI352" s="7"/>
      <c r="AJ352" s="7"/>
      <c r="AK352" s="7"/>
      <c r="AL352" s="154"/>
      <c r="AM352" s="154"/>
      <c r="AN352" s="7"/>
      <c r="AO352" s="7"/>
      <c r="AP352" s="7"/>
      <c r="AQ352" s="7"/>
      <c r="AR352" s="154"/>
      <c r="AS352" s="154"/>
      <c r="AT352" s="7"/>
      <c r="AU352" s="7"/>
      <c r="AV352" s="7"/>
      <c r="AW352" s="7"/>
      <c r="AX352" s="154"/>
      <c r="AY352" s="154"/>
      <c r="AZ352" s="7"/>
      <c r="BA352" s="7"/>
      <c r="BB352" s="7"/>
      <c r="BC352" s="7"/>
      <c r="BD352" s="154"/>
      <c r="BE352" s="154"/>
      <c r="BF352" s="154"/>
      <c r="BG352" s="7"/>
    </row>
    <row r="353" ht="15.75" customHeight="1">
      <c r="A353" s="7"/>
      <c r="B353" s="154"/>
      <c r="C353" s="154"/>
      <c r="D353" s="7"/>
      <c r="E353" s="7"/>
      <c r="F353" s="7"/>
      <c r="G353" s="7"/>
      <c r="H353" s="154"/>
      <c r="I353" s="154"/>
      <c r="J353" s="7"/>
      <c r="K353" s="7"/>
      <c r="L353" s="7"/>
      <c r="M353" s="7"/>
      <c r="N353" s="154"/>
      <c r="O353" s="154"/>
      <c r="P353" s="7"/>
      <c r="Q353" s="7"/>
      <c r="R353" s="7"/>
      <c r="S353" s="7"/>
      <c r="T353" s="154"/>
      <c r="U353" s="154"/>
      <c r="V353" s="7"/>
      <c r="W353" s="7"/>
      <c r="X353" s="7"/>
      <c r="Y353" s="7"/>
      <c r="Z353" s="154"/>
      <c r="AA353" s="154"/>
      <c r="AB353" s="7"/>
      <c r="AC353" s="7"/>
      <c r="AD353" s="7"/>
      <c r="AE353" s="7"/>
      <c r="AF353" s="154"/>
      <c r="AG353" s="154"/>
      <c r="AH353" s="7"/>
      <c r="AI353" s="7"/>
      <c r="AJ353" s="7"/>
      <c r="AK353" s="7"/>
      <c r="AL353" s="154"/>
      <c r="AM353" s="154"/>
      <c r="AN353" s="7"/>
      <c r="AO353" s="7"/>
      <c r="AP353" s="7"/>
      <c r="AQ353" s="7"/>
      <c r="AR353" s="154"/>
      <c r="AS353" s="154"/>
      <c r="AT353" s="7"/>
      <c r="AU353" s="7"/>
      <c r="AV353" s="7"/>
      <c r="AW353" s="7"/>
      <c r="AX353" s="154"/>
      <c r="AY353" s="154"/>
      <c r="AZ353" s="7"/>
      <c r="BA353" s="7"/>
      <c r="BB353" s="7"/>
      <c r="BC353" s="7"/>
      <c r="BD353" s="154"/>
      <c r="BE353" s="154"/>
      <c r="BF353" s="154"/>
      <c r="BG353" s="7"/>
    </row>
    <row r="354" ht="15.75" customHeight="1">
      <c r="A354" s="7"/>
      <c r="B354" s="154"/>
      <c r="C354" s="154"/>
      <c r="D354" s="7"/>
      <c r="E354" s="7"/>
      <c r="F354" s="7"/>
      <c r="G354" s="7"/>
      <c r="H354" s="154"/>
      <c r="I354" s="154"/>
      <c r="J354" s="7"/>
      <c r="K354" s="7"/>
      <c r="L354" s="7"/>
      <c r="M354" s="7"/>
      <c r="N354" s="154"/>
      <c r="O354" s="154"/>
      <c r="P354" s="7"/>
      <c r="Q354" s="7"/>
      <c r="R354" s="7"/>
      <c r="S354" s="7"/>
      <c r="T354" s="154"/>
      <c r="U354" s="154"/>
      <c r="V354" s="7"/>
      <c r="W354" s="7"/>
      <c r="X354" s="7"/>
      <c r="Y354" s="7"/>
      <c r="Z354" s="154"/>
      <c r="AA354" s="154"/>
      <c r="AB354" s="7"/>
      <c r="AC354" s="7"/>
      <c r="AD354" s="7"/>
      <c r="AE354" s="7"/>
      <c r="AF354" s="154"/>
      <c r="AG354" s="154"/>
      <c r="AH354" s="7"/>
      <c r="AI354" s="7"/>
      <c r="AJ354" s="7"/>
      <c r="AK354" s="7"/>
      <c r="AL354" s="154"/>
      <c r="AM354" s="154"/>
      <c r="AN354" s="7"/>
      <c r="AO354" s="7"/>
      <c r="AP354" s="7"/>
      <c r="AQ354" s="7"/>
      <c r="AR354" s="154"/>
      <c r="AS354" s="154"/>
      <c r="AT354" s="7"/>
      <c r="AU354" s="7"/>
      <c r="AV354" s="7"/>
      <c r="AW354" s="7"/>
      <c r="AX354" s="154"/>
      <c r="AY354" s="154"/>
      <c r="AZ354" s="7"/>
      <c r="BA354" s="7"/>
      <c r="BB354" s="7"/>
      <c r="BC354" s="7"/>
      <c r="BD354" s="154"/>
      <c r="BE354" s="154"/>
      <c r="BF354" s="154"/>
      <c r="BG354" s="7"/>
    </row>
    <row r="355" ht="15.75" customHeight="1">
      <c r="A355" s="7"/>
      <c r="B355" s="154"/>
      <c r="C355" s="154"/>
      <c r="D355" s="7"/>
      <c r="E355" s="7"/>
      <c r="F355" s="7"/>
      <c r="G355" s="7"/>
      <c r="H355" s="154"/>
      <c r="I355" s="154"/>
      <c r="J355" s="7"/>
      <c r="K355" s="7"/>
      <c r="L355" s="7"/>
      <c r="M355" s="7"/>
      <c r="N355" s="154"/>
      <c r="O355" s="154"/>
      <c r="P355" s="7"/>
      <c r="Q355" s="7"/>
      <c r="R355" s="7"/>
      <c r="S355" s="7"/>
      <c r="T355" s="154"/>
      <c r="U355" s="154"/>
      <c r="V355" s="7"/>
      <c r="W355" s="7"/>
      <c r="X355" s="7"/>
      <c r="Y355" s="7"/>
      <c r="Z355" s="154"/>
      <c r="AA355" s="154"/>
      <c r="AB355" s="7"/>
      <c r="AC355" s="7"/>
      <c r="AD355" s="7"/>
      <c r="AE355" s="7"/>
      <c r="AF355" s="154"/>
      <c r="AG355" s="154"/>
      <c r="AH355" s="7"/>
      <c r="AI355" s="7"/>
      <c r="AJ355" s="7"/>
      <c r="AK355" s="7"/>
      <c r="AL355" s="154"/>
      <c r="AM355" s="154"/>
      <c r="AN355" s="7"/>
      <c r="AO355" s="7"/>
      <c r="AP355" s="7"/>
      <c r="AQ355" s="7"/>
      <c r="AR355" s="154"/>
      <c r="AS355" s="154"/>
      <c r="AT355" s="7"/>
      <c r="AU355" s="7"/>
      <c r="AV355" s="7"/>
      <c r="AW355" s="7"/>
      <c r="AX355" s="154"/>
      <c r="AY355" s="154"/>
      <c r="AZ355" s="7"/>
      <c r="BA355" s="7"/>
      <c r="BB355" s="7"/>
      <c r="BC355" s="7"/>
      <c r="BD355" s="154"/>
      <c r="BE355" s="154"/>
      <c r="BF355" s="154"/>
      <c r="BG355" s="7"/>
    </row>
    <row r="356" ht="15.75" customHeight="1">
      <c r="A356" s="7"/>
      <c r="B356" s="154"/>
      <c r="C356" s="154"/>
      <c r="D356" s="7"/>
      <c r="E356" s="7"/>
      <c r="F356" s="7"/>
      <c r="G356" s="7"/>
      <c r="H356" s="154"/>
      <c r="I356" s="154"/>
      <c r="J356" s="7"/>
      <c r="K356" s="7"/>
      <c r="L356" s="7"/>
      <c r="M356" s="7"/>
      <c r="N356" s="154"/>
      <c r="O356" s="154"/>
      <c r="P356" s="7"/>
      <c r="Q356" s="7"/>
      <c r="R356" s="7"/>
      <c r="S356" s="7"/>
      <c r="T356" s="154"/>
      <c r="U356" s="154"/>
      <c r="V356" s="7"/>
      <c r="W356" s="7"/>
      <c r="X356" s="7"/>
      <c r="Y356" s="7"/>
      <c r="Z356" s="154"/>
      <c r="AA356" s="154"/>
      <c r="AB356" s="7"/>
      <c r="AC356" s="7"/>
      <c r="AD356" s="7"/>
      <c r="AE356" s="7"/>
      <c r="AF356" s="154"/>
      <c r="AG356" s="154"/>
      <c r="AH356" s="7"/>
      <c r="AI356" s="7"/>
      <c r="AJ356" s="7"/>
      <c r="AK356" s="7"/>
      <c r="AL356" s="154"/>
      <c r="AM356" s="154"/>
      <c r="AN356" s="7"/>
      <c r="AO356" s="7"/>
      <c r="AP356" s="7"/>
      <c r="AQ356" s="7"/>
      <c r="AR356" s="154"/>
      <c r="AS356" s="154"/>
      <c r="AT356" s="7"/>
      <c r="AU356" s="7"/>
      <c r="AV356" s="7"/>
      <c r="AW356" s="7"/>
      <c r="AX356" s="154"/>
      <c r="AY356" s="154"/>
      <c r="AZ356" s="7"/>
      <c r="BA356" s="7"/>
      <c r="BB356" s="7"/>
      <c r="BC356" s="7"/>
      <c r="BD356" s="154"/>
      <c r="BE356" s="154"/>
      <c r="BF356" s="154"/>
      <c r="BG356" s="7"/>
    </row>
    <row r="357" ht="15.75" customHeight="1">
      <c r="A357" s="7"/>
      <c r="B357" s="154"/>
      <c r="C357" s="154"/>
      <c r="D357" s="7"/>
      <c r="E357" s="7"/>
      <c r="F357" s="7"/>
      <c r="G357" s="7"/>
      <c r="H357" s="154"/>
      <c r="I357" s="154"/>
      <c r="J357" s="7"/>
      <c r="K357" s="7"/>
      <c r="L357" s="7"/>
      <c r="M357" s="7"/>
      <c r="N357" s="154"/>
      <c r="O357" s="154"/>
      <c r="P357" s="7"/>
      <c r="Q357" s="7"/>
      <c r="R357" s="7"/>
      <c r="S357" s="7"/>
      <c r="T357" s="154"/>
      <c r="U357" s="154"/>
      <c r="V357" s="7"/>
      <c r="W357" s="7"/>
      <c r="X357" s="7"/>
      <c r="Y357" s="7"/>
      <c r="Z357" s="154"/>
      <c r="AA357" s="154"/>
      <c r="AB357" s="7"/>
      <c r="AC357" s="7"/>
      <c r="AD357" s="7"/>
      <c r="AE357" s="7"/>
      <c r="AF357" s="154"/>
      <c r="AG357" s="154"/>
      <c r="AH357" s="7"/>
      <c r="AI357" s="7"/>
      <c r="AJ357" s="7"/>
      <c r="AK357" s="7"/>
      <c r="AL357" s="154"/>
      <c r="AM357" s="154"/>
      <c r="AN357" s="7"/>
      <c r="AO357" s="7"/>
      <c r="AP357" s="7"/>
      <c r="AQ357" s="7"/>
      <c r="AR357" s="154"/>
      <c r="AS357" s="154"/>
      <c r="AT357" s="7"/>
      <c r="AU357" s="7"/>
      <c r="AV357" s="7"/>
      <c r="AW357" s="7"/>
      <c r="AX357" s="154"/>
      <c r="AY357" s="154"/>
      <c r="AZ357" s="7"/>
      <c r="BA357" s="7"/>
      <c r="BB357" s="7"/>
      <c r="BC357" s="7"/>
      <c r="BD357" s="154"/>
      <c r="BE357" s="154"/>
      <c r="BF357" s="154"/>
      <c r="BG357" s="7"/>
    </row>
    <row r="358" ht="15.75" customHeight="1">
      <c r="A358" s="7"/>
      <c r="B358" s="154"/>
      <c r="C358" s="154"/>
      <c r="D358" s="7"/>
      <c r="E358" s="7"/>
      <c r="F358" s="7"/>
      <c r="G358" s="7"/>
      <c r="H358" s="154"/>
      <c r="I358" s="154"/>
      <c r="J358" s="7"/>
      <c r="K358" s="7"/>
      <c r="L358" s="7"/>
      <c r="M358" s="7"/>
      <c r="N358" s="154"/>
      <c r="O358" s="154"/>
      <c r="P358" s="7"/>
      <c r="Q358" s="7"/>
      <c r="R358" s="7"/>
      <c r="S358" s="7"/>
      <c r="T358" s="154"/>
      <c r="U358" s="154"/>
      <c r="V358" s="7"/>
      <c r="W358" s="7"/>
      <c r="X358" s="7"/>
      <c r="Y358" s="7"/>
      <c r="Z358" s="154"/>
      <c r="AA358" s="154"/>
      <c r="AB358" s="7"/>
      <c r="AC358" s="7"/>
      <c r="AD358" s="7"/>
      <c r="AE358" s="7"/>
      <c r="AF358" s="154"/>
      <c r="AG358" s="154"/>
      <c r="AH358" s="7"/>
      <c r="AI358" s="7"/>
      <c r="AJ358" s="7"/>
      <c r="AK358" s="7"/>
      <c r="AL358" s="154"/>
      <c r="AM358" s="154"/>
      <c r="AN358" s="7"/>
      <c r="AO358" s="7"/>
      <c r="AP358" s="7"/>
      <c r="AQ358" s="7"/>
      <c r="AR358" s="154"/>
      <c r="AS358" s="154"/>
      <c r="AT358" s="7"/>
      <c r="AU358" s="7"/>
      <c r="AV358" s="7"/>
      <c r="AW358" s="7"/>
      <c r="AX358" s="154"/>
      <c r="AY358" s="154"/>
      <c r="AZ358" s="7"/>
      <c r="BA358" s="7"/>
      <c r="BB358" s="7"/>
      <c r="BC358" s="7"/>
      <c r="BD358" s="154"/>
      <c r="BE358" s="154"/>
      <c r="BF358" s="154"/>
      <c r="BG358" s="7"/>
    </row>
    <row r="359" ht="15.75" customHeight="1">
      <c r="A359" s="7"/>
      <c r="B359" s="154"/>
      <c r="C359" s="154"/>
      <c r="D359" s="7"/>
      <c r="E359" s="7"/>
      <c r="F359" s="7"/>
      <c r="G359" s="7"/>
      <c r="H359" s="154"/>
      <c r="I359" s="154"/>
      <c r="J359" s="7"/>
      <c r="K359" s="7"/>
      <c r="L359" s="7"/>
      <c r="M359" s="7"/>
      <c r="N359" s="154"/>
      <c r="O359" s="154"/>
      <c r="P359" s="7"/>
      <c r="Q359" s="7"/>
      <c r="R359" s="7"/>
      <c r="S359" s="7"/>
      <c r="T359" s="154"/>
      <c r="U359" s="154"/>
      <c r="V359" s="7"/>
      <c r="W359" s="7"/>
      <c r="X359" s="7"/>
      <c r="Y359" s="7"/>
      <c r="Z359" s="154"/>
      <c r="AA359" s="154"/>
      <c r="AB359" s="7"/>
      <c r="AC359" s="7"/>
      <c r="AD359" s="7"/>
      <c r="AE359" s="7"/>
      <c r="AF359" s="154"/>
      <c r="AG359" s="154"/>
      <c r="AH359" s="7"/>
      <c r="AI359" s="7"/>
      <c r="AJ359" s="7"/>
      <c r="AK359" s="7"/>
      <c r="AL359" s="154"/>
      <c r="AM359" s="154"/>
      <c r="AN359" s="7"/>
      <c r="AO359" s="7"/>
      <c r="AP359" s="7"/>
      <c r="AQ359" s="7"/>
      <c r="AR359" s="154"/>
      <c r="AS359" s="154"/>
      <c r="AT359" s="7"/>
      <c r="AU359" s="7"/>
      <c r="AV359" s="7"/>
      <c r="AW359" s="7"/>
      <c r="AX359" s="154"/>
      <c r="AY359" s="154"/>
      <c r="AZ359" s="7"/>
      <c r="BA359" s="7"/>
      <c r="BB359" s="7"/>
      <c r="BC359" s="7"/>
      <c r="BD359" s="154"/>
      <c r="BE359" s="154"/>
      <c r="BF359" s="154"/>
      <c r="BG359" s="7"/>
    </row>
    <row r="360" ht="15.75" customHeight="1">
      <c r="A360" s="7"/>
      <c r="B360" s="154"/>
      <c r="C360" s="154"/>
      <c r="D360" s="7"/>
      <c r="E360" s="7"/>
      <c r="F360" s="7"/>
      <c r="G360" s="7"/>
      <c r="H360" s="154"/>
      <c r="I360" s="154"/>
      <c r="J360" s="7"/>
      <c r="K360" s="7"/>
      <c r="L360" s="7"/>
      <c r="M360" s="7"/>
      <c r="N360" s="154"/>
      <c r="O360" s="154"/>
      <c r="P360" s="7"/>
      <c r="Q360" s="7"/>
      <c r="R360" s="7"/>
      <c r="S360" s="7"/>
      <c r="T360" s="154"/>
      <c r="U360" s="154"/>
      <c r="V360" s="7"/>
      <c r="W360" s="7"/>
      <c r="X360" s="7"/>
      <c r="Y360" s="7"/>
      <c r="Z360" s="154"/>
      <c r="AA360" s="154"/>
      <c r="AB360" s="7"/>
      <c r="AC360" s="7"/>
      <c r="AD360" s="7"/>
      <c r="AE360" s="7"/>
      <c r="AF360" s="154"/>
      <c r="AG360" s="154"/>
      <c r="AH360" s="7"/>
      <c r="AI360" s="7"/>
      <c r="AJ360" s="7"/>
      <c r="AK360" s="7"/>
      <c r="AL360" s="154"/>
      <c r="AM360" s="154"/>
      <c r="AN360" s="7"/>
      <c r="AO360" s="7"/>
      <c r="AP360" s="7"/>
      <c r="AQ360" s="7"/>
      <c r="AR360" s="154"/>
      <c r="AS360" s="154"/>
      <c r="AT360" s="7"/>
      <c r="AU360" s="7"/>
      <c r="AV360" s="7"/>
      <c r="AW360" s="7"/>
      <c r="AX360" s="154"/>
      <c r="AY360" s="154"/>
      <c r="AZ360" s="7"/>
      <c r="BA360" s="7"/>
      <c r="BB360" s="7"/>
      <c r="BC360" s="7"/>
      <c r="BD360" s="154"/>
      <c r="BE360" s="154"/>
      <c r="BF360" s="154"/>
      <c r="BG360" s="7"/>
    </row>
    <row r="361" ht="15.75" customHeight="1">
      <c r="A361" s="7"/>
      <c r="B361" s="154"/>
      <c r="C361" s="154"/>
      <c r="D361" s="7"/>
      <c r="E361" s="7"/>
      <c r="F361" s="7"/>
      <c r="G361" s="7"/>
      <c r="H361" s="154"/>
      <c r="I361" s="154"/>
      <c r="J361" s="7"/>
      <c r="K361" s="7"/>
      <c r="L361" s="7"/>
      <c r="M361" s="7"/>
      <c r="N361" s="154"/>
      <c r="O361" s="154"/>
      <c r="P361" s="7"/>
      <c r="Q361" s="7"/>
      <c r="R361" s="7"/>
      <c r="S361" s="7"/>
      <c r="T361" s="154"/>
      <c r="U361" s="154"/>
      <c r="V361" s="7"/>
      <c r="W361" s="7"/>
      <c r="X361" s="7"/>
      <c r="Y361" s="7"/>
      <c r="Z361" s="154"/>
      <c r="AA361" s="154"/>
      <c r="AB361" s="7"/>
      <c r="AC361" s="7"/>
      <c r="AD361" s="7"/>
      <c r="AE361" s="7"/>
      <c r="AF361" s="154"/>
      <c r="AG361" s="154"/>
      <c r="AH361" s="7"/>
      <c r="AI361" s="7"/>
      <c r="AJ361" s="7"/>
      <c r="AK361" s="7"/>
      <c r="AL361" s="154"/>
      <c r="AM361" s="154"/>
      <c r="AN361" s="7"/>
      <c r="AO361" s="7"/>
      <c r="AP361" s="7"/>
      <c r="AQ361" s="7"/>
      <c r="AR361" s="154"/>
      <c r="AS361" s="154"/>
      <c r="AT361" s="7"/>
      <c r="AU361" s="7"/>
      <c r="AV361" s="7"/>
      <c r="AW361" s="7"/>
      <c r="AX361" s="154"/>
      <c r="AY361" s="154"/>
      <c r="AZ361" s="7"/>
      <c r="BA361" s="7"/>
      <c r="BB361" s="7"/>
      <c r="BC361" s="7"/>
      <c r="BD361" s="154"/>
      <c r="BE361" s="154"/>
      <c r="BF361" s="154"/>
      <c r="BG361" s="7"/>
    </row>
    <row r="362" ht="15.75" customHeight="1">
      <c r="A362" s="7"/>
      <c r="B362" s="154"/>
      <c r="C362" s="154"/>
      <c r="D362" s="7"/>
      <c r="E362" s="7"/>
      <c r="F362" s="7"/>
      <c r="G362" s="7"/>
      <c r="H362" s="154"/>
      <c r="I362" s="154"/>
      <c r="J362" s="7"/>
      <c r="K362" s="7"/>
      <c r="L362" s="7"/>
      <c r="M362" s="7"/>
      <c r="N362" s="154"/>
      <c r="O362" s="154"/>
      <c r="P362" s="7"/>
      <c r="Q362" s="7"/>
      <c r="R362" s="7"/>
      <c r="S362" s="7"/>
      <c r="T362" s="154"/>
      <c r="U362" s="154"/>
      <c r="V362" s="7"/>
      <c r="W362" s="7"/>
      <c r="X362" s="7"/>
      <c r="Y362" s="7"/>
      <c r="Z362" s="154"/>
      <c r="AA362" s="154"/>
      <c r="AB362" s="7"/>
      <c r="AC362" s="7"/>
      <c r="AD362" s="7"/>
      <c r="AE362" s="7"/>
      <c r="AF362" s="154"/>
      <c r="AG362" s="154"/>
      <c r="AH362" s="7"/>
      <c r="AI362" s="7"/>
      <c r="AJ362" s="7"/>
      <c r="AK362" s="7"/>
      <c r="AL362" s="154"/>
      <c r="AM362" s="154"/>
      <c r="AN362" s="7"/>
      <c r="AO362" s="7"/>
      <c r="AP362" s="7"/>
      <c r="AQ362" s="7"/>
      <c r="AR362" s="154"/>
      <c r="AS362" s="154"/>
      <c r="AT362" s="7"/>
      <c r="AU362" s="7"/>
      <c r="AV362" s="7"/>
      <c r="AW362" s="7"/>
      <c r="AX362" s="154"/>
      <c r="AY362" s="154"/>
      <c r="AZ362" s="7"/>
      <c r="BA362" s="7"/>
      <c r="BB362" s="7"/>
      <c r="BC362" s="7"/>
      <c r="BD362" s="154"/>
      <c r="BE362" s="154"/>
      <c r="BF362" s="154"/>
      <c r="BG362" s="7"/>
    </row>
    <row r="363" ht="15.75" customHeight="1">
      <c r="A363" s="7"/>
      <c r="B363" s="154"/>
      <c r="C363" s="154"/>
      <c r="D363" s="7"/>
      <c r="E363" s="7"/>
      <c r="F363" s="7"/>
      <c r="G363" s="7"/>
      <c r="H363" s="154"/>
      <c r="I363" s="154"/>
      <c r="J363" s="7"/>
      <c r="K363" s="7"/>
      <c r="L363" s="7"/>
      <c r="M363" s="7"/>
      <c r="N363" s="154"/>
      <c r="O363" s="154"/>
      <c r="P363" s="7"/>
      <c r="Q363" s="7"/>
      <c r="R363" s="7"/>
      <c r="S363" s="7"/>
      <c r="T363" s="154"/>
      <c r="U363" s="154"/>
      <c r="V363" s="7"/>
      <c r="W363" s="7"/>
      <c r="X363" s="7"/>
      <c r="Y363" s="7"/>
      <c r="Z363" s="154"/>
      <c r="AA363" s="154"/>
      <c r="AB363" s="7"/>
      <c r="AC363" s="7"/>
      <c r="AD363" s="7"/>
      <c r="AE363" s="7"/>
      <c r="AF363" s="154"/>
      <c r="AG363" s="154"/>
      <c r="AH363" s="7"/>
      <c r="AI363" s="7"/>
      <c r="AJ363" s="7"/>
      <c r="AK363" s="7"/>
      <c r="AL363" s="154"/>
      <c r="AM363" s="154"/>
      <c r="AN363" s="7"/>
      <c r="AO363" s="7"/>
      <c r="AP363" s="7"/>
      <c r="AQ363" s="7"/>
      <c r="AR363" s="154"/>
      <c r="AS363" s="154"/>
      <c r="AT363" s="7"/>
      <c r="AU363" s="7"/>
      <c r="AV363" s="7"/>
      <c r="AW363" s="7"/>
      <c r="AX363" s="154"/>
      <c r="AY363" s="154"/>
      <c r="AZ363" s="7"/>
      <c r="BA363" s="7"/>
      <c r="BB363" s="7"/>
      <c r="BC363" s="7"/>
      <c r="BD363" s="154"/>
      <c r="BE363" s="154"/>
      <c r="BF363" s="154"/>
      <c r="BG363" s="7"/>
    </row>
    <row r="364" ht="15.75" customHeight="1">
      <c r="A364" s="7"/>
      <c r="B364" s="154"/>
      <c r="C364" s="154"/>
      <c r="D364" s="7"/>
      <c r="E364" s="7"/>
      <c r="F364" s="7"/>
      <c r="G364" s="7"/>
      <c r="H364" s="154"/>
      <c r="I364" s="154"/>
      <c r="J364" s="7"/>
      <c r="K364" s="7"/>
      <c r="L364" s="7"/>
      <c r="M364" s="7"/>
      <c r="N364" s="154"/>
      <c r="O364" s="154"/>
      <c r="P364" s="7"/>
      <c r="Q364" s="7"/>
      <c r="R364" s="7"/>
      <c r="S364" s="7"/>
      <c r="T364" s="154"/>
      <c r="U364" s="154"/>
      <c r="V364" s="7"/>
      <c r="W364" s="7"/>
      <c r="X364" s="7"/>
      <c r="Y364" s="7"/>
      <c r="Z364" s="154"/>
      <c r="AA364" s="154"/>
      <c r="AB364" s="7"/>
      <c r="AC364" s="7"/>
      <c r="AD364" s="7"/>
      <c r="AE364" s="7"/>
      <c r="AF364" s="154"/>
      <c r="AG364" s="154"/>
      <c r="AH364" s="7"/>
      <c r="AI364" s="7"/>
      <c r="AJ364" s="7"/>
      <c r="AK364" s="7"/>
      <c r="AL364" s="154"/>
      <c r="AM364" s="154"/>
      <c r="AN364" s="7"/>
      <c r="AO364" s="7"/>
      <c r="AP364" s="7"/>
      <c r="AQ364" s="7"/>
      <c r="AR364" s="154"/>
      <c r="AS364" s="154"/>
      <c r="AT364" s="7"/>
      <c r="AU364" s="7"/>
      <c r="AV364" s="7"/>
      <c r="AW364" s="7"/>
      <c r="AX364" s="154"/>
      <c r="AY364" s="154"/>
      <c r="AZ364" s="7"/>
      <c r="BA364" s="7"/>
      <c r="BB364" s="7"/>
      <c r="BC364" s="7"/>
      <c r="BD364" s="154"/>
      <c r="BE364" s="154"/>
      <c r="BF364" s="154"/>
      <c r="BG364" s="7"/>
    </row>
    <row r="365" ht="15.75" customHeight="1">
      <c r="A365" s="7"/>
      <c r="B365" s="154"/>
      <c r="C365" s="154"/>
      <c r="D365" s="7"/>
      <c r="E365" s="7"/>
      <c r="F365" s="7"/>
      <c r="G365" s="7"/>
      <c r="H365" s="154"/>
      <c r="I365" s="154"/>
      <c r="J365" s="7"/>
      <c r="K365" s="7"/>
      <c r="L365" s="7"/>
      <c r="M365" s="7"/>
      <c r="N365" s="154"/>
      <c r="O365" s="154"/>
      <c r="P365" s="7"/>
      <c r="Q365" s="7"/>
      <c r="R365" s="7"/>
      <c r="S365" s="7"/>
      <c r="T365" s="154"/>
      <c r="U365" s="154"/>
      <c r="V365" s="7"/>
      <c r="W365" s="7"/>
      <c r="X365" s="7"/>
      <c r="Y365" s="7"/>
      <c r="Z365" s="154"/>
      <c r="AA365" s="154"/>
      <c r="AB365" s="7"/>
      <c r="AC365" s="7"/>
      <c r="AD365" s="7"/>
      <c r="AE365" s="7"/>
      <c r="AF365" s="154"/>
      <c r="AG365" s="154"/>
      <c r="AH365" s="7"/>
      <c r="AI365" s="7"/>
      <c r="AJ365" s="7"/>
      <c r="AK365" s="7"/>
      <c r="AL365" s="154"/>
      <c r="AM365" s="154"/>
      <c r="AN365" s="7"/>
      <c r="AO365" s="7"/>
      <c r="AP365" s="7"/>
      <c r="AQ365" s="7"/>
      <c r="AR365" s="154"/>
      <c r="AS365" s="154"/>
      <c r="AT365" s="7"/>
      <c r="AU365" s="7"/>
      <c r="AV365" s="7"/>
      <c r="AW365" s="7"/>
      <c r="AX365" s="154"/>
      <c r="AY365" s="154"/>
      <c r="AZ365" s="7"/>
      <c r="BA365" s="7"/>
      <c r="BB365" s="7"/>
      <c r="BC365" s="7"/>
      <c r="BD365" s="154"/>
      <c r="BE365" s="154"/>
      <c r="BF365" s="154"/>
      <c r="BG365" s="7"/>
    </row>
    <row r="366" ht="15.75" customHeight="1">
      <c r="A366" s="7"/>
      <c r="B366" s="154"/>
      <c r="C366" s="154"/>
      <c r="D366" s="7"/>
      <c r="E366" s="7"/>
      <c r="F366" s="7"/>
      <c r="G366" s="7"/>
      <c r="H366" s="154"/>
      <c r="I366" s="154"/>
      <c r="J366" s="7"/>
      <c r="K366" s="7"/>
      <c r="L366" s="7"/>
      <c r="M366" s="7"/>
      <c r="N366" s="154"/>
      <c r="O366" s="154"/>
      <c r="P366" s="7"/>
      <c r="Q366" s="7"/>
      <c r="R366" s="7"/>
      <c r="S366" s="7"/>
      <c r="T366" s="154"/>
      <c r="U366" s="154"/>
      <c r="V366" s="7"/>
      <c r="W366" s="7"/>
      <c r="X366" s="7"/>
      <c r="Y366" s="7"/>
      <c r="Z366" s="154"/>
      <c r="AA366" s="154"/>
      <c r="AB366" s="7"/>
      <c r="AC366" s="7"/>
      <c r="AD366" s="7"/>
      <c r="AE366" s="7"/>
      <c r="AF366" s="154"/>
      <c r="AG366" s="154"/>
      <c r="AH366" s="7"/>
      <c r="AI366" s="7"/>
      <c r="AJ366" s="7"/>
      <c r="AK366" s="7"/>
      <c r="AL366" s="154"/>
      <c r="AM366" s="154"/>
      <c r="AN366" s="7"/>
      <c r="AO366" s="7"/>
      <c r="AP366" s="7"/>
      <c r="AQ366" s="7"/>
      <c r="AR366" s="154"/>
      <c r="AS366" s="154"/>
      <c r="AT366" s="7"/>
      <c r="AU366" s="7"/>
      <c r="AV366" s="7"/>
      <c r="AW366" s="7"/>
      <c r="AX366" s="154"/>
      <c r="AY366" s="154"/>
      <c r="AZ366" s="7"/>
      <c r="BA366" s="7"/>
      <c r="BB366" s="7"/>
      <c r="BC366" s="7"/>
      <c r="BD366" s="154"/>
      <c r="BE366" s="154"/>
      <c r="BF366" s="154"/>
      <c r="BG366" s="7"/>
    </row>
    <row r="367" ht="15.75" customHeight="1">
      <c r="A367" s="7"/>
      <c r="B367" s="154"/>
      <c r="C367" s="154"/>
      <c r="D367" s="7"/>
      <c r="E367" s="7"/>
      <c r="F367" s="7"/>
      <c r="G367" s="7"/>
      <c r="H367" s="154"/>
      <c r="I367" s="154"/>
      <c r="J367" s="7"/>
      <c r="K367" s="7"/>
      <c r="L367" s="7"/>
      <c r="M367" s="7"/>
      <c r="N367" s="154"/>
      <c r="O367" s="154"/>
      <c r="P367" s="7"/>
      <c r="Q367" s="7"/>
      <c r="R367" s="7"/>
      <c r="S367" s="7"/>
      <c r="T367" s="154"/>
      <c r="U367" s="154"/>
      <c r="V367" s="7"/>
      <c r="W367" s="7"/>
      <c r="X367" s="7"/>
      <c r="Y367" s="7"/>
      <c r="Z367" s="154"/>
      <c r="AA367" s="154"/>
      <c r="AB367" s="7"/>
      <c r="AC367" s="7"/>
      <c r="AD367" s="7"/>
      <c r="AE367" s="7"/>
      <c r="AF367" s="154"/>
      <c r="AG367" s="154"/>
      <c r="AH367" s="7"/>
      <c r="AI367" s="7"/>
      <c r="AJ367" s="7"/>
      <c r="AK367" s="7"/>
      <c r="AL367" s="154"/>
      <c r="AM367" s="154"/>
      <c r="AN367" s="7"/>
      <c r="AO367" s="7"/>
      <c r="AP367" s="7"/>
      <c r="AQ367" s="7"/>
      <c r="AR367" s="154"/>
      <c r="AS367" s="154"/>
      <c r="AT367" s="7"/>
      <c r="AU367" s="7"/>
      <c r="AV367" s="7"/>
      <c r="AW367" s="7"/>
      <c r="AX367" s="154"/>
      <c r="AY367" s="154"/>
      <c r="AZ367" s="7"/>
      <c r="BA367" s="7"/>
      <c r="BB367" s="7"/>
      <c r="BC367" s="7"/>
      <c r="BD367" s="154"/>
      <c r="BE367" s="154"/>
      <c r="BF367" s="154"/>
      <c r="BG367" s="7"/>
    </row>
    <row r="368" ht="15.75" customHeight="1">
      <c r="A368" s="7"/>
      <c r="B368" s="154"/>
      <c r="C368" s="154"/>
      <c r="D368" s="7"/>
      <c r="E368" s="7"/>
      <c r="F368" s="7"/>
      <c r="G368" s="7"/>
      <c r="H368" s="154"/>
      <c r="I368" s="154"/>
      <c r="J368" s="7"/>
      <c r="K368" s="7"/>
      <c r="L368" s="7"/>
      <c r="M368" s="7"/>
      <c r="N368" s="154"/>
      <c r="O368" s="154"/>
      <c r="P368" s="7"/>
      <c r="Q368" s="7"/>
      <c r="R368" s="7"/>
      <c r="S368" s="7"/>
      <c r="T368" s="154"/>
      <c r="U368" s="154"/>
      <c r="V368" s="7"/>
      <c r="W368" s="7"/>
      <c r="X368" s="7"/>
      <c r="Y368" s="7"/>
      <c r="Z368" s="154"/>
      <c r="AA368" s="154"/>
      <c r="AB368" s="7"/>
      <c r="AC368" s="7"/>
      <c r="AD368" s="7"/>
      <c r="AE368" s="7"/>
      <c r="AF368" s="154"/>
      <c r="AG368" s="154"/>
      <c r="AH368" s="7"/>
      <c r="AI368" s="7"/>
      <c r="AJ368" s="7"/>
      <c r="AK368" s="7"/>
      <c r="AL368" s="154"/>
      <c r="AM368" s="154"/>
      <c r="AN368" s="7"/>
      <c r="AO368" s="7"/>
      <c r="AP368" s="7"/>
      <c r="AQ368" s="7"/>
      <c r="AR368" s="154"/>
      <c r="AS368" s="154"/>
      <c r="AT368" s="7"/>
      <c r="AU368" s="7"/>
      <c r="AV368" s="7"/>
      <c r="AW368" s="7"/>
      <c r="AX368" s="154"/>
      <c r="AY368" s="154"/>
      <c r="AZ368" s="7"/>
      <c r="BA368" s="7"/>
      <c r="BB368" s="7"/>
      <c r="BC368" s="7"/>
      <c r="BD368" s="154"/>
      <c r="BE368" s="154"/>
      <c r="BF368" s="154"/>
      <c r="BG368" s="7"/>
    </row>
    <row r="369" ht="15.75" customHeight="1">
      <c r="A369" s="7"/>
      <c r="B369" s="154"/>
      <c r="C369" s="154"/>
      <c r="D369" s="7"/>
      <c r="E369" s="7"/>
      <c r="F369" s="7"/>
      <c r="G369" s="7"/>
      <c r="H369" s="154"/>
      <c r="I369" s="154"/>
      <c r="J369" s="7"/>
      <c r="K369" s="7"/>
      <c r="L369" s="7"/>
      <c r="M369" s="7"/>
      <c r="N369" s="154"/>
      <c r="O369" s="154"/>
      <c r="P369" s="7"/>
      <c r="Q369" s="7"/>
      <c r="R369" s="7"/>
      <c r="S369" s="7"/>
      <c r="T369" s="154"/>
      <c r="U369" s="154"/>
      <c r="V369" s="7"/>
      <c r="W369" s="7"/>
      <c r="X369" s="7"/>
      <c r="Y369" s="7"/>
      <c r="Z369" s="154"/>
      <c r="AA369" s="154"/>
      <c r="AB369" s="7"/>
      <c r="AC369" s="7"/>
      <c r="AD369" s="7"/>
      <c r="AE369" s="7"/>
      <c r="AF369" s="154"/>
      <c r="AG369" s="154"/>
      <c r="AH369" s="7"/>
      <c r="AI369" s="7"/>
      <c r="AJ369" s="7"/>
      <c r="AK369" s="7"/>
      <c r="AL369" s="154"/>
      <c r="AM369" s="154"/>
      <c r="AN369" s="7"/>
      <c r="AO369" s="7"/>
      <c r="AP369" s="7"/>
      <c r="AQ369" s="7"/>
      <c r="AR369" s="154"/>
      <c r="AS369" s="154"/>
      <c r="AT369" s="7"/>
      <c r="AU369" s="7"/>
      <c r="AV369" s="7"/>
      <c r="AW369" s="7"/>
      <c r="AX369" s="154"/>
      <c r="AY369" s="154"/>
      <c r="AZ369" s="7"/>
      <c r="BA369" s="7"/>
      <c r="BB369" s="7"/>
      <c r="BC369" s="7"/>
      <c r="BD369" s="154"/>
      <c r="BE369" s="154"/>
      <c r="BF369" s="154"/>
      <c r="BG369" s="7"/>
    </row>
    <row r="370" ht="15.75" customHeight="1">
      <c r="A370" s="7"/>
      <c r="B370" s="154"/>
      <c r="C370" s="154"/>
      <c r="D370" s="7"/>
      <c r="E370" s="7"/>
      <c r="F370" s="7"/>
      <c r="G370" s="7"/>
      <c r="H370" s="154"/>
      <c r="I370" s="154"/>
      <c r="J370" s="7"/>
      <c r="K370" s="7"/>
      <c r="L370" s="7"/>
      <c r="M370" s="7"/>
      <c r="N370" s="154"/>
      <c r="O370" s="154"/>
      <c r="P370" s="7"/>
      <c r="Q370" s="7"/>
      <c r="R370" s="7"/>
      <c r="S370" s="7"/>
      <c r="T370" s="154"/>
      <c r="U370" s="154"/>
      <c r="V370" s="7"/>
      <c r="W370" s="7"/>
      <c r="X370" s="7"/>
      <c r="Y370" s="7"/>
      <c r="Z370" s="154"/>
      <c r="AA370" s="154"/>
      <c r="AB370" s="7"/>
      <c r="AC370" s="7"/>
      <c r="AD370" s="7"/>
      <c r="AE370" s="7"/>
      <c r="AF370" s="154"/>
      <c r="AG370" s="154"/>
      <c r="AH370" s="7"/>
      <c r="AI370" s="7"/>
      <c r="AJ370" s="7"/>
      <c r="AK370" s="7"/>
      <c r="AL370" s="154"/>
      <c r="AM370" s="154"/>
      <c r="AN370" s="7"/>
      <c r="AO370" s="7"/>
      <c r="AP370" s="7"/>
      <c r="AQ370" s="7"/>
      <c r="AR370" s="154"/>
      <c r="AS370" s="154"/>
      <c r="AT370" s="7"/>
      <c r="AU370" s="7"/>
      <c r="AV370" s="7"/>
      <c r="AW370" s="7"/>
      <c r="AX370" s="154"/>
      <c r="AY370" s="154"/>
      <c r="AZ370" s="7"/>
      <c r="BA370" s="7"/>
      <c r="BB370" s="7"/>
      <c r="BC370" s="7"/>
      <c r="BD370" s="154"/>
      <c r="BE370" s="154"/>
      <c r="BF370" s="154"/>
      <c r="BG370" s="7"/>
    </row>
    <row r="371" ht="15.75" customHeight="1">
      <c r="A371" s="7"/>
      <c r="B371" s="154"/>
      <c r="C371" s="154"/>
      <c r="D371" s="7"/>
      <c r="E371" s="7"/>
      <c r="F371" s="7"/>
      <c r="G371" s="7"/>
      <c r="H371" s="154"/>
      <c r="I371" s="154"/>
      <c r="J371" s="7"/>
      <c r="K371" s="7"/>
      <c r="L371" s="7"/>
      <c r="M371" s="7"/>
      <c r="N371" s="154"/>
      <c r="O371" s="154"/>
      <c r="P371" s="7"/>
      <c r="Q371" s="7"/>
      <c r="R371" s="7"/>
      <c r="S371" s="7"/>
      <c r="T371" s="154"/>
      <c r="U371" s="154"/>
      <c r="V371" s="7"/>
      <c r="W371" s="7"/>
      <c r="X371" s="7"/>
      <c r="Y371" s="7"/>
      <c r="Z371" s="154"/>
      <c r="AA371" s="154"/>
      <c r="AB371" s="7"/>
      <c r="AC371" s="7"/>
      <c r="AD371" s="7"/>
      <c r="AE371" s="7"/>
      <c r="AF371" s="154"/>
      <c r="AG371" s="154"/>
      <c r="AH371" s="7"/>
      <c r="AI371" s="7"/>
      <c r="AJ371" s="7"/>
      <c r="AK371" s="7"/>
      <c r="AL371" s="154"/>
      <c r="AM371" s="154"/>
      <c r="AN371" s="7"/>
      <c r="AO371" s="7"/>
      <c r="AP371" s="7"/>
      <c r="AQ371" s="7"/>
      <c r="AR371" s="154"/>
      <c r="AS371" s="154"/>
      <c r="AT371" s="7"/>
      <c r="AU371" s="7"/>
      <c r="AV371" s="7"/>
      <c r="AW371" s="7"/>
      <c r="AX371" s="154"/>
      <c r="AY371" s="154"/>
      <c r="AZ371" s="7"/>
      <c r="BA371" s="7"/>
      <c r="BB371" s="7"/>
      <c r="BC371" s="7"/>
      <c r="BD371" s="154"/>
      <c r="BE371" s="154"/>
      <c r="BF371" s="154"/>
      <c r="BG371" s="7"/>
    </row>
    <row r="372" ht="15.75" customHeight="1">
      <c r="A372" s="7"/>
      <c r="B372" s="154"/>
      <c r="C372" s="154"/>
      <c r="D372" s="7"/>
      <c r="E372" s="7"/>
      <c r="F372" s="7"/>
      <c r="G372" s="7"/>
      <c r="H372" s="154"/>
      <c r="I372" s="154"/>
      <c r="J372" s="7"/>
      <c r="K372" s="7"/>
      <c r="L372" s="7"/>
      <c r="M372" s="7"/>
      <c r="N372" s="154"/>
      <c r="O372" s="154"/>
      <c r="P372" s="7"/>
      <c r="Q372" s="7"/>
      <c r="R372" s="7"/>
      <c r="S372" s="7"/>
      <c r="T372" s="154"/>
      <c r="U372" s="154"/>
      <c r="V372" s="7"/>
      <c r="W372" s="7"/>
      <c r="X372" s="7"/>
      <c r="Y372" s="7"/>
      <c r="Z372" s="154"/>
      <c r="AA372" s="154"/>
      <c r="AB372" s="7"/>
      <c r="AC372" s="7"/>
      <c r="AD372" s="7"/>
      <c r="AE372" s="7"/>
      <c r="AF372" s="154"/>
      <c r="AG372" s="154"/>
      <c r="AH372" s="7"/>
      <c r="AI372" s="7"/>
      <c r="AJ372" s="7"/>
      <c r="AK372" s="7"/>
      <c r="AL372" s="154"/>
      <c r="AM372" s="154"/>
      <c r="AN372" s="7"/>
      <c r="AO372" s="7"/>
      <c r="AP372" s="7"/>
      <c r="AQ372" s="7"/>
      <c r="AR372" s="154"/>
      <c r="AS372" s="154"/>
      <c r="AT372" s="7"/>
      <c r="AU372" s="7"/>
      <c r="AV372" s="7"/>
      <c r="AW372" s="7"/>
      <c r="AX372" s="154"/>
      <c r="AY372" s="154"/>
      <c r="AZ372" s="7"/>
      <c r="BA372" s="7"/>
      <c r="BB372" s="7"/>
      <c r="BC372" s="7"/>
      <c r="BD372" s="154"/>
      <c r="BE372" s="154"/>
      <c r="BF372" s="154"/>
      <c r="BG372" s="7"/>
    </row>
    <row r="373" ht="15.75" customHeight="1">
      <c r="A373" s="7"/>
      <c r="B373" s="154"/>
      <c r="C373" s="154"/>
      <c r="D373" s="7"/>
      <c r="E373" s="7"/>
      <c r="F373" s="7"/>
      <c r="G373" s="7"/>
      <c r="H373" s="154"/>
      <c r="I373" s="154"/>
      <c r="J373" s="7"/>
      <c r="K373" s="7"/>
      <c r="L373" s="7"/>
      <c r="M373" s="7"/>
      <c r="N373" s="154"/>
      <c r="O373" s="154"/>
      <c r="P373" s="7"/>
      <c r="Q373" s="7"/>
      <c r="R373" s="7"/>
      <c r="S373" s="7"/>
      <c r="T373" s="154"/>
      <c r="U373" s="154"/>
      <c r="V373" s="7"/>
      <c r="W373" s="7"/>
      <c r="X373" s="7"/>
      <c r="Y373" s="7"/>
      <c r="Z373" s="154"/>
      <c r="AA373" s="154"/>
      <c r="AB373" s="7"/>
      <c r="AC373" s="7"/>
      <c r="AD373" s="7"/>
      <c r="AE373" s="7"/>
      <c r="AF373" s="154"/>
      <c r="AG373" s="154"/>
      <c r="AH373" s="7"/>
      <c r="AI373" s="7"/>
      <c r="AJ373" s="7"/>
      <c r="AK373" s="7"/>
      <c r="AL373" s="154"/>
      <c r="AM373" s="154"/>
      <c r="AN373" s="7"/>
      <c r="AO373" s="7"/>
      <c r="AP373" s="7"/>
      <c r="AQ373" s="7"/>
      <c r="AR373" s="154"/>
      <c r="AS373" s="154"/>
      <c r="AT373" s="7"/>
      <c r="AU373" s="7"/>
      <c r="AV373" s="7"/>
      <c r="AW373" s="7"/>
      <c r="AX373" s="154"/>
      <c r="AY373" s="154"/>
      <c r="AZ373" s="7"/>
      <c r="BA373" s="7"/>
      <c r="BB373" s="7"/>
      <c r="BC373" s="7"/>
      <c r="BD373" s="154"/>
      <c r="BE373" s="154"/>
      <c r="BF373" s="154"/>
      <c r="BG373" s="7"/>
    </row>
    <row r="374" ht="15.75" customHeight="1">
      <c r="A374" s="7"/>
      <c r="B374" s="154"/>
      <c r="C374" s="154"/>
      <c r="D374" s="7"/>
      <c r="E374" s="7"/>
      <c r="F374" s="7"/>
      <c r="G374" s="7"/>
      <c r="H374" s="154"/>
      <c r="I374" s="154"/>
      <c r="J374" s="7"/>
      <c r="K374" s="7"/>
      <c r="L374" s="7"/>
      <c r="M374" s="7"/>
      <c r="N374" s="154"/>
      <c r="O374" s="154"/>
      <c r="P374" s="7"/>
      <c r="Q374" s="7"/>
      <c r="R374" s="7"/>
      <c r="S374" s="7"/>
      <c r="T374" s="154"/>
      <c r="U374" s="154"/>
      <c r="V374" s="7"/>
      <c r="W374" s="7"/>
      <c r="X374" s="7"/>
      <c r="Y374" s="7"/>
      <c r="Z374" s="154"/>
      <c r="AA374" s="154"/>
      <c r="AB374" s="7"/>
      <c r="AC374" s="7"/>
      <c r="AD374" s="7"/>
      <c r="AE374" s="7"/>
      <c r="AF374" s="154"/>
      <c r="AG374" s="154"/>
      <c r="AH374" s="7"/>
      <c r="AI374" s="7"/>
      <c r="AJ374" s="7"/>
      <c r="AK374" s="7"/>
      <c r="AL374" s="154"/>
      <c r="AM374" s="154"/>
      <c r="AN374" s="7"/>
      <c r="AO374" s="7"/>
      <c r="AP374" s="7"/>
      <c r="AQ374" s="7"/>
      <c r="AR374" s="154"/>
      <c r="AS374" s="154"/>
      <c r="AT374" s="7"/>
      <c r="AU374" s="7"/>
      <c r="AV374" s="7"/>
      <c r="AW374" s="7"/>
      <c r="AX374" s="154"/>
      <c r="AY374" s="154"/>
      <c r="AZ374" s="7"/>
      <c r="BA374" s="7"/>
      <c r="BB374" s="7"/>
      <c r="BC374" s="7"/>
      <c r="BD374" s="154"/>
      <c r="BE374" s="154"/>
      <c r="BF374" s="154"/>
      <c r="BG374" s="7"/>
    </row>
    <row r="375" ht="15.75" customHeight="1">
      <c r="A375" s="7"/>
      <c r="B375" s="154"/>
      <c r="C375" s="154"/>
      <c r="D375" s="7"/>
      <c r="E375" s="7"/>
      <c r="F375" s="7"/>
      <c r="G375" s="7"/>
      <c r="H375" s="154"/>
      <c r="I375" s="154"/>
      <c r="J375" s="7"/>
      <c r="K375" s="7"/>
      <c r="L375" s="7"/>
      <c r="M375" s="7"/>
      <c r="N375" s="154"/>
      <c r="O375" s="154"/>
      <c r="P375" s="7"/>
      <c r="Q375" s="7"/>
      <c r="R375" s="7"/>
      <c r="S375" s="7"/>
      <c r="T375" s="154"/>
      <c r="U375" s="154"/>
      <c r="V375" s="7"/>
      <c r="W375" s="7"/>
      <c r="X375" s="7"/>
      <c r="Y375" s="7"/>
      <c r="Z375" s="154"/>
      <c r="AA375" s="154"/>
      <c r="AB375" s="7"/>
      <c r="AC375" s="7"/>
      <c r="AD375" s="7"/>
      <c r="AE375" s="7"/>
      <c r="AF375" s="154"/>
      <c r="AG375" s="154"/>
      <c r="AH375" s="7"/>
      <c r="AI375" s="7"/>
      <c r="AJ375" s="7"/>
      <c r="AK375" s="7"/>
      <c r="AL375" s="154"/>
      <c r="AM375" s="154"/>
      <c r="AN375" s="7"/>
      <c r="AO375" s="7"/>
      <c r="AP375" s="7"/>
      <c r="AQ375" s="7"/>
      <c r="AR375" s="154"/>
      <c r="AS375" s="154"/>
      <c r="AT375" s="7"/>
      <c r="AU375" s="7"/>
      <c r="AV375" s="7"/>
      <c r="AW375" s="7"/>
      <c r="AX375" s="154"/>
      <c r="AY375" s="154"/>
      <c r="AZ375" s="7"/>
      <c r="BA375" s="7"/>
      <c r="BB375" s="7"/>
      <c r="BC375" s="7"/>
      <c r="BD375" s="154"/>
      <c r="BE375" s="154"/>
      <c r="BF375" s="154"/>
      <c r="BG375" s="7"/>
    </row>
    <row r="376" ht="15.75" customHeight="1">
      <c r="A376" s="7"/>
      <c r="B376" s="154"/>
      <c r="C376" s="154"/>
      <c r="D376" s="7"/>
      <c r="E376" s="7"/>
      <c r="F376" s="7"/>
      <c r="G376" s="7"/>
      <c r="H376" s="154"/>
      <c r="I376" s="154"/>
      <c r="J376" s="7"/>
      <c r="K376" s="7"/>
      <c r="L376" s="7"/>
      <c r="M376" s="7"/>
      <c r="N376" s="154"/>
      <c r="O376" s="154"/>
      <c r="P376" s="7"/>
      <c r="Q376" s="7"/>
      <c r="R376" s="7"/>
      <c r="S376" s="7"/>
      <c r="T376" s="154"/>
      <c r="U376" s="154"/>
      <c r="V376" s="7"/>
      <c r="W376" s="7"/>
      <c r="X376" s="7"/>
      <c r="Y376" s="7"/>
      <c r="Z376" s="154"/>
      <c r="AA376" s="154"/>
      <c r="AB376" s="7"/>
      <c r="AC376" s="7"/>
      <c r="AD376" s="7"/>
      <c r="AE376" s="7"/>
      <c r="AF376" s="154"/>
      <c r="AG376" s="154"/>
      <c r="AH376" s="7"/>
      <c r="AI376" s="7"/>
      <c r="AJ376" s="7"/>
      <c r="AK376" s="7"/>
      <c r="AL376" s="154"/>
      <c r="AM376" s="154"/>
      <c r="AN376" s="7"/>
      <c r="AO376" s="7"/>
      <c r="AP376" s="7"/>
      <c r="AQ376" s="7"/>
      <c r="AR376" s="154"/>
      <c r="AS376" s="154"/>
      <c r="AT376" s="7"/>
      <c r="AU376" s="7"/>
      <c r="AV376" s="7"/>
      <c r="AW376" s="7"/>
      <c r="AX376" s="154"/>
      <c r="AY376" s="154"/>
      <c r="AZ376" s="7"/>
      <c r="BA376" s="7"/>
      <c r="BB376" s="7"/>
      <c r="BC376" s="7"/>
      <c r="BD376" s="154"/>
      <c r="BE376" s="154"/>
      <c r="BF376" s="154"/>
      <c r="BG376" s="7"/>
    </row>
    <row r="377" ht="15.75" customHeight="1">
      <c r="A377" s="7"/>
      <c r="B377" s="154"/>
      <c r="C377" s="154"/>
      <c r="D377" s="7"/>
      <c r="E377" s="7"/>
      <c r="F377" s="7"/>
      <c r="G377" s="7"/>
      <c r="H377" s="154"/>
      <c r="I377" s="154"/>
      <c r="J377" s="7"/>
      <c r="K377" s="7"/>
      <c r="L377" s="7"/>
      <c r="M377" s="7"/>
      <c r="N377" s="154"/>
      <c r="O377" s="154"/>
      <c r="P377" s="7"/>
      <c r="Q377" s="7"/>
      <c r="R377" s="7"/>
      <c r="S377" s="7"/>
      <c r="T377" s="154"/>
      <c r="U377" s="154"/>
      <c r="V377" s="7"/>
      <c r="W377" s="7"/>
      <c r="X377" s="7"/>
      <c r="Y377" s="7"/>
      <c r="Z377" s="154"/>
      <c r="AA377" s="154"/>
      <c r="AB377" s="7"/>
      <c r="AC377" s="7"/>
      <c r="AD377" s="7"/>
      <c r="AE377" s="7"/>
      <c r="AF377" s="154"/>
      <c r="AG377" s="154"/>
      <c r="AH377" s="7"/>
      <c r="AI377" s="7"/>
      <c r="AJ377" s="7"/>
      <c r="AK377" s="7"/>
      <c r="AL377" s="154"/>
      <c r="AM377" s="154"/>
      <c r="AN377" s="7"/>
      <c r="AO377" s="7"/>
      <c r="AP377" s="7"/>
      <c r="AQ377" s="7"/>
      <c r="AR377" s="154"/>
      <c r="AS377" s="154"/>
      <c r="AT377" s="7"/>
      <c r="AU377" s="7"/>
      <c r="AV377" s="7"/>
      <c r="AW377" s="7"/>
      <c r="AX377" s="154"/>
      <c r="AY377" s="154"/>
      <c r="AZ377" s="7"/>
      <c r="BA377" s="7"/>
      <c r="BB377" s="7"/>
      <c r="BC377" s="7"/>
      <c r="BD377" s="154"/>
      <c r="BE377" s="154"/>
      <c r="BF377" s="154"/>
      <c r="BG377" s="7"/>
    </row>
    <row r="378" ht="15.75" customHeight="1">
      <c r="A378" s="7"/>
      <c r="B378" s="154"/>
      <c r="C378" s="154"/>
      <c r="D378" s="7"/>
      <c r="E378" s="7"/>
      <c r="F378" s="7"/>
      <c r="G378" s="7"/>
      <c r="H378" s="154"/>
      <c r="I378" s="154"/>
      <c r="J378" s="7"/>
      <c r="K378" s="7"/>
      <c r="L378" s="7"/>
      <c r="M378" s="7"/>
      <c r="N378" s="154"/>
      <c r="O378" s="154"/>
      <c r="P378" s="7"/>
      <c r="Q378" s="7"/>
      <c r="R378" s="7"/>
      <c r="S378" s="7"/>
      <c r="T378" s="154"/>
      <c r="U378" s="154"/>
      <c r="V378" s="7"/>
      <c r="W378" s="7"/>
      <c r="X378" s="7"/>
      <c r="Y378" s="7"/>
      <c r="Z378" s="154"/>
      <c r="AA378" s="154"/>
      <c r="AB378" s="7"/>
      <c r="AC378" s="7"/>
      <c r="AD378" s="7"/>
      <c r="AE378" s="7"/>
      <c r="AF378" s="154"/>
      <c r="AG378" s="154"/>
      <c r="AH378" s="7"/>
      <c r="AI378" s="7"/>
      <c r="AJ378" s="7"/>
      <c r="AK378" s="7"/>
      <c r="AL378" s="154"/>
      <c r="AM378" s="154"/>
      <c r="AN378" s="7"/>
      <c r="AO378" s="7"/>
      <c r="AP378" s="7"/>
      <c r="AQ378" s="7"/>
      <c r="AR378" s="154"/>
      <c r="AS378" s="154"/>
      <c r="AT378" s="7"/>
      <c r="AU378" s="7"/>
      <c r="AV378" s="7"/>
      <c r="AW378" s="7"/>
      <c r="AX378" s="154"/>
      <c r="AY378" s="154"/>
      <c r="AZ378" s="7"/>
      <c r="BA378" s="7"/>
      <c r="BB378" s="7"/>
      <c r="BC378" s="7"/>
      <c r="BD378" s="154"/>
      <c r="BE378" s="154"/>
      <c r="BF378" s="154"/>
      <c r="BG378" s="7"/>
    </row>
    <row r="379" ht="15.75" customHeight="1">
      <c r="A379" s="7"/>
      <c r="B379" s="154"/>
      <c r="C379" s="154"/>
      <c r="D379" s="7"/>
      <c r="E379" s="7"/>
      <c r="F379" s="7"/>
      <c r="G379" s="7"/>
      <c r="H379" s="154"/>
      <c r="I379" s="154"/>
      <c r="J379" s="7"/>
      <c r="K379" s="7"/>
      <c r="L379" s="7"/>
      <c r="M379" s="7"/>
      <c r="N379" s="154"/>
      <c r="O379" s="154"/>
      <c r="P379" s="7"/>
      <c r="Q379" s="7"/>
      <c r="R379" s="7"/>
      <c r="S379" s="7"/>
      <c r="T379" s="154"/>
      <c r="U379" s="154"/>
      <c r="V379" s="7"/>
      <c r="W379" s="7"/>
      <c r="X379" s="7"/>
      <c r="Y379" s="7"/>
      <c r="Z379" s="154"/>
      <c r="AA379" s="154"/>
      <c r="AB379" s="7"/>
      <c r="AC379" s="7"/>
      <c r="AD379" s="7"/>
      <c r="AE379" s="7"/>
      <c r="AF379" s="154"/>
      <c r="AG379" s="154"/>
      <c r="AH379" s="7"/>
      <c r="AI379" s="7"/>
      <c r="AJ379" s="7"/>
      <c r="AK379" s="7"/>
      <c r="AL379" s="154"/>
      <c r="AM379" s="154"/>
      <c r="AN379" s="7"/>
      <c r="AO379" s="7"/>
      <c r="AP379" s="7"/>
      <c r="AQ379" s="7"/>
      <c r="AR379" s="154"/>
      <c r="AS379" s="154"/>
      <c r="AT379" s="7"/>
      <c r="AU379" s="7"/>
      <c r="AV379" s="7"/>
      <c r="AW379" s="7"/>
      <c r="AX379" s="154"/>
      <c r="AY379" s="154"/>
      <c r="AZ379" s="7"/>
      <c r="BA379" s="7"/>
      <c r="BB379" s="7"/>
      <c r="BC379" s="7"/>
      <c r="BD379" s="154"/>
      <c r="BE379" s="154"/>
      <c r="BF379" s="154"/>
      <c r="BG379" s="7"/>
    </row>
    <row r="380" ht="15.75" customHeight="1">
      <c r="A380" s="7"/>
      <c r="B380" s="154"/>
      <c r="C380" s="154"/>
      <c r="D380" s="7"/>
      <c r="E380" s="7"/>
      <c r="F380" s="7"/>
      <c r="G380" s="7"/>
      <c r="H380" s="154"/>
      <c r="I380" s="154"/>
      <c r="J380" s="7"/>
      <c r="K380" s="7"/>
      <c r="L380" s="7"/>
      <c r="M380" s="7"/>
      <c r="N380" s="154"/>
      <c r="O380" s="154"/>
      <c r="P380" s="7"/>
      <c r="Q380" s="7"/>
      <c r="R380" s="7"/>
      <c r="S380" s="7"/>
      <c r="T380" s="154"/>
      <c r="U380" s="154"/>
      <c r="V380" s="7"/>
      <c r="W380" s="7"/>
      <c r="X380" s="7"/>
      <c r="Y380" s="7"/>
      <c r="Z380" s="154"/>
      <c r="AA380" s="154"/>
      <c r="AB380" s="7"/>
      <c r="AC380" s="7"/>
      <c r="AD380" s="7"/>
      <c r="AE380" s="7"/>
      <c r="AF380" s="154"/>
      <c r="AG380" s="154"/>
      <c r="AH380" s="7"/>
      <c r="AI380" s="7"/>
      <c r="AJ380" s="7"/>
      <c r="AK380" s="7"/>
      <c r="AL380" s="154"/>
      <c r="AM380" s="154"/>
      <c r="AN380" s="7"/>
      <c r="AO380" s="7"/>
      <c r="AP380" s="7"/>
      <c r="AQ380" s="7"/>
      <c r="AR380" s="154"/>
      <c r="AS380" s="154"/>
      <c r="AT380" s="7"/>
      <c r="AU380" s="7"/>
      <c r="AV380" s="7"/>
      <c r="AW380" s="7"/>
      <c r="AX380" s="154"/>
      <c r="AY380" s="154"/>
      <c r="AZ380" s="7"/>
      <c r="BA380" s="7"/>
      <c r="BB380" s="7"/>
      <c r="BC380" s="7"/>
      <c r="BD380" s="154"/>
      <c r="BE380" s="154"/>
      <c r="BF380" s="154"/>
      <c r="BG380" s="7"/>
    </row>
    <row r="381" ht="15.75" customHeight="1">
      <c r="A381" s="7"/>
      <c r="B381" s="154"/>
      <c r="C381" s="154"/>
      <c r="D381" s="7"/>
      <c r="E381" s="7"/>
      <c r="F381" s="7"/>
      <c r="G381" s="7"/>
      <c r="H381" s="154"/>
      <c r="I381" s="154"/>
      <c r="J381" s="7"/>
      <c r="K381" s="7"/>
      <c r="L381" s="7"/>
      <c r="M381" s="7"/>
      <c r="N381" s="154"/>
      <c r="O381" s="154"/>
      <c r="P381" s="7"/>
      <c r="Q381" s="7"/>
      <c r="R381" s="7"/>
      <c r="S381" s="7"/>
      <c r="T381" s="154"/>
      <c r="U381" s="154"/>
      <c r="V381" s="7"/>
      <c r="W381" s="7"/>
      <c r="X381" s="7"/>
      <c r="Y381" s="7"/>
      <c r="Z381" s="154"/>
      <c r="AA381" s="154"/>
      <c r="AB381" s="7"/>
      <c r="AC381" s="7"/>
      <c r="AD381" s="7"/>
      <c r="AE381" s="7"/>
      <c r="AF381" s="154"/>
      <c r="AG381" s="154"/>
      <c r="AH381" s="7"/>
      <c r="AI381" s="7"/>
      <c r="AJ381" s="7"/>
      <c r="AK381" s="7"/>
      <c r="AL381" s="154"/>
      <c r="AM381" s="154"/>
      <c r="AN381" s="7"/>
      <c r="AO381" s="7"/>
      <c r="AP381" s="7"/>
      <c r="AQ381" s="7"/>
      <c r="AR381" s="154"/>
      <c r="AS381" s="154"/>
      <c r="AT381" s="7"/>
      <c r="AU381" s="7"/>
      <c r="AV381" s="7"/>
      <c r="AW381" s="7"/>
      <c r="AX381" s="154"/>
      <c r="AY381" s="154"/>
      <c r="AZ381" s="7"/>
      <c r="BA381" s="7"/>
      <c r="BB381" s="7"/>
      <c r="BC381" s="7"/>
      <c r="BD381" s="154"/>
      <c r="BE381" s="154"/>
      <c r="BF381" s="154"/>
      <c r="BG381" s="7"/>
    </row>
    <row r="382" ht="15.75" customHeight="1">
      <c r="A382" s="7"/>
      <c r="B382" s="154"/>
      <c r="C382" s="154"/>
      <c r="D382" s="7"/>
      <c r="E382" s="7"/>
      <c r="F382" s="7"/>
      <c r="G382" s="7"/>
      <c r="H382" s="154"/>
      <c r="I382" s="154"/>
      <c r="J382" s="7"/>
      <c r="K382" s="7"/>
      <c r="L382" s="7"/>
      <c r="M382" s="7"/>
      <c r="N382" s="154"/>
      <c r="O382" s="154"/>
      <c r="P382" s="7"/>
      <c r="Q382" s="7"/>
      <c r="R382" s="7"/>
      <c r="S382" s="7"/>
      <c r="T382" s="154"/>
      <c r="U382" s="154"/>
      <c r="V382" s="7"/>
      <c r="W382" s="7"/>
      <c r="X382" s="7"/>
      <c r="Y382" s="7"/>
      <c r="Z382" s="154"/>
      <c r="AA382" s="154"/>
      <c r="AB382" s="7"/>
      <c r="AC382" s="7"/>
      <c r="AD382" s="7"/>
      <c r="AE382" s="7"/>
      <c r="AF382" s="154"/>
      <c r="AG382" s="154"/>
      <c r="AH382" s="7"/>
      <c r="AI382" s="7"/>
      <c r="AJ382" s="7"/>
      <c r="AK382" s="7"/>
      <c r="AL382" s="154"/>
      <c r="AM382" s="154"/>
      <c r="AN382" s="7"/>
      <c r="AO382" s="7"/>
      <c r="AP382" s="7"/>
      <c r="AQ382" s="7"/>
      <c r="AR382" s="154"/>
      <c r="AS382" s="154"/>
      <c r="AT382" s="7"/>
      <c r="AU382" s="7"/>
      <c r="AV382" s="7"/>
      <c r="AW382" s="7"/>
      <c r="AX382" s="154"/>
      <c r="AY382" s="154"/>
      <c r="AZ382" s="7"/>
      <c r="BA382" s="7"/>
      <c r="BB382" s="7"/>
      <c r="BC382" s="7"/>
      <c r="BD382" s="154"/>
      <c r="BE382" s="154"/>
      <c r="BF382" s="154"/>
      <c r="BG382" s="7"/>
    </row>
    <row r="383" ht="15.75" customHeight="1">
      <c r="A383" s="7"/>
      <c r="B383" s="154"/>
      <c r="C383" s="154"/>
      <c r="D383" s="7"/>
      <c r="E383" s="7"/>
      <c r="F383" s="7"/>
      <c r="G383" s="7"/>
      <c r="H383" s="154"/>
      <c r="I383" s="154"/>
      <c r="J383" s="7"/>
      <c r="K383" s="7"/>
      <c r="L383" s="7"/>
      <c r="M383" s="7"/>
      <c r="N383" s="154"/>
      <c r="O383" s="154"/>
      <c r="P383" s="7"/>
      <c r="Q383" s="7"/>
      <c r="R383" s="7"/>
      <c r="S383" s="7"/>
      <c r="T383" s="154"/>
      <c r="U383" s="154"/>
      <c r="V383" s="7"/>
      <c r="W383" s="7"/>
      <c r="X383" s="7"/>
      <c r="Y383" s="7"/>
      <c r="Z383" s="154"/>
      <c r="AA383" s="154"/>
      <c r="AB383" s="7"/>
      <c r="AC383" s="7"/>
      <c r="AD383" s="7"/>
      <c r="AE383" s="7"/>
      <c r="AF383" s="154"/>
      <c r="AG383" s="154"/>
      <c r="AH383" s="7"/>
      <c r="AI383" s="7"/>
      <c r="AJ383" s="7"/>
      <c r="AK383" s="7"/>
      <c r="AL383" s="154"/>
      <c r="AM383" s="154"/>
      <c r="AN383" s="7"/>
      <c r="AO383" s="7"/>
      <c r="AP383" s="7"/>
      <c r="AQ383" s="7"/>
      <c r="AR383" s="154"/>
      <c r="AS383" s="154"/>
      <c r="AT383" s="7"/>
      <c r="AU383" s="7"/>
      <c r="AV383" s="7"/>
      <c r="AW383" s="7"/>
      <c r="AX383" s="154"/>
      <c r="AY383" s="154"/>
      <c r="AZ383" s="7"/>
      <c r="BA383" s="7"/>
      <c r="BB383" s="7"/>
      <c r="BC383" s="7"/>
      <c r="BD383" s="154"/>
      <c r="BE383" s="154"/>
      <c r="BF383" s="154"/>
      <c r="BG383" s="7"/>
    </row>
    <row r="384" ht="15.75" customHeight="1">
      <c r="A384" s="7"/>
      <c r="B384" s="154"/>
      <c r="C384" s="154"/>
      <c r="D384" s="7"/>
      <c r="E384" s="7"/>
      <c r="F384" s="7"/>
      <c r="G384" s="7"/>
      <c r="H384" s="154"/>
      <c r="I384" s="154"/>
      <c r="J384" s="7"/>
      <c r="K384" s="7"/>
      <c r="L384" s="7"/>
      <c r="M384" s="7"/>
      <c r="N384" s="154"/>
      <c r="O384" s="154"/>
      <c r="P384" s="7"/>
      <c r="Q384" s="7"/>
      <c r="R384" s="7"/>
      <c r="S384" s="7"/>
      <c r="T384" s="154"/>
      <c r="U384" s="154"/>
      <c r="V384" s="7"/>
      <c r="W384" s="7"/>
      <c r="X384" s="7"/>
      <c r="Y384" s="7"/>
      <c r="Z384" s="154"/>
      <c r="AA384" s="154"/>
      <c r="AB384" s="7"/>
      <c r="AC384" s="7"/>
      <c r="AD384" s="7"/>
      <c r="AE384" s="7"/>
      <c r="AF384" s="154"/>
      <c r="AG384" s="154"/>
      <c r="AH384" s="7"/>
      <c r="AI384" s="7"/>
      <c r="AJ384" s="7"/>
      <c r="AK384" s="7"/>
      <c r="AL384" s="154"/>
      <c r="AM384" s="154"/>
      <c r="AN384" s="7"/>
      <c r="AO384" s="7"/>
      <c r="AP384" s="7"/>
      <c r="AQ384" s="7"/>
      <c r="AR384" s="154"/>
      <c r="AS384" s="154"/>
      <c r="AT384" s="7"/>
      <c r="AU384" s="7"/>
      <c r="AV384" s="7"/>
      <c r="AW384" s="7"/>
      <c r="AX384" s="154"/>
      <c r="AY384" s="154"/>
      <c r="AZ384" s="7"/>
      <c r="BA384" s="7"/>
      <c r="BB384" s="7"/>
      <c r="BC384" s="7"/>
      <c r="BD384" s="154"/>
      <c r="BE384" s="154"/>
      <c r="BF384" s="154"/>
      <c r="BG384" s="7"/>
    </row>
    <row r="385" ht="15.75" customHeight="1">
      <c r="A385" s="7"/>
      <c r="B385" s="154"/>
      <c r="C385" s="154"/>
      <c r="D385" s="7"/>
      <c r="E385" s="7"/>
      <c r="F385" s="7"/>
      <c r="G385" s="7"/>
      <c r="H385" s="154"/>
      <c r="I385" s="154"/>
      <c r="J385" s="7"/>
      <c r="K385" s="7"/>
      <c r="L385" s="7"/>
      <c r="M385" s="7"/>
      <c r="N385" s="154"/>
      <c r="O385" s="154"/>
      <c r="P385" s="7"/>
      <c r="Q385" s="7"/>
      <c r="R385" s="7"/>
      <c r="S385" s="7"/>
      <c r="T385" s="154"/>
      <c r="U385" s="154"/>
      <c r="V385" s="7"/>
      <c r="W385" s="7"/>
      <c r="X385" s="7"/>
      <c r="Y385" s="7"/>
      <c r="Z385" s="154"/>
      <c r="AA385" s="154"/>
      <c r="AB385" s="7"/>
      <c r="AC385" s="7"/>
      <c r="AD385" s="7"/>
      <c r="AE385" s="7"/>
      <c r="AF385" s="154"/>
      <c r="AG385" s="154"/>
      <c r="AH385" s="7"/>
      <c r="AI385" s="7"/>
      <c r="AJ385" s="7"/>
      <c r="AK385" s="7"/>
      <c r="AL385" s="154"/>
      <c r="AM385" s="154"/>
      <c r="AN385" s="7"/>
      <c r="AO385" s="7"/>
      <c r="AP385" s="7"/>
      <c r="AQ385" s="7"/>
      <c r="AR385" s="154"/>
      <c r="AS385" s="154"/>
      <c r="AT385" s="7"/>
      <c r="AU385" s="7"/>
      <c r="AV385" s="7"/>
      <c r="AW385" s="7"/>
      <c r="AX385" s="154"/>
      <c r="AY385" s="154"/>
      <c r="AZ385" s="7"/>
      <c r="BA385" s="7"/>
      <c r="BB385" s="7"/>
      <c r="BC385" s="7"/>
      <c r="BD385" s="154"/>
      <c r="BE385" s="154"/>
      <c r="BF385" s="154"/>
      <c r="BG385" s="7"/>
    </row>
    <row r="386" ht="15.75" customHeight="1">
      <c r="A386" s="7"/>
      <c r="B386" s="154"/>
      <c r="C386" s="154"/>
      <c r="D386" s="7"/>
      <c r="E386" s="7"/>
      <c r="F386" s="7"/>
      <c r="G386" s="7"/>
      <c r="H386" s="154"/>
      <c r="I386" s="154"/>
      <c r="J386" s="7"/>
      <c r="K386" s="7"/>
      <c r="L386" s="7"/>
      <c r="M386" s="7"/>
      <c r="N386" s="154"/>
      <c r="O386" s="154"/>
      <c r="P386" s="7"/>
      <c r="Q386" s="7"/>
      <c r="R386" s="7"/>
      <c r="S386" s="7"/>
      <c r="T386" s="154"/>
      <c r="U386" s="154"/>
      <c r="V386" s="7"/>
      <c r="W386" s="7"/>
      <c r="X386" s="7"/>
      <c r="Y386" s="7"/>
      <c r="Z386" s="154"/>
      <c r="AA386" s="154"/>
      <c r="AB386" s="7"/>
      <c r="AC386" s="7"/>
      <c r="AD386" s="7"/>
      <c r="AE386" s="7"/>
      <c r="AF386" s="154"/>
      <c r="AG386" s="154"/>
      <c r="AH386" s="7"/>
      <c r="AI386" s="7"/>
      <c r="AJ386" s="7"/>
      <c r="AK386" s="7"/>
      <c r="AL386" s="154"/>
      <c r="AM386" s="154"/>
      <c r="AN386" s="7"/>
      <c r="AO386" s="7"/>
      <c r="AP386" s="7"/>
      <c r="AQ386" s="7"/>
      <c r="AR386" s="154"/>
      <c r="AS386" s="154"/>
      <c r="AT386" s="7"/>
      <c r="AU386" s="7"/>
      <c r="AV386" s="7"/>
      <c r="AW386" s="7"/>
      <c r="AX386" s="154"/>
      <c r="AY386" s="154"/>
      <c r="AZ386" s="7"/>
      <c r="BA386" s="7"/>
      <c r="BB386" s="7"/>
      <c r="BC386" s="7"/>
      <c r="BD386" s="154"/>
      <c r="BE386" s="154"/>
      <c r="BF386" s="154"/>
      <c r="BG386" s="7"/>
    </row>
    <row r="387" ht="15.75" customHeight="1">
      <c r="A387" s="7"/>
      <c r="B387" s="154"/>
      <c r="C387" s="154"/>
      <c r="D387" s="7"/>
      <c r="E387" s="7"/>
      <c r="F387" s="7"/>
      <c r="G387" s="7"/>
      <c r="H387" s="154"/>
      <c r="I387" s="154"/>
      <c r="J387" s="7"/>
      <c r="K387" s="7"/>
      <c r="L387" s="7"/>
      <c r="M387" s="7"/>
      <c r="N387" s="154"/>
      <c r="O387" s="154"/>
      <c r="P387" s="7"/>
      <c r="Q387" s="7"/>
      <c r="R387" s="7"/>
      <c r="S387" s="7"/>
      <c r="T387" s="154"/>
      <c r="U387" s="154"/>
      <c r="V387" s="7"/>
      <c r="W387" s="7"/>
      <c r="X387" s="7"/>
      <c r="Y387" s="7"/>
      <c r="Z387" s="154"/>
      <c r="AA387" s="154"/>
      <c r="AB387" s="7"/>
      <c r="AC387" s="7"/>
      <c r="AD387" s="7"/>
      <c r="AE387" s="7"/>
      <c r="AF387" s="154"/>
      <c r="AG387" s="154"/>
      <c r="AH387" s="7"/>
      <c r="AI387" s="7"/>
      <c r="AJ387" s="7"/>
      <c r="AK387" s="7"/>
      <c r="AL387" s="154"/>
      <c r="AM387" s="154"/>
      <c r="AN387" s="7"/>
      <c r="AO387" s="7"/>
      <c r="AP387" s="7"/>
      <c r="AQ387" s="7"/>
      <c r="AR387" s="154"/>
      <c r="AS387" s="154"/>
      <c r="AT387" s="7"/>
      <c r="AU387" s="7"/>
      <c r="AV387" s="7"/>
      <c r="AW387" s="7"/>
      <c r="AX387" s="154"/>
      <c r="AY387" s="154"/>
      <c r="AZ387" s="7"/>
      <c r="BA387" s="7"/>
      <c r="BB387" s="7"/>
      <c r="BC387" s="7"/>
      <c r="BD387" s="154"/>
      <c r="BE387" s="154"/>
      <c r="BF387" s="154"/>
      <c r="BG387" s="7"/>
    </row>
    <row r="388" ht="15.75" customHeight="1">
      <c r="A388" s="7"/>
      <c r="B388" s="154"/>
      <c r="C388" s="154"/>
      <c r="D388" s="7"/>
      <c r="E388" s="7"/>
      <c r="F388" s="7"/>
      <c r="G388" s="7"/>
      <c r="H388" s="154"/>
      <c r="I388" s="154"/>
      <c r="J388" s="7"/>
      <c r="K388" s="7"/>
      <c r="L388" s="7"/>
      <c r="M388" s="7"/>
      <c r="N388" s="154"/>
      <c r="O388" s="154"/>
      <c r="P388" s="7"/>
      <c r="Q388" s="7"/>
      <c r="R388" s="7"/>
      <c r="S388" s="7"/>
      <c r="T388" s="154"/>
      <c r="U388" s="154"/>
      <c r="V388" s="7"/>
      <c r="W388" s="7"/>
      <c r="X388" s="7"/>
      <c r="Y388" s="7"/>
      <c r="Z388" s="154"/>
      <c r="AA388" s="154"/>
      <c r="AB388" s="7"/>
      <c r="AC388" s="7"/>
      <c r="AD388" s="7"/>
      <c r="AE388" s="7"/>
      <c r="AF388" s="154"/>
      <c r="AG388" s="154"/>
      <c r="AH388" s="7"/>
      <c r="AI388" s="7"/>
      <c r="AJ388" s="7"/>
      <c r="AK388" s="7"/>
      <c r="AL388" s="154"/>
      <c r="AM388" s="154"/>
      <c r="AN388" s="7"/>
      <c r="AO388" s="7"/>
      <c r="AP388" s="7"/>
      <c r="AQ388" s="7"/>
      <c r="AR388" s="154"/>
      <c r="AS388" s="154"/>
      <c r="AT388" s="7"/>
      <c r="AU388" s="7"/>
      <c r="AV388" s="7"/>
      <c r="AW388" s="7"/>
      <c r="AX388" s="154"/>
      <c r="AY388" s="154"/>
      <c r="AZ388" s="7"/>
      <c r="BA388" s="7"/>
      <c r="BB388" s="7"/>
      <c r="BC388" s="7"/>
      <c r="BD388" s="154"/>
      <c r="BE388" s="154"/>
      <c r="BF388" s="154"/>
      <c r="BG388" s="7"/>
    </row>
    <row r="389" ht="15.75" customHeight="1">
      <c r="A389" s="7"/>
      <c r="B389" s="154"/>
      <c r="C389" s="154"/>
      <c r="D389" s="7"/>
      <c r="E389" s="7"/>
      <c r="F389" s="7"/>
      <c r="G389" s="7"/>
      <c r="H389" s="154"/>
      <c r="I389" s="154"/>
      <c r="J389" s="7"/>
      <c r="K389" s="7"/>
      <c r="L389" s="7"/>
      <c r="M389" s="7"/>
      <c r="N389" s="154"/>
      <c r="O389" s="154"/>
      <c r="P389" s="7"/>
      <c r="Q389" s="7"/>
      <c r="R389" s="7"/>
      <c r="S389" s="7"/>
      <c r="T389" s="154"/>
      <c r="U389" s="154"/>
      <c r="V389" s="7"/>
      <c r="W389" s="7"/>
      <c r="X389" s="7"/>
      <c r="Y389" s="7"/>
      <c r="Z389" s="154"/>
      <c r="AA389" s="154"/>
      <c r="AB389" s="7"/>
      <c r="AC389" s="7"/>
      <c r="AD389" s="7"/>
      <c r="AE389" s="7"/>
      <c r="AF389" s="154"/>
      <c r="AG389" s="154"/>
      <c r="AH389" s="7"/>
      <c r="AI389" s="7"/>
      <c r="AJ389" s="7"/>
      <c r="AK389" s="7"/>
      <c r="AL389" s="154"/>
      <c r="AM389" s="154"/>
      <c r="AN389" s="7"/>
      <c r="AO389" s="7"/>
      <c r="AP389" s="7"/>
      <c r="AQ389" s="7"/>
      <c r="AR389" s="154"/>
      <c r="AS389" s="154"/>
      <c r="AT389" s="7"/>
      <c r="AU389" s="7"/>
      <c r="AV389" s="7"/>
      <c r="AW389" s="7"/>
      <c r="AX389" s="154"/>
      <c r="AY389" s="154"/>
      <c r="AZ389" s="7"/>
      <c r="BA389" s="7"/>
      <c r="BB389" s="7"/>
      <c r="BC389" s="7"/>
      <c r="BD389" s="154"/>
      <c r="BE389" s="154"/>
      <c r="BF389" s="154"/>
      <c r="BG389" s="7"/>
    </row>
    <row r="390" ht="15.75" customHeight="1">
      <c r="A390" s="7"/>
      <c r="B390" s="154"/>
      <c r="C390" s="154"/>
      <c r="D390" s="7"/>
      <c r="E390" s="7"/>
      <c r="F390" s="7"/>
      <c r="G390" s="7"/>
      <c r="H390" s="154"/>
      <c r="I390" s="154"/>
      <c r="J390" s="7"/>
      <c r="K390" s="7"/>
      <c r="L390" s="7"/>
      <c r="M390" s="7"/>
      <c r="N390" s="154"/>
      <c r="O390" s="154"/>
      <c r="P390" s="7"/>
      <c r="Q390" s="7"/>
      <c r="R390" s="7"/>
      <c r="S390" s="7"/>
      <c r="T390" s="154"/>
      <c r="U390" s="154"/>
      <c r="V390" s="7"/>
      <c r="W390" s="7"/>
      <c r="X390" s="7"/>
      <c r="Y390" s="7"/>
      <c r="Z390" s="154"/>
      <c r="AA390" s="154"/>
      <c r="AB390" s="7"/>
      <c r="AC390" s="7"/>
      <c r="AD390" s="7"/>
      <c r="AE390" s="7"/>
      <c r="AF390" s="154"/>
      <c r="AG390" s="154"/>
      <c r="AH390" s="7"/>
      <c r="AI390" s="7"/>
      <c r="AJ390" s="7"/>
      <c r="AK390" s="7"/>
      <c r="AL390" s="154"/>
      <c r="AM390" s="154"/>
      <c r="AN390" s="7"/>
      <c r="AO390" s="7"/>
      <c r="AP390" s="7"/>
      <c r="AQ390" s="7"/>
      <c r="AR390" s="154"/>
      <c r="AS390" s="154"/>
      <c r="AT390" s="7"/>
      <c r="AU390" s="7"/>
      <c r="AV390" s="7"/>
      <c r="AW390" s="7"/>
      <c r="AX390" s="154"/>
      <c r="AY390" s="154"/>
      <c r="AZ390" s="7"/>
      <c r="BA390" s="7"/>
      <c r="BB390" s="7"/>
      <c r="BC390" s="7"/>
      <c r="BD390" s="154"/>
      <c r="BE390" s="154"/>
      <c r="BF390" s="154"/>
      <c r="BG390" s="7"/>
    </row>
    <row r="391" ht="15.75" customHeight="1">
      <c r="A391" s="7"/>
      <c r="B391" s="154"/>
      <c r="C391" s="154"/>
      <c r="D391" s="7"/>
      <c r="E391" s="7"/>
      <c r="F391" s="7"/>
      <c r="G391" s="7"/>
      <c r="H391" s="154"/>
      <c r="I391" s="154"/>
      <c r="J391" s="7"/>
      <c r="K391" s="7"/>
      <c r="L391" s="7"/>
      <c r="M391" s="7"/>
      <c r="N391" s="154"/>
      <c r="O391" s="154"/>
      <c r="P391" s="7"/>
      <c r="Q391" s="7"/>
      <c r="R391" s="7"/>
      <c r="S391" s="7"/>
      <c r="T391" s="154"/>
      <c r="U391" s="154"/>
      <c r="V391" s="7"/>
      <c r="W391" s="7"/>
      <c r="X391" s="7"/>
      <c r="Y391" s="7"/>
      <c r="Z391" s="154"/>
      <c r="AA391" s="154"/>
      <c r="AB391" s="7"/>
      <c r="AC391" s="7"/>
      <c r="AD391" s="7"/>
      <c r="AE391" s="7"/>
      <c r="AF391" s="154"/>
      <c r="AG391" s="154"/>
      <c r="AH391" s="7"/>
      <c r="AI391" s="7"/>
      <c r="AJ391" s="7"/>
      <c r="AK391" s="7"/>
      <c r="AL391" s="154"/>
      <c r="AM391" s="154"/>
      <c r="AN391" s="7"/>
      <c r="AO391" s="7"/>
      <c r="AP391" s="7"/>
      <c r="AQ391" s="7"/>
      <c r="AR391" s="154"/>
      <c r="AS391" s="154"/>
      <c r="AT391" s="7"/>
      <c r="AU391" s="7"/>
      <c r="AV391" s="7"/>
      <c r="AW391" s="7"/>
      <c r="AX391" s="154"/>
      <c r="AY391" s="154"/>
      <c r="AZ391" s="7"/>
      <c r="BA391" s="7"/>
      <c r="BB391" s="7"/>
      <c r="BC391" s="7"/>
      <c r="BD391" s="154"/>
      <c r="BE391" s="154"/>
      <c r="BF391" s="154"/>
      <c r="BG391" s="7"/>
    </row>
    <row r="392" ht="15.75" customHeight="1">
      <c r="A392" s="7"/>
      <c r="B392" s="154"/>
      <c r="C392" s="154"/>
      <c r="D392" s="7"/>
      <c r="E392" s="7"/>
      <c r="F392" s="7"/>
      <c r="G392" s="7"/>
      <c r="H392" s="154"/>
      <c r="I392" s="154"/>
      <c r="J392" s="7"/>
      <c r="K392" s="7"/>
      <c r="L392" s="7"/>
      <c r="M392" s="7"/>
      <c r="N392" s="154"/>
      <c r="O392" s="154"/>
      <c r="P392" s="7"/>
      <c r="Q392" s="7"/>
      <c r="R392" s="7"/>
      <c r="S392" s="7"/>
      <c r="T392" s="154"/>
      <c r="U392" s="154"/>
      <c r="V392" s="7"/>
      <c r="W392" s="7"/>
      <c r="X392" s="7"/>
      <c r="Y392" s="7"/>
      <c r="Z392" s="154"/>
      <c r="AA392" s="154"/>
      <c r="AB392" s="7"/>
      <c r="AC392" s="7"/>
      <c r="AD392" s="7"/>
      <c r="AE392" s="7"/>
      <c r="AF392" s="154"/>
      <c r="AG392" s="154"/>
      <c r="AH392" s="7"/>
      <c r="AI392" s="7"/>
      <c r="AJ392" s="7"/>
      <c r="AK392" s="7"/>
      <c r="AL392" s="154"/>
      <c r="AM392" s="154"/>
      <c r="AN392" s="7"/>
      <c r="AO392" s="7"/>
      <c r="AP392" s="7"/>
      <c r="AQ392" s="7"/>
      <c r="AR392" s="154"/>
      <c r="AS392" s="154"/>
      <c r="AT392" s="7"/>
      <c r="AU392" s="7"/>
      <c r="AV392" s="7"/>
      <c r="AW392" s="7"/>
      <c r="AX392" s="154"/>
      <c r="AY392" s="154"/>
      <c r="AZ392" s="7"/>
      <c r="BA392" s="7"/>
      <c r="BB392" s="7"/>
      <c r="BC392" s="7"/>
      <c r="BD392" s="154"/>
      <c r="BE392" s="154"/>
      <c r="BF392" s="154"/>
      <c r="BG392" s="7"/>
    </row>
    <row r="393" ht="15.75" customHeight="1">
      <c r="A393" s="7"/>
      <c r="B393" s="154"/>
      <c r="C393" s="154"/>
      <c r="D393" s="7"/>
      <c r="E393" s="7"/>
      <c r="F393" s="7"/>
      <c r="G393" s="7"/>
      <c r="H393" s="154"/>
      <c r="I393" s="154"/>
      <c r="J393" s="7"/>
      <c r="K393" s="7"/>
      <c r="L393" s="7"/>
      <c r="M393" s="7"/>
      <c r="N393" s="154"/>
      <c r="O393" s="154"/>
      <c r="P393" s="7"/>
      <c r="Q393" s="7"/>
      <c r="R393" s="7"/>
      <c r="S393" s="7"/>
      <c r="T393" s="154"/>
      <c r="U393" s="154"/>
      <c r="V393" s="7"/>
      <c r="W393" s="7"/>
      <c r="X393" s="7"/>
      <c r="Y393" s="7"/>
      <c r="Z393" s="154"/>
      <c r="AA393" s="154"/>
      <c r="AB393" s="7"/>
      <c r="AC393" s="7"/>
      <c r="AD393" s="7"/>
      <c r="AE393" s="7"/>
      <c r="AF393" s="154"/>
      <c r="AG393" s="154"/>
      <c r="AH393" s="7"/>
      <c r="AI393" s="7"/>
      <c r="AJ393" s="7"/>
      <c r="AK393" s="7"/>
      <c r="AL393" s="154"/>
      <c r="AM393" s="154"/>
      <c r="AN393" s="7"/>
      <c r="AO393" s="7"/>
      <c r="AP393" s="7"/>
      <c r="AQ393" s="7"/>
      <c r="AR393" s="154"/>
      <c r="AS393" s="154"/>
      <c r="AT393" s="7"/>
      <c r="AU393" s="7"/>
      <c r="AV393" s="7"/>
      <c r="AW393" s="7"/>
      <c r="AX393" s="154"/>
      <c r="AY393" s="154"/>
      <c r="AZ393" s="7"/>
      <c r="BA393" s="7"/>
      <c r="BB393" s="7"/>
      <c r="BC393" s="7"/>
      <c r="BD393" s="154"/>
      <c r="BE393" s="154"/>
      <c r="BF393" s="154"/>
      <c r="BG393" s="7"/>
    </row>
    <row r="394" ht="15.75" customHeight="1">
      <c r="A394" s="7"/>
      <c r="B394" s="154"/>
      <c r="C394" s="154"/>
      <c r="D394" s="7"/>
      <c r="E394" s="7"/>
      <c r="F394" s="7"/>
      <c r="G394" s="7"/>
      <c r="H394" s="154"/>
      <c r="I394" s="154"/>
      <c r="J394" s="7"/>
      <c r="K394" s="7"/>
      <c r="L394" s="7"/>
      <c r="M394" s="7"/>
      <c r="N394" s="154"/>
      <c r="O394" s="154"/>
      <c r="P394" s="7"/>
      <c r="Q394" s="7"/>
      <c r="R394" s="7"/>
      <c r="S394" s="7"/>
      <c r="T394" s="154"/>
      <c r="U394" s="154"/>
      <c r="V394" s="7"/>
      <c r="W394" s="7"/>
      <c r="X394" s="7"/>
      <c r="Y394" s="7"/>
      <c r="Z394" s="154"/>
      <c r="AA394" s="154"/>
      <c r="AB394" s="7"/>
      <c r="AC394" s="7"/>
      <c r="AD394" s="7"/>
      <c r="AE394" s="7"/>
      <c r="AF394" s="154"/>
      <c r="AG394" s="154"/>
      <c r="AH394" s="7"/>
      <c r="AI394" s="7"/>
      <c r="AJ394" s="7"/>
      <c r="AK394" s="7"/>
      <c r="AL394" s="154"/>
      <c r="AM394" s="154"/>
      <c r="AN394" s="7"/>
      <c r="AO394" s="7"/>
      <c r="AP394" s="7"/>
      <c r="AQ394" s="7"/>
      <c r="AR394" s="154"/>
      <c r="AS394" s="154"/>
      <c r="AT394" s="7"/>
      <c r="AU394" s="7"/>
      <c r="AV394" s="7"/>
      <c r="AW394" s="7"/>
      <c r="AX394" s="154"/>
      <c r="AY394" s="154"/>
      <c r="AZ394" s="7"/>
      <c r="BA394" s="7"/>
      <c r="BB394" s="7"/>
      <c r="BC394" s="7"/>
      <c r="BD394" s="154"/>
      <c r="BE394" s="154"/>
      <c r="BF394" s="154"/>
      <c r="BG394" s="7"/>
    </row>
    <row r="395" ht="15.75" customHeight="1">
      <c r="A395" s="7"/>
      <c r="B395" s="154"/>
      <c r="C395" s="154"/>
      <c r="D395" s="7"/>
      <c r="E395" s="7"/>
      <c r="F395" s="7"/>
      <c r="G395" s="7"/>
      <c r="H395" s="154"/>
      <c r="I395" s="154"/>
      <c r="J395" s="7"/>
      <c r="K395" s="7"/>
      <c r="L395" s="7"/>
      <c r="M395" s="7"/>
      <c r="N395" s="154"/>
      <c r="O395" s="154"/>
      <c r="P395" s="7"/>
      <c r="Q395" s="7"/>
      <c r="R395" s="7"/>
      <c r="S395" s="7"/>
      <c r="T395" s="154"/>
      <c r="U395" s="154"/>
      <c r="V395" s="7"/>
      <c r="W395" s="7"/>
      <c r="X395" s="7"/>
      <c r="Y395" s="7"/>
      <c r="Z395" s="154"/>
      <c r="AA395" s="154"/>
      <c r="AB395" s="7"/>
      <c r="AC395" s="7"/>
      <c r="AD395" s="7"/>
      <c r="AE395" s="7"/>
      <c r="AF395" s="154"/>
      <c r="AG395" s="154"/>
      <c r="AH395" s="7"/>
      <c r="AI395" s="7"/>
      <c r="AJ395" s="7"/>
      <c r="AK395" s="7"/>
      <c r="AL395" s="154"/>
      <c r="AM395" s="154"/>
      <c r="AN395" s="7"/>
      <c r="AO395" s="7"/>
      <c r="AP395" s="7"/>
      <c r="AQ395" s="7"/>
      <c r="AR395" s="154"/>
      <c r="AS395" s="154"/>
      <c r="AT395" s="7"/>
      <c r="AU395" s="7"/>
      <c r="AV395" s="7"/>
      <c r="AW395" s="7"/>
      <c r="AX395" s="154"/>
      <c r="AY395" s="154"/>
      <c r="AZ395" s="7"/>
      <c r="BA395" s="7"/>
      <c r="BB395" s="7"/>
      <c r="BC395" s="7"/>
      <c r="BD395" s="154"/>
      <c r="BE395" s="154"/>
      <c r="BF395" s="154"/>
      <c r="BG395" s="7"/>
    </row>
    <row r="396" ht="15.75" customHeight="1">
      <c r="A396" s="7"/>
      <c r="B396" s="154"/>
      <c r="C396" s="154"/>
      <c r="D396" s="7"/>
      <c r="E396" s="7"/>
      <c r="F396" s="7"/>
      <c r="G396" s="7"/>
      <c r="H396" s="154"/>
      <c r="I396" s="154"/>
      <c r="J396" s="7"/>
      <c r="K396" s="7"/>
      <c r="L396" s="7"/>
      <c r="M396" s="7"/>
      <c r="N396" s="154"/>
      <c r="O396" s="154"/>
      <c r="P396" s="7"/>
      <c r="Q396" s="7"/>
      <c r="R396" s="7"/>
      <c r="S396" s="7"/>
      <c r="T396" s="154"/>
      <c r="U396" s="154"/>
      <c r="V396" s="7"/>
      <c r="W396" s="7"/>
      <c r="X396" s="7"/>
      <c r="Y396" s="7"/>
      <c r="Z396" s="154"/>
      <c r="AA396" s="154"/>
      <c r="AB396" s="7"/>
      <c r="AC396" s="7"/>
      <c r="AD396" s="7"/>
      <c r="AE396" s="7"/>
      <c r="AF396" s="154"/>
      <c r="AG396" s="154"/>
      <c r="AH396" s="7"/>
      <c r="AI396" s="7"/>
      <c r="AJ396" s="7"/>
      <c r="AK396" s="7"/>
      <c r="AL396" s="154"/>
      <c r="AM396" s="154"/>
      <c r="AN396" s="7"/>
      <c r="AO396" s="7"/>
      <c r="AP396" s="7"/>
      <c r="AQ396" s="7"/>
      <c r="AR396" s="154"/>
      <c r="AS396" s="154"/>
      <c r="AT396" s="7"/>
      <c r="AU396" s="7"/>
      <c r="AV396" s="7"/>
      <c r="AW396" s="7"/>
      <c r="AX396" s="154"/>
      <c r="AY396" s="154"/>
      <c r="AZ396" s="7"/>
      <c r="BA396" s="7"/>
      <c r="BB396" s="7"/>
      <c r="BC396" s="7"/>
      <c r="BD396" s="154"/>
      <c r="BE396" s="154"/>
      <c r="BF396" s="154"/>
      <c r="BG396" s="7"/>
    </row>
    <row r="397" ht="15.75" customHeight="1">
      <c r="A397" s="7"/>
      <c r="B397" s="154"/>
      <c r="C397" s="154"/>
      <c r="D397" s="7"/>
      <c r="E397" s="7"/>
      <c r="F397" s="7"/>
      <c r="G397" s="7"/>
      <c r="H397" s="154"/>
      <c r="I397" s="154"/>
      <c r="J397" s="7"/>
      <c r="K397" s="7"/>
      <c r="L397" s="7"/>
      <c r="M397" s="7"/>
      <c r="N397" s="154"/>
      <c r="O397" s="154"/>
      <c r="P397" s="7"/>
      <c r="Q397" s="7"/>
      <c r="R397" s="7"/>
      <c r="S397" s="7"/>
      <c r="T397" s="154"/>
      <c r="U397" s="154"/>
      <c r="V397" s="7"/>
      <c r="W397" s="7"/>
      <c r="X397" s="7"/>
      <c r="Y397" s="7"/>
      <c r="Z397" s="154"/>
      <c r="AA397" s="154"/>
      <c r="AB397" s="7"/>
      <c r="AC397" s="7"/>
      <c r="AD397" s="7"/>
      <c r="AE397" s="7"/>
      <c r="AF397" s="154"/>
      <c r="AG397" s="154"/>
      <c r="AH397" s="7"/>
      <c r="AI397" s="7"/>
      <c r="AJ397" s="7"/>
      <c r="AK397" s="7"/>
      <c r="AL397" s="154"/>
      <c r="AM397" s="154"/>
      <c r="AN397" s="7"/>
      <c r="AO397" s="7"/>
      <c r="AP397" s="7"/>
      <c r="AQ397" s="7"/>
      <c r="AR397" s="154"/>
      <c r="AS397" s="154"/>
      <c r="AT397" s="7"/>
      <c r="AU397" s="7"/>
      <c r="AV397" s="7"/>
      <c r="AW397" s="7"/>
      <c r="AX397" s="154"/>
      <c r="AY397" s="154"/>
      <c r="AZ397" s="7"/>
      <c r="BA397" s="7"/>
      <c r="BB397" s="7"/>
      <c r="BC397" s="7"/>
      <c r="BD397" s="154"/>
      <c r="BE397" s="154"/>
      <c r="BF397" s="154"/>
      <c r="BG397" s="7"/>
    </row>
    <row r="398" ht="15.75" customHeight="1">
      <c r="A398" s="7"/>
      <c r="B398" s="154"/>
      <c r="C398" s="154"/>
      <c r="D398" s="7"/>
      <c r="E398" s="7"/>
      <c r="F398" s="7"/>
      <c r="G398" s="7"/>
      <c r="H398" s="154"/>
      <c r="I398" s="154"/>
      <c r="J398" s="7"/>
      <c r="K398" s="7"/>
      <c r="L398" s="7"/>
      <c r="M398" s="7"/>
      <c r="N398" s="154"/>
      <c r="O398" s="154"/>
      <c r="P398" s="7"/>
      <c r="Q398" s="7"/>
      <c r="R398" s="7"/>
      <c r="S398" s="7"/>
      <c r="T398" s="154"/>
      <c r="U398" s="154"/>
      <c r="V398" s="7"/>
      <c r="W398" s="7"/>
      <c r="X398" s="7"/>
      <c r="Y398" s="7"/>
      <c r="Z398" s="154"/>
      <c r="AA398" s="154"/>
      <c r="AB398" s="7"/>
      <c r="AC398" s="7"/>
      <c r="AD398" s="7"/>
      <c r="AE398" s="7"/>
      <c r="AF398" s="154"/>
      <c r="AG398" s="154"/>
      <c r="AH398" s="7"/>
      <c r="AI398" s="7"/>
      <c r="AJ398" s="7"/>
      <c r="AK398" s="7"/>
      <c r="AL398" s="154"/>
      <c r="AM398" s="154"/>
      <c r="AN398" s="7"/>
      <c r="AO398" s="7"/>
      <c r="AP398" s="7"/>
      <c r="AQ398" s="7"/>
      <c r="AR398" s="154"/>
      <c r="AS398" s="154"/>
      <c r="AT398" s="7"/>
      <c r="AU398" s="7"/>
      <c r="AV398" s="7"/>
      <c r="AW398" s="7"/>
      <c r="AX398" s="154"/>
      <c r="AY398" s="154"/>
      <c r="AZ398" s="7"/>
      <c r="BA398" s="7"/>
      <c r="BB398" s="7"/>
      <c r="BC398" s="7"/>
      <c r="BD398" s="154"/>
      <c r="BE398" s="154"/>
      <c r="BF398" s="154"/>
      <c r="BG398" s="7"/>
    </row>
    <row r="399" ht="15.75" customHeight="1">
      <c r="A399" s="7"/>
      <c r="B399" s="154"/>
      <c r="C399" s="154"/>
      <c r="D399" s="7"/>
      <c r="E399" s="7"/>
      <c r="F399" s="7"/>
      <c r="G399" s="7"/>
      <c r="H399" s="154"/>
      <c r="I399" s="154"/>
      <c r="J399" s="7"/>
      <c r="K399" s="7"/>
      <c r="L399" s="7"/>
      <c r="M399" s="7"/>
      <c r="N399" s="154"/>
      <c r="O399" s="154"/>
      <c r="P399" s="7"/>
      <c r="Q399" s="7"/>
      <c r="R399" s="7"/>
      <c r="S399" s="7"/>
      <c r="T399" s="154"/>
      <c r="U399" s="154"/>
      <c r="V399" s="7"/>
      <c r="W399" s="7"/>
      <c r="X399" s="7"/>
      <c r="Y399" s="7"/>
      <c r="Z399" s="154"/>
      <c r="AA399" s="154"/>
      <c r="AB399" s="7"/>
      <c r="AC399" s="7"/>
      <c r="AD399" s="7"/>
      <c r="AE399" s="7"/>
      <c r="AF399" s="154"/>
      <c r="AG399" s="154"/>
      <c r="AH399" s="7"/>
      <c r="AI399" s="7"/>
      <c r="AJ399" s="7"/>
      <c r="AK399" s="7"/>
      <c r="AL399" s="154"/>
      <c r="AM399" s="154"/>
      <c r="AN399" s="7"/>
      <c r="AO399" s="7"/>
      <c r="AP399" s="7"/>
      <c r="AQ399" s="7"/>
      <c r="AR399" s="154"/>
      <c r="AS399" s="154"/>
      <c r="AT399" s="7"/>
      <c r="AU399" s="7"/>
      <c r="AV399" s="7"/>
      <c r="AW399" s="7"/>
      <c r="AX399" s="154"/>
      <c r="AY399" s="154"/>
      <c r="AZ399" s="7"/>
      <c r="BA399" s="7"/>
      <c r="BB399" s="7"/>
      <c r="BC399" s="7"/>
      <c r="BD399" s="154"/>
      <c r="BE399" s="154"/>
      <c r="BF399" s="154"/>
      <c r="BG399" s="7"/>
    </row>
    <row r="400" ht="15.75" customHeight="1">
      <c r="A400" s="7"/>
      <c r="B400" s="154"/>
      <c r="C400" s="154"/>
      <c r="D400" s="7"/>
      <c r="E400" s="7"/>
      <c r="F400" s="7"/>
      <c r="G400" s="7"/>
      <c r="H400" s="154"/>
      <c r="I400" s="154"/>
      <c r="J400" s="7"/>
      <c r="K400" s="7"/>
      <c r="L400" s="7"/>
      <c r="M400" s="7"/>
      <c r="N400" s="154"/>
      <c r="O400" s="154"/>
      <c r="P400" s="7"/>
      <c r="Q400" s="7"/>
      <c r="R400" s="7"/>
      <c r="S400" s="7"/>
      <c r="T400" s="154"/>
      <c r="U400" s="154"/>
      <c r="V400" s="7"/>
      <c r="W400" s="7"/>
      <c r="X400" s="7"/>
      <c r="Y400" s="7"/>
      <c r="Z400" s="154"/>
      <c r="AA400" s="154"/>
      <c r="AB400" s="7"/>
      <c r="AC400" s="7"/>
      <c r="AD400" s="7"/>
      <c r="AE400" s="7"/>
      <c r="AF400" s="154"/>
      <c r="AG400" s="154"/>
      <c r="AH400" s="7"/>
      <c r="AI400" s="7"/>
      <c r="AJ400" s="7"/>
      <c r="AK400" s="7"/>
      <c r="AL400" s="154"/>
      <c r="AM400" s="154"/>
      <c r="AN400" s="7"/>
      <c r="AO400" s="7"/>
      <c r="AP400" s="7"/>
      <c r="AQ400" s="7"/>
      <c r="AR400" s="154"/>
      <c r="AS400" s="154"/>
      <c r="AT400" s="7"/>
      <c r="AU400" s="7"/>
      <c r="AV400" s="7"/>
      <c r="AW400" s="7"/>
      <c r="AX400" s="154"/>
      <c r="AY400" s="154"/>
      <c r="AZ400" s="7"/>
      <c r="BA400" s="7"/>
      <c r="BB400" s="7"/>
      <c r="BC400" s="7"/>
      <c r="BD400" s="154"/>
      <c r="BE400" s="154"/>
      <c r="BF400" s="154"/>
      <c r="BG400" s="7"/>
    </row>
    <row r="401" ht="15.75" customHeight="1">
      <c r="A401" s="7"/>
      <c r="B401" s="154"/>
      <c r="C401" s="154"/>
      <c r="D401" s="7"/>
      <c r="E401" s="7"/>
      <c r="F401" s="7"/>
      <c r="G401" s="7"/>
      <c r="H401" s="154"/>
      <c r="I401" s="154"/>
      <c r="J401" s="7"/>
      <c r="K401" s="7"/>
      <c r="L401" s="7"/>
      <c r="M401" s="7"/>
      <c r="N401" s="154"/>
      <c r="O401" s="154"/>
      <c r="P401" s="7"/>
      <c r="Q401" s="7"/>
      <c r="R401" s="7"/>
      <c r="S401" s="7"/>
      <c r="T401" s="154"/>
      <c r="U401" s="154"/>
      <c r="V401" s="7"/>
      <c r="W401" s="7"/>
      <c r="X401" s="7"/>
      <c r="Y401" s="7"/>
      <c r="Z401" s="154"/>
      <c r="AA401" s="154"/>
      <c r="AB401" s="7"/>
      <c r="AC401" s="7"/>
      <c r="AD401" s="7"/>
      <c r="AE401" s="7"/>
      <c r="AF401" s="154"/>
      <c r="AG401" s="154"/>
      <c r="AH401" s="7"/>
      <c r="AI401" s="7"/>
      <c r="AJ401" s="7"/>
      <c r="AK401" s="7"/>
      <c r="AL401" s="154"/>
      <c r="AM401" s="154"/>
      <c r="AN401" s="7"/>
      <c r="AO401" s="7"/>
      <c r="AP401" s="7"/>
      <c r="AQ401" s="7"/>
      <c r="AR401" s="154"/>
      <c r="AS401" s="154"/>
      <c r="AT401" s="7"/>
      <c r="AU401" s="7"/>
      <c r="AV401" s="7"/>
      <c r="AW401" s="7"/>
      <c r="AX401" s="154"/>
      <c r="AY401" s="154"/>
      <c r="AZ401" s="7"/>
      <c r="BA401" s="7"/>
      <c r="BB401" s="7"/>
      <c r="BC401" s="7"/>
      <c r="BD401" s="154"/>
      <c r="BE401" s="154"/>
      <c r="BF401" s="154"/>
      <c r="BG401" s="7"/>
    </row>
    <row r="402" ht="15.75" customHeight="1">
      <c r="A402" s="7"/>
      <c r="B402" s="154"/>
      <c r="C402" s="154"/>
      <c r="D402" s="7"/>
      <c r="E402" s="7"/>
      <c r="F402" s="7"/>
      <c r="G402" s="7"/>
      <c r="H402" s="154"/>
      <c r="I402" s="154"/>
      <c r="J402" s="7"/>
      <c r="K402" s="7"/>
      <c r="L402" s="7"/>
      <c r="M402" s="7"/>
      <c r="N402" s="154"/>
      <c r="O402" s="154"/>
      <c r="P402" s="7"/>
      <c r="Q402" s="7"/>
      <c r="R402" s="7"/>
      <c r="S402" s="7"/>
      <c r="T402" s="154"/>
      <c r="U402" s="154"/>
      <c r="V402" s="7"/>
      <c r="W402" s="7"/>
      <c r="X402" s="7"/>
      <c r="Y402" s="7"/>
      <c r="Z402" s="154"/>
      <c r="AA402" s="154"/>
      <c r="AB402" s="7"/>
      <c r="AC402" s="7"/>
      <c r="AD402" s="7"/>
      <c r="AE402" s="7"/>
      <c r="AF402" s="154"/>
      <c r="AG402" s="154"/>
      <c r="AH402" s="7"/>
      <c r="AI402" s="7"/>
      <c r="AJ402" s="7"/>
      <c r="AK402" s="7"/>
      <c r="AL402" s="154"/>
      <c r="AM402" s="154"/>
      <c r="AN402" s="7"/>
      <c r="AO402" s="7"/>
      <c r="AP402" s="7"/>
      <c r="AQ402" s="7"/>
      <c r="AR402" s="154"/>
      <c r="AS402" s="154"/>
      <c r="AT402" s="7"/>
      <c r="AU402" s="7"/>
      <c r="AV402" s="7"/>
      <c r="AW402" s="7"/>
      <c r="AX402" s="154"/>
      <c r="AY402" s="154"/>
      <c r="AZ402" s="7"/>
      <c r="BA402" s="7"/>
      <c r="BB402" s="7"/>
      <c r="BC402" s="7"/>
      <c r="BD402" s="154"/>
      <c r="BE402" s="154"/>
      <c r="BF402" s="154"/>
      <c r="BG402" s="7"/>
    </row>
    <row r="403" ht="15.75" customHeight="1">
      <c r="A403" s="7"/>
      <c r="B403" s="154"/>
      <c r="C403" s="154"/>
      <c r="D403" s="7"/>
      <c r="E403" s="7"/>
      <c r="F403" s="7"/>
      <c r="G403" s="7"/>
      <c r="H403" s="154"/>
      <c r="I403" s="154"/>
      <c r="J403" s="7"/>
      <c r="K403" s="7"/>
      <c r="L403" s="7"/>
      <c r="M403" s="7"/>
      <c r="N403" s="154"/>
      <c r="O403" s="154"/>
      <c r="P403" s="7"/>
      <c r="Q403" s="7"/>
      <c r="R403" s="7"/>
      <c r="S403" s="7"/>
      <c r="T403" s="154"/>
      <c r="U403" s="154"/>
      <c r="V403" s="7"/>
      <c r="W403" s="7"/>
      <c r="X403" s="7"/>
      <c r="Y403" s="7"/>
      <c r="Z403" s="154"/>
      <c r="AA403" s="154"/>
      <c r="AB403" s="7"/>
      <c r="AC403" s="7"/>
      <c r="AD403" s="7"/>
      <c r="AE403" s="7"/>
      <c r="AF403" s="154"/>
      <c r="AG403" s="154"/>
      <c r="AH403" s="7"/>
      <c r="AI403" s="7"/>
      <c r="AJ403" s="7"/>
      <c r="AK403" s="7"/>
      <c r="AL403" s="154"/>
      <c r="AM403" s="154"/>
      <c r="AN403" s="7"/>
      <c r="AO403" s="7"/>
      <c r="AP403" s="7"/>
      <c r="AQ403" s="7"/>
      <c r="AR403" s="154"/>
      <c r="AS403" s="154"/>
      <c r="AT403" s="7"/>
      <c r="AU403" s="7"/>
      <c r="AV403" s="7"/>
      <c r="AW403" s="7"/>
      <c r="AX403" s="154"/>
      <c r="AY403" s="154"/>
      <c r="AZ403" s="7"/>
      <c r="BA403" s="7"/>
      <c r="BB403" s="7"/>
      <c r="BC403" s="7"/>
      <c r="BD403" s="154"/>
      <c r="BE403" s="154"/>
      <c r="BF403" s="154"/>
      <c r="BG403" s="7"/>
    </row>
    <row r="404" ht="15.75" customHeight="1">
      <c r="A404" s="7"/>
      <c r="B404" s="154"/>
      <c r="C404" s="154"/>
      <c r="D404" s="7"/>
      <c r="E404" s="7"/>
      <c r="F404" s="7"/>
      <c r="G404" s="7"/>
      <c r="H404" s="154"/>
      <c r="I404" s="154"/>
      <c r="J404" s="7"/>
      <c r="K404" s="7"/>
      <c r="L404" s="7"/>
      <c r="M404" s="7"/>
      <c r="N404" s="154"/>
      <c r="O404" s="154"/>
      <c r="P404" s="7"/>
      <c r="Q404" s="7"/>
      <c r="R404" s="7"/>
      <c r="S404" s="7"/>
      <c r="T404" s="154"/>
      <c r="U404" s="154"/>
      <c r="V404" s="7"/>
      <c r="W404" s="7"/>
      <c r="X404" s="7"/>
      <c r="Y404" s="7"/>
      <c r="Z404" s="154"/>
      <c r="AA404" s="154"/>
      <c r="AB404" s="7"/>
      <c r="AC404" s="7"/>
      <c r="AD404" s="7"/>
      <c r="AE404" s="7"/>
      <c r="AF404" s="154"/>
      <c r="AG404" s="154"/>
      <c r="AH404" s="7"/>
      <c r="AI404" s="7"/>
      <c r="AJ404" s="7"/>
      <c r="AK404" s="7"/>
      <c r="AL404" s="154"/>
      <c r="AM404" s="154"/>
      <c r="AN404" s="7"/>
      <c r="AO404" s="7"/>
      <c r="AP404" s="7"/>
      <c r="AQ404" s="7"/>
      <c r="AR404" s="154"/>
      <c r="AS404" s="154"/>
      <c r="AT404" s="7"/>
      <c r="AU404" s="7"/>
      <c r="AV404" s="7"/>
      <c r="AW404" s="7"/>
      <c r="AX404" s="154"/>
      <c r="AY404" s="154"/>
      <c r="AZ404" s="7"/>
      <c r="BA404" s="7"/>
      <c r="BB404" s="7"/>
      <c r="BC404" s="7"/>
      <c r="BD404" s="154"/>
      <c r="BE404" s="154"/>
      <c r="BF404" s="154"/>
      <c r="BG404" s="7"/>
    </row>
    <row r="405" ht="15.75" customHeight="1">
      <c r="A405" s="7"/>
      <c r="B405" s="154"/>
      <c r="C405" s="154"/>
      <c r="D405" s="7"/>
      <c r="E405" s="7"/>
      <c r="F405" s="7"/>
      <c r="G405" s="7"/>
      <c r="H405" s="154"/>
      <c r="I405" s="154"/>
      <c r="J405" s="7"/>
      <c r="K405" s="7"/>
      <c r="L405" s="7"/>
      <c r="M405" s="7"/>
      <c r="N405" s="154"/>
      <c r="O405" s="154"/>
      <c r="P405" s="7"/>
      <c r="Q405" s="7"/>
      <c r="R405" s="7"/>
      <c r="S405" s="7"/>
      <c r="T405" s="154"/>
      <c r="U405" s="154"/>
      <c r="V405" s="7"/>
      <c r="W405" s="7"/>
      <c r="X405" s="7"/>
      <c r="Y405" s="7"/>
      <c r="Z405" s="154"/>
      <c r="AA405" s="154"/>
      <c r="AB405" s="7"/>
      <c r="AC405" s="7"/>
      <c r="AD405" s="7"/>
      <c r="AE405" s="7"/>
      <c r="AF405" s="154"/>
      <c r="AG405" s="154"/>
      <c r="AH405" s="7"/>
      <c r="AI405" s="7"/>
      <c r="AJ405" s="7"/>
      <c r="AK405" s="7"/>
      <c r="AL405" s="154"/>
      <c r="AM405" s="154"/>
      <c r="AN405" s="7"/>
      <c r="AO405" s="7"/>
      <c r="AP405" s="7"/>
      <c r="AQ405" s="7"/>
      <c r="AR405" s="154"/>
      <c r="AS405" s="154"/>
      <c r="AT405" s="7"/>
      <c r="AU405" s="7"/>
      <c r="AV405" s="7"/>
      <c r="AW405" s="7"/>
      <c r="AX405" s="154"/>
      <c r="AY405" s="154"/>
      <c r="AZ405" s="7"/>
      <c r="BA405" s="7"/>
      <c r="BB405" s="7"/>
      <c r="BC405" s="7"/>
      <c r="BD405" s="154"/>
      <c r="BE405" s="154"/>
      <c r="BF405" s="154"/>
      <c r="BG405" s="7"/>
    </row>
    <row r="406" ht="15.75" customHeight="1">
      <c r="A406" s="7"/>
      <c r="B406" s="154"/>
      <c r="C406" s="154"/>
      <c r="D406" s="7"/>
      <c r="E406" s="7"/>
      <c r="F406" s="7"/>
      <c r="G406" s="7"/>
      <c r="H406" s="154"/>
      <c r="I406" s="154"/>
      <c r="J406" s="7"/>
      <c r="K406" s="7"/>
      <c r="L406" s="7"/>
      <c r="M406" s="7"/>
      <c r="N406" s="154"/>
      <c r="O406" s="154"/>
      <c r="P406" s="7"/>
      <c r="Q406" s="7"/>
      <c r="R406" s="7"/>
      <c r="S406" s="7"/>
      <c r="T406" s="154"/>
      <c r="U406" s="154"/>
      <c r="V406" s="7"/>
      <c r="W406" s="7"/>
      <c r="X406" s="7"/>
      <c r="Y406" s="7"/>
      <c r="Z406" s="154"/>
      <c r="AA406" s="154"/>
      <c r="AB406" s="7"/>
      <c r="AC406" s="7"/>
      <c r="AD406" s="7"/>
      <c r="AE406" s="7"/>
      <c r="AF406" s="154"/>
      <c r="AG406" s="154"/>
      <c r="AH406" s="7"/>
      <c r="AI406" s="7"/>
      <c r="AJ406" s="7"/>
      <c r="AK406" s="7"/>
      <c r="AL406" s="154"/>
      <c r="AM406" s="154"/>
      <c r="AN406" s="7"/>
      <c r="AO406" s="7"/>
      <c r="AP406" s="7"/>
      <c r="AQ406" s="7"/>
      <c r="AR406" s="154"/>
      <c r="AS406" s="154"/>
      <c r="AT406" s="7"/>
      <c r="AU406" s="7"/>
      <c r="AV406" s="7"/>
      <c r="AW406" s="7"/>
      <c r="AX406" s="154"/>
      <c r="AY406" s="154"/>
      <c r="AZ406" s="7"/>
      <c r="BA406" s="7"/>
      <c r="BB406" s="7"/>
      <c r="BC406" s="7"/>
      <c r="BD406" s="154"/>
      <c r="BE406" s="154"/>
      <c r="BF406" s="154"/>
      <c r="BG406" s="7"/>
    </row>
    <row r="407" ht="15.75" customHeight="1">
      <c r="A407" s="7"/>
      <c r="B407" s="154"/>
      <c r="C407" s="154"/>
      <c r="D407" s="7"/>
      <c r="E407" s="7"/>
      <c r="F407" s="7"/>
      <c r="G407" s="7"/>
      <c r="H407" s="154"/>
      <c r="I407" s="154"/>
      <c r="J407" s="7"/>
      <c r="K407" s="7"/>
      <c r="L407" s="7"/>
      <c r="M407" s="7"/>
      <c r="N407" s="154"/>
      <c r="O407" s="154"/>
      <c r="P407" s="7"/>
      <c r="Q407" s="7"/>
      <c r="R407" s="7"/>
      <c r="S407" s="7"/>
      <c r="T407" s="154"/>
      <c r="U407" s="154"/>
      <c r="V407" s="7"/>
      <c r="W407" s="7"/>
      <c r="X407" s="7"/>
      <c r="Y407" s="7"/>
      <c r="Z407" s="154"/>
      <c r="AA407" s="154"/>
      <c r="AB407" s="7"/>
      <c r="AC407" s="7"/>
      <c r="AD407" s="7"/>
      <c r="AE407" s="7"/>
      <c r="AF407" s="154"/>
      <c r="AG407" s="154"/>
      <c r="AH407" s="7"/>
      <c r="AI407" s="7"/>
      <c r="AJ407" s="7"/>
      <c r="AK407" s="7"/>
      <c r="AL407" s="154"/>
      <c r="AM407" s="154"/>
      <c r="AN407" s="7"/>
      <c r="AO407" s="7"/>
      <c r="AP407" s="7"/>
      <c r="AQ407" s="7"/>
      <c r="AR407" s="154"/>
      <c r="AS407" s="154"/>
      <c r="AT407" s="7"/>
      <c r="AU407" s="7"/>
      <c r="AV407" s="7"/>
      <c r="AW407" s="7"/>
      <c r="AX407" s="154"/>
      <c r="AY407" s="154"/>
      <c r="AZ407" s="7"/>
      <c r="BA407" s="7"/>
      <c r="BB407" s="7"/>
      <c r="BC407" s="7"/>
      <c r="BD407" s="154"/>
      <c r="BE407" s="154"/>
      <c r="BF407" s="154"/>
      <c r="BG407" s="7"/>
    </row>
    <row r="408" ht="15.75" customHeight="1">
      <c r="A408" s="7"/>
      <c r="B408" s="154"/>
      <c r="C408" s="154"/>
      <c r="D408" s="7"/>
      <c r="E408" s="7"/>
      <c r="F408" s="7"/>
      <c r="G408" s="7"/>
      <c r="H408" s="154"/>
      <c r="I408" s="154"/>
      <c r="J408" s="7"/>
      <c r="K408" s="7"/>
      <c r="L408" s="7"/>
      <c r="M408" s="7"/>
      <c r="N408" s="154"/>
      <c r="O408" s="154"/>
      <c r="P408" s="7"/>
      <c r="Q408" s="7"/>
      <c r="R408" s="7"/>
      <c r="S408" s="7"/>
      <c r="T408" s="154"/>
      <c r="U408" s="154"/>
      <c r="V408" s="7"/>
      <c r="W408" s="7"/>
      <c r="X408" s="7"/>
      <c r="Y408" s="7"/>
      <c r="Z408" s="154"/>
      <c r="AA408" s="154"/>
      <c r="AB408" s="7"/>
      <c r="AC408" s="7"/>
      <c r="AD408" s="7"/>
      <c r="AE408" s="7"/>
      <c r="AF408" s="154"/>
      <c r="AG408" s="154"/>
      <c r="AH408" s="7"/>
      <c r="AI408" s="7"/>
      <c r="AJ408" s="7"/>
      <c r="AK408" s="7"/>
      <c r="AL408" s="154"/>
      <c r="AM408" s="154"/>
      <c r="AN408" s="7"/>
      <c r="AO408" s="7"/>
      <c r="AP408" s="7"/>
      <c r="AQ408" s="7"/>
      <c r="AR408" s="154"/>
      <c r="AS408" s="154"/>
      <c r="AT408" s="7"/>
      <c r="AU408" s="7"/>
      <c r="AV408" s="7"/>
      <c r="AW408" s="7"/>
      <c r="AX408" s="154"/>
      <c r="AY408" s="154"/>
      <c r="AZ408" s="7"/>
      <c r="BA408" s="7"/>
      <c r="BB408" s="7"/>
      <c r="BC408" s="7"/>
      <c r="BD408" s="154"/>
      <c r="BE408" s="154"/>
      <c r="BF408" s="154"/>
      <c r="BG408" s="7"/>
    </row>
    <row r="409" ht="15.75" customHeight="1">
      <c r="A409" s="7"/>
      <c r="B409" s="154"/>
      <c r="C409" s="154"/>
      <c r="D409" s="7"/>
      <c r="E409" s="7"/>
      <c r="F409" s="7"/>
      <c r="G409" s="7"/>
      <c r="H409" s="154"/>
      <c r="I409" s="154"/>
      <c r="J409" s="7"/>
      <c r="K409" s="7"/>
      <c r="L409" s="7"/>
      <c r="M409" s="7"/>
      <c r="N409" s="154"/>
      <c r="O409" s="154"/>
      <c r="P409" s="7"/>
      <c r="Q409" s="7"/>
      <c r="R409" s="7"/>
      <c r="S409" s="7"/>
      <c r="T409" s="154"/>
      <c r="U409" s="154"/>
      <c r="V409" s="7"/>
      <c r="W409" s="7"/>
      <c r="X409" s="7"/>
      <c r="Y409" s="7"/>
      <c r="Z409" s="154"/>
      <c r="AA409" s="154"/>
      <c r="AB409" s="7"/>
      <c r="AC409" s="7"/>
      <c r="AD409" s="7"/>
      <c r="AE409" s="7"/>
      <c r="AF409" s="154"/>
      <c r="AG409" s="154"/>
      <c r="AH409" s="7"/>
      <c r="AI409" s="7"/>
      <c r="AJ409" s="7"/>
      <c r="AK409" s="7"/>
      <c r="AL409" s="154"/>
      <c r="AM409" s="154"/>
      <c r="AN409" s="7"/>
      <c r="AO409" s="7"/>
      <c r="AP409" s="7"/>
      <c r="AQ409" s="7"/>
      <c r="AR409" s="154"/>
      <c r="AS409" s="154"/>
      <c r="AT409" s="7"/>
      <c r="AU409" s="7"/>
      <c r="AV409" s="7"/>
      <c r="AW409" s="7"/>
      <c r="AX409" s="154"/>
      <c r="AY409" s="154"/>
      <c r="AZ409" s="7"/>
      <c r="BA409" s="7"/>
      <c r="BB409" s="7"/>
      <c r="BC409" s="7"/>
      <c r="BD409" s="154"/>
      <c r="BE409" s="154"/>
      <c r="BF409" s="154"/>
      <c r="BG409" s="7"/>
    </row>
    <row r="410" ht="15.75" customHeight="1">
      <c r="A410" s="7"/>
      <c r="B410" s="154"/>
      <c r="C410" s="154"/>
      <c r="D410" s="7"/>
      <c r="E410" s="7"/>
      <c r="F410" s="7"/>
      <c r="G410" s="7"/>
      <c r="H410" s="154"/>
      <c r="I410" s="154"/>
      <c r="J410" s="7"/>
      <c r="K410" s="7"/>
      <c r="L410" s="7"/>
      <c r="M410" s="7"/>
      <c r="N410" s="154"/>
      <c r="O410" s="154"/>
      <c r="P410" s="7"/>
      <c r="Q410" s="7"/>
      <c r="R410" s="7"/>
      <c r="S410" s="7"/>
      <c r="T410" s="154"/>
      <c r="U410" s="154"/>
      <c r="V410" s="7"/>
      <c r="W410" s="7"/>
      <c r="X410" s="7"/>
      <c r="Y410" s="7"/>
      <c r="Z410" s="154"/>
      <c r="AA410" s="154"/>
      <c r="AB410" s="7"/>
      <c r="AC410" s="7"/>
      <c r="AD410" s="7"/>
      <c r="AE410" s="7"/>
      <c r="AF410" s="154"/>
      <c r="AG410" s="154"/>
      <c r="AH410" s="7"/>
      <c r="AI410" s="7"/>
      <c r="AJ410" s="7"/>
      <c r="AK410" s="7"/>
      <c r="AL410" s="154"/>
      <c r="AM410" s="154"/>
      <c r="AN410" s="7"/>
      <c r="AO410" s="7"/>
      <c r="AP410" s="7"/>
      <c r="AQ410" s="7"/>
      <c r="AR410" s="154"/>
      <c r="AS410" s="154"/>
      <c r="AT410" s="7"/>
      <c r="AU410" s="7"/>
      <c r="AV410" s="7"/>
      <c r="AW410" s="7"/>
      <c r="AX410" s="154"/>
      <c r="AY410" s="154"/>
      <c r="AZ410" s="7"/>
      <c r="BA410" s="7"/>
      <c r="BB410" s="7"/>
      <c r="BC410" s="7"/>
      <c r="BD410" s="154"/>
      <c r="BE410" s="154"/>
      <c r="BF410" s="154"/>
      <c r="BG410" s="7"/>
    </row>
    <row r="411" ht="15.75" customHeight="1">
      <c r="A411" s="7"/>
      <c r="B411" s="154"/>
      <c r="C411" s="154"/>
      <c r="D411" s="7"/>
      <c r="E411" s="7"/>
      <c r="F411" s="7"/>
      <c r="G411" s="7"/>
      <c r="H411" s="154"/>
      <c r="I411" s="154"/>
      <c r="J411" s="7"/>
      <c r="K411" s="7"/>
      <c r="L411" s="7"/>
      <c r="M411" s="7"/>
      <c r="N411" s="154"/>
      <c r="O411" s="154"/>
      <c r="P411" s="7"/>
      <c r="Q411" s="7"/>
      <c r="R411" s="7"/>
      <c r="S411" s="7"/>
      <c r="T411" s="154"/>
      <c r="U411" s="154"/>
      <c r="V411" s="7"/>
      <c r="W411" s="7"/>
      <c r="X411" s="7"/>
      <c r="Y411" s="7"/>
      <c r="Z411" s="154"/>
      <c r="AA411" s="154"/>
      <c r="AB411" s="7"/>
      <c r="AC411" s="7"/>
      <c r="AD411" s="7"/>
      <c r="AE411" s="7"/>
      <c r="AF411" s="154"/>
      <c r="AG411" s="154"/>
      <c r="AH411" s="7"/>
      <c r="AI411" s="7"/>
      <c r="AJ411" s="7"/>
      <c r="AK411" s="7"/>
      <c r="AL411" s="154"/>
      <c r="AM411" s="154"/>
      <c r="AN411" s="7"/>
      <c r="AO411" s="7"/>
      <c r="AP411" s="7"/>
      <c r="AQ411" s="7"/>
      <c r="AR411" s="154"/>
      <c r="AS411" s="154"/>
      <c r="AT411" s="7"/>
      <c r="AU411" s="7"/>
      <c r="AV411" s="7"/>
      <c r="AW411" s="7"/>
      <c r="AX411" s="154"/>
      <c r="AY411" s="154"/>
      <c r="AZ411" s="7"/>
      <c r="BA411" s="7"/>
      <c r="BB411" s="7"/>
      <c r="BC411" s="7"/>
      <c r="BD411" s="154"/>
      <c r="BE411" s="154"/>
      <c r="BF411" s="154"/>
      <c r="BG411" s="7"/>
    </row>
    <row r="412" ht="15.75" customHeight="1">
      <c r="A412" s="7"/>
      <c r="B412" s="154"/>
      <c r="C412" s="154"/>
      <c r="D412" s="7"/>
      <c r="E412" s="7"/>
      <c r="F412" s="7"/>
      <c r="G412" s="7"/>
      <c r="H412" s="154"/>
      <c r="I412" s="154"/>
      <c r="J412" s="7"/>
      <c r="K412" s="7"/>
      <c r="L412" s="7"/>
      <c r="M412" s="7"/>
      <c r="N412" s="154"/>
      <c r="O412" s="154"/>
      <c r="P412" s="7"/>
      <c r="Q412" s="7"/>
      <c r="R412" s="7"/>
      <c r="S412" s="7"/>
      <c r="T412" s="154"/>
      <c r="U412" s="154"/>
      <c r="V412" s="7"/>
      <c r="W412" s="7"/>
      <c r="X412" s="7"/>
      <c r="Y412" s="7"/>
      <c r="Z412" s="154"/>
      <c r="AA412" s="154"/>
      <c r="AB412" s="7"/>
      <c r="AC412" s="7"/>
      <c r="AD412" s="7"/>
      <c r="AE412" s="7"/>
      <c r="AF412" s="154"/>
      <c r="AG412" s="154"/>
      <c r="AH412" s="7"/>
      <c r="AI412" s="7"/>
      <c r="AJ412" s="7"/>
      <c r="AK412" s="7"/>
      <c r="AL412" s="154"/>
      <c r="AM412" s="154"/>
      <c r="AN412" s="7"/>
      <c r="AO412" s="7"/>
      <c r="AP412" s="7"/>
      <c r="AQ412" s="7"/>
      <c r="AR412" s="154"/>
      <c r="AS412" s="154"/>
      <c r="AT412" s="7"/>
      <c r="AU412" s="7"/>
      <c r="AV412" s="7"/>
      <c r="AW412" s="7"/>
      <c r="AX412" s="154"/>
      <c r="AY412" s="154"/>
      <c r="AZ412" s="7"/>
      <c r="BA412" s="7"/>
      <c r="BB412" s="7"/>
      <c r="BC412" s="7"/>
      <c r="BD412" s="154"/>
      <c r="BE412" s="154"/>
      <c r="BF412" s="154"/>
      <c r="BG412" s="7"/>
    </row>
    <row r="413" ht="15.75" customHeight="1">
      <c r="A413" s="7"/>
      <c r="B413" s="154"/>
      <c r="C413" s="154"/>
      <c r="D413" s="7"/>
      <c r="E413" s="7"/>
      <c r="F413" s="7"/>
      <c r="G413" s="7"/>
      <c r="H413" s="154"/>
      <c r="I413" s="154"/>
      <c r="J413" s="7"/>
      <c r="K413" s="7"/>
      <c r="L413" s="7"/>
      <c r="M413" s="7"/>
      <c r="N413" s="154"/>
      <c r="O413" s="154"/>
      <c r="P413" s="7"/>
      <c r="Q413" s="7"/>
      <c r="R413" s="7"/>
      <c r="S413" s="7"/>
      <c r="T413" s="154"/>
      <c r="U413" s="154"/>
      <c r="V413" s="7"/>
      <c r="W413" s="7"/>
      <c r="X413" s="7"/>
      <c r="Y413" s="7"/>
      <c r="Z413" s="154"/>
      <c r="AA413" s="154"/>
      <c r="AB413" s="7"/>
      <c r="AC413" s="7"/>
      <c r="AD413" s="7"/>
      <c r="AE413" s="7"/>
      <c r="AF413" s="154"/>
      <c r="AG413" s="154"/>
      <c r="AH413" s="7"/>
      <c r="AI413" s="7"/>
      <c r="AJ413" s="7"/>
      <c r="AK413" s="7"/>
      <c r="AL413" s="154"/>
      <c r="AM413" s="154"/>
      <c r="AN413" s="7"/>
      <c r="AO413" s="7"/>
      <c r="AP413" s="7"/>
      <c r="AQ413" s="7"/>
      <c r="AR413" s="154"/>
      <c r="AS413" s="154"/>
      <c r="AT413" s="7"/>
      <c r="AU413" s="7"/>
      <c r="AV413" s="7"/>
      <c r="AW413" s="7"/>
      <c r="AX413" s="154"/>
      <c r="AY413" s="154"/>
      <c r="AZ413" s="7"/>
      <c r="BA413" s="7"/>
      <c r="BB413" s="7"/>
      <c r="BC413" s="7"/>
      <c r="BD413" s="154"/>
      <c r="BE413" s="154"/>
      <c r="BF413" s="154"/>
      <c r="BG413" s="7"/>
    </row>
    <row r="414" ht="15.75" customHeight="1">
      <c r="A414" s="7"/>
      <c r="B414" s="154"/>
      <c r="C414" s="154"/>
      <c r="D414" s="7"/>
      <c r="E414" s="7"/>
      <c r="F414" s="7"/>
      <c r="G414" s="7"/>
      <c r="H414" s="154"/>
      <c r="I414" s="154"/>
      <c r="J414" s="7"/>
      <c r="K414" s="7"/>
      <c r="L414" s="7"/>
      <c r="M414" s="7"/>
      <c r="N414" s="154"/>
      <c r="O414" s="154"/>
      <c r="P414" s="7"/>
      <c r="Q414" s="7"/>
      <c r="R414" s="7"/>
      <c r="S414" s="7"/>
      <c r="T414" s="154"/>
      <c r="U414" s="154"/>
      <c r="V414" s="7"/>
      <c r="W414" s="7"/>
      <c r="X414" s="7"/>
      <c r="Y414" s="7"/>
      <c r="Z414" s="154"/>
      <c r="AA414" s="154"/>
      <c r="AB414" s="7"/>
      <c r="AC414" s="7"/>
      <c r="AD414" s="7"/>
      <c r="AE414" s="7"/>
      <c r="AF414" s="154"/>
      <c r="AG414" s="154"/>
      <c r="AH414" s="7"/>
      <c r="AI414" s="7"/>
      <c r="AJ414" s="7"/>
      <c r="AK414" s="7"/>
      <c r="AL414" s="154"/>
      <c r="AM414" s="154"/>
      <c r="AN414" s="7"/>
      <c r="AO414" s="7"/>
      <c r="AP414" s="7"/>
      <c r="AQ414" s="7"/>
      <c r="AR414" s="154"/>
      <c r="AS414" s="154"/>
      <c r="AT414" s="7"/>
      <c r="AU414" s="7"/>
      <c r="AV414" s="7"/>
      <c r="AW414" s="7"/>
      <c r="AX414" s="154"/>
      <c r="AY414" s="154"/>
      <c r="AZ414" s="7"/>
      <c r="BA414" s="7"/>
      <c r="BB414" s="7"/>
      <c r="BC414" s="7"/>
      <c r="BD414" s="154"/>
      <c r="BE414" s="154"/>
      <c r="BF414" s="154"/>
      <c r="BG414" s="7"/>
    </row>
    <row r="415" ht="15.75" customHeight="1">
      <c r="A415" s="7"/>
      <c r="B415" s="154"/>
      <c r="C415" s="154"/>
      <c r="D415" s="7"/>
      <c r="E415" s="7"/>
      <c r="F415" s="7"/>
      <c r="G415" s="7"/>
      <c r="H415" s="154"/>
      <c r="I415" s="154"/>
      <c r="J415" s="7"/>
      <c r="K415" s="7"/>
      <c r="L415" s="7"/>
      <c r="M415" s="7"/>
      <c r="N415" s="154"/>
      <c r="O415" s="154"/>
      <c r="P415" s="7"/>
      <c r="Q415" s="7"/>
      <c r="R415" s="7"/>
      <c r="S415" s="7"/>
      <c r="T415" s="154"/>
      <c r="U415" s="154"/>
      <c r="V415" s="7"/>
      <c r="W415" s="7"/>
      <c r="X415" s="7"/>
      <c r="Y415" s="7"/>
      <c r="Z415" s="154"/>
      <c r="AA415" s="154"/>
      <c r="AB415" s="7"/>
      <c r="AC415" s="7"/>
      <c r="AD415" s="7"/>
      <c r="AE415" s="7"/>
      <c r="AF415" s="154"/>
      <c r="AG415" s="154"/>
      <c r="AH415" s="7"/>
      <c r="AI415" s="7"/>
      <c r="AJ415" s="7"/>
      <c r="AK415" s="7"/>
      <c r="AL415" s="154"/>
      <c r="AM415" s="154"/>
      <c r="AN415" s="7"/>
      <c r="AO415" s="7"/>
      <c r="AP415" s="7"/>
      <c r="AQ415" s="7"/>
      <c r="AR415" s="154"/>
      <c r="AS415" s="154"/>
      <c r="AT415" s="7"/>
      <c r="AU415" s="7"/>
      <c r="AV415" s="7"/>
      <c r="AW415" s="7"/>
      <c r="AX415" s="154"/>
      <c r="AY415" s="154"/>
      <c r="AZ415" s="7"/>
      <c r="BA415" s="7"/>
      <c r="BB415" s="7"/>
      <c r="BC415" s="7"/>
      <c r="BD415" s="154"/>
      <c r="BE415" s="154"/>
      <c r="BF415" s="154"/>
      <c r="BG415" s="7"/>
    </row>
    <row r="416" ht="15.75" customHeight="1">
      <c r="A416" s="7"/>
      <c r="B416" s="154"/>
      <c r="C416" s="154"/>
      <c r="D416" s="7"/>
      <c r="E416" s="7"/>
      <c r="F416" s="7"/>
      <c r="G416" s="7"/>
      <c r="H416" s="154"/>
      <c r="I416" s="154"/>
      <c r="J416" s="7"/>
      <c r="K416" s="7"/>
      <c r="L416" s="7"/>
      <c r="M416" s="7"/>
      <c r="N416" s="154"/>
      <c r="O416" s="154"/>
      <c r="P416" s="7"/>
      <c r="Q416" s="7"/>
      <c r="R416" s="7"/>
      <c r="S416" s="7"/>
      <c r="T416" s="154"/>
      <c r="U416" s="154"/>
      <c r="V416" s="7"/>
      <c r="W416" s="7"/>
      <c r="X416" s="7"/>
      <c r="Y416" s="7"/>
      <c r="Z416" s="154"/>
      <c r="AA416" s="154"/>
      <c r="AB416" s="7"/>
      <c r="AC416" s="7"/>
      <c r="AD416" s="7"/>
      <c r="AE416" s="7"/>
      <c r="AF416" s="154"/>
      <c r="AG416" s="154"/>
      <c r="AH416" s="7"/>
      <c r="AI416" s="7"/>
      <c r="AJ416" s="7"/>
      <c r="AK416" s="7"/>
      <c r="AL416" s="154"/>
      <c r="AM416" s="154"/>
      <c r="AN416" s="7"/>
      <c r="AO416" s="7"/>
      <c r="AP416" s="7"/>
      <c r="AQ416" s="7"/>
      <c r="AR416" s="154"/>
      <c r="AS416" s="154"/>
      <c r="AT416" s="7"/>
      <c r="AU416" s="7"/>
      <c r="AV416" s="7"/>
      <c r="AW416" s="7"/>
      <c r="AX416" s="154"/>
      <c r="AY416" s="154"/>
      <c r="AZ416" s="7"/>
      <c r="BA416" s="7"/>
      <c r="BB416" s="7"/>
      <c r="BC416" s="7"/>
      <c r="BD416" s="154"/>
      <c r="BE416" s="154"/>
      <c r="BF416" s="154"/>
      <c r="BG416" s="7"/>
    </row>
    <row r="417" ht="15.75" customHeight="1">
      <c r="A417" s="7"/>
      <c r="B417" s="154"/>
      <c r="C417" s="154"/>
      <c r="D417" s="7"/>
      <c r="E417" s="7"/>
      <c r="F417" s="7"/>
      <c r="G417" s="7"/>
      <c r="H417" s="154"/>
      <c r="I417" s="154"/>
      <c r="J417" s="7"/>
      <c r="K417" s="7"/>
      <c r="L417" s="7"/>
      <c r="M417" s="7"/>
      <c r="N417" s="154"/>
      <c r="O417" s="154"/>
      <c r="P417" s="7"/>
      <c r="Q417" s="7"/>
      <c r="R417" s="7"/>
      <c r="S417" s="7"/>
      <c r="T417" s="154"/>
      <c r="U417" s="154"/>
      <c r="V417" s="7"/>
      <c r="W417" s="7"/>
      <c r="X417" s="7"/>
      <c r="Y417" s="7"/>
      <c r="Z417" s="154"/>
      <c r="AA417" s="154"/>
      <c r="AB417" s="7"/>
      <c r="AC417" s="7"/>
      <c r="AD417" s="7"/>
      <c r="AE417" s="7"/>
      <c r="AF417" s="154"/>
      <c r="AG417" s="154"/>
      <c r="AH417" s="7"/>
      <c r="AI417" s="7"/>
      <c r="AJ417" s="7"/>
      <c r="AK417" s="7"/>
      <c r="AL417" s="154"/>
      <c r="AM417" s="154"/>
      <c r="AN417" s="7"/>
      <c r="AO417" s="7"/>
      <c r="AP417" s="7"/>
      <c r="AQ417" s="7"/>
      <c r="AR417" s="154"/>
      <c r="AS417" s="154"/>
      <c r="AT417" s="7"/>
      <c r="AU417" s="7"/>
      <c r="AV417" s="7"/>
      <c r="AW417" s="7"/>
      <c r="AX417" s="154"/>
      <c r="AY417" s="154"/>
      <c r="AZ417" s="7"/>
      <c r="BA417" s="7"/>
      <c r="BB417" s="7"/>
      <c r="BC417" s="7"/>
      <c r="BD417" s="154"/>
      <c r="BE417" s="154"/>
      <c r="BF417" s="154"/>
      <c r="BG417" s="7"/>
    </row>
    <row r="418" ht="15.75" customHeight="1">
      <c r="A418" s="7"/>
      <c r="B418" s="154"/>
      <c r="C418" s="154"/>
      <c r="D418" s="7"/>
      <c r="E418" s="7"/>
      <c r="F418" s="7"/>
      <c r="G418" s="7"/>
      <c r="H418" s="154"/>
      <c r="I418" s="154"/>
      <c r="J418" s="7"/>
      <c r="K418" s="7"/>
      <c r="L418" s="7"/>
      <c r="M418" s="7"/>
      <c r="N418" s="154"/>
      <c r="O418" s="154"/>
      <c r="P418" s="7"/>
      <c r="Q418" s="7"/>
      <c r="R418" s="7"/>
      <c r="S418" s="7"/>
      <c r="T418" s="154"/>
      <c r="U418" s="154"/>
      <c r="V418" s="7"/>
      <c r="W418" s="7"/>
      <c r="X418" s="7"/>
      <c r="Y418" s="7"/>
      <c r="Z418" s="154"/>
      <c r="AA418" s="154"/>
      <c r="AB418" s="7"/>
      <c r="AC418" s="7"/>
      <c r="AD418" s="7"/>
      <c r="AE418" s="7"/>
      <c r="AF418" s="154"/>
      <c r="AG418" s="154"/>
      <c r="AH418" s="7"/>
      <c r="AI418" s="7"/>
      <c r="AJ418" s="7"/>
      <c r="AK418" s="7"/>
      <c r="AL418" s="154"/>
      <c r="AM418" s="154"/>
      <c r="AN418" s="7"/>
      <c r="AO418" s="7"/>
      <c r="AP418" s="7"/>
      <c r="AQ418" s="7"/>
      <c r="AR418" s="154"/>
      <c r="AS418" s="154"/>
      <c r="AT418" s="7"/>
      <c r="AU418" s="7"/>
      <c r="AV418" s="7"/>
      <c r="AW418" s="7"/>
      <c r="AX418" s="154"/>
      <c r="AY418" s="154"/>
      <c r="AZ418" s="7"/>
      <c r="BA418" s="7"/>
      <c r="BB418" s="7"/>
      <c r="BC418" s="7"/>
      <c r="BD418" s="154"/>
      <c r="BE418" s="154"/>
      <c r="BF418" s="154"/>
      <c r="BG418" s="7"/>
    </row>
    <row r="419" ht="15.75" customHeight="1">
      <c r="A419" s="7"/>
      <c r="B419" s="154"/>
      <c r="C419" s="154"/>
      <c r="D419" s="7"/>
      <c r="E419" s="7"/>
      <c r="F419" s="7"/>
      <c r="G419" s="7"/>
      <c r="H419" s="154"/>
      <c r="I419" s="154"/>
      <c r="J419" s="7"/>
      <c r="K419" s="7"/>
      <c r="L419" s="7"/>
      <c r="M419" s="7"/>
      <c r="N419" s="154"/>
      <c r="O419" s="154"/>
      <c r="P419" s="7"/>
      <c r="Q419" s="7"/>
      <c r="R419" s="7"/>
      <c r="S419" s="7"/>
      <c r="T419" s="154"/>
      <c r="U419" s="154"/>
      <c r="V419" s="7"/>
      <c r="W419" s="7"/>
      <c r="X419" s="7"/>
      <c r="Y419" s="7"/>
      <c r="Z419" s="154"/>
      <c r="AA419" s="154"/>
      <c r="AB419" s="7"/>
      <c r="AC419" s="7"/>
      <c r="AD419" s="7"/>
      <c r="AE419" s="7"/>
      <c r="AF419" s="154"/>
      <c r="AG419" s="154"/>
      <c r="AH419" s="7"/>
      <c r="AI419" s="7"/>
      <c r="AJ419" s="7"/>
      <c r="AK419" s="7"/>
      <c r="AL419" s="154"/>
      <c r="AM419" s="154"/>
      <c r="AN419" s="7"/>
      <c r="AO419" s="7"/>
      <c r="AP419" s="7"/>
      <c r="AQ419" s="7"/>
      <c r="AR419" s="154"/>
      <c r="AS419" s="154"/>
      <c r="AT419" s="7"/>
      <c r="AU419" s="7"/>
      <c r="AV419" s="7"/>
      <c r="AW419" s="7"/>
      <c r="AX419" s="154"/>
      <c r="AY419" s="154"/>
      <c r="AZ419" s="7"/>
      <c r="BA419" s="7"/>
      <c r="BB419" s="7"/>
      <c r="BC419" s="7"/>
      <c r="BD419" s="154"/>
      <c r="BE419" s="154"/>
      <c r="BF419" s="154"/>
      <c r="BG419" s="7"/>
    </row>
    <row r="420" ht="15.75" customHeight="1">
      <c r="A420" s="7"/>
      <c r="B420" s="154"/>
      <c r="C420" s="154"/>
      <c r="D420" s="7"/>
      <c r="E420" s="7"/>
      <c r="F420" s="7"/>
      <c r="G420" s="7"/>
      <c r="H420" s="154"/>
      <c r="I420" s="154"/>
      <c r="J420" s="7"/>
      <c r="K420" s="7"/>
      <c r="L420" s="7"/>
      <c r="M420" s="7"/>
      <c r="N420" s="154"/>
      <c r="O420" s="154"/>
      <c r="P420" s="7"/>
      <c r="Q420" s="7"/>
      <c r="R420" s="7"/>
      <c r="S420" s="7"/>
      <c r="T420" s="154"/>
      <c r="U420" s="154"/>
      <c r="V420" s="7"/>
      <c r="W420" s="7"/>
      <c r="X420" s="7"/>
      <c r="Y420" s="7"/>
      <c r="Z420" s="154"/>
      <c r="AA420" s="154"/>
      <c r="AB420" s="7"/>
      <c r="AC420" s="7"/>
      <c r="AD420" s="7"/>
      <c r="AE420" s="7"/>
      <c r="AF420" s="154"/>
      <c r="AG420" s="154"/>
      <c r="AH420" s="7"/>
      <c r="AI420" s="7"/>
      <c r="AJ420" s="7"/>
      <c r="AK420" s="7"/>
      <c r="AL420" s="154"/>
      <c r="AM420" s="154"/>
      <c r="AN420" s="7"/>
      <c r="AO420" s="7"/>
      <c r="AP420" s="7"/>
      <c r="AQ420" s="7"/>
      <c r="AR420" s="154"/>
      <c r="AS420" s="154"/>
      <c r="AT420" s="7"/>
      <c r="AU420" s="7"/>
      <c r="AV420" s="7"/>
      <c r="AW420" s="7"/>
      <c r="AX420" s="154"/>
      <c r="AY420" s="154"/>
      <c r="AZ420" s="7"/>
      <c r="BA420" s="7"/>
      <c r="BB420" s="7"/>
      <c r="BC420" s="7"/>
      <c r="BD420" s="154"/>
      <c r="BE420" s="154"/>
      <c r="BF420" s="154"/>
      <c r="BG420" s="7"/>
    </row>
    <row r="421" ht="15.75" customHeight="1">
      <c r="A421" s="7"/>
      <c r="B421" s="154"/>
      <c r="C421" s="154"/>
      <c r="D421" s="7"/>
      <c r="E421" s="7"/>
      <c r="F421" s="7"/>
      <c r="G421" s="7"/>
      <c r="H421" s="154"/>
      <c r="I421" s="154"/>
      <c r="J421" s="7"/>
      <c r="K421" s="7"/>
      <c r="L421" s="7"/>
      <c r="M421" s="7"/>
      <c r="N421" s="154"/>
      <c r="O421" s="154"/>
      <c r="P421" s="7"/>
      <c r="Q421" s="7"/>
      <c r="R421" s="7"/>
      <c r="S421" s="7"/>
      <c r="T421" s="154"/>
      <c r="U421" s="154"/>
      <c r="V421" s="7"/>
      <c r="W421" s="7"/>
      <c r="X421" s="7"/>
      <c r="Y421" s="7"/>
      <c r="Z421" s="154"/>
      <c r="AA421" s="154"/>
      <c r="AB421" s="7"/>
      <c r="AC421" s="7"/>
      <c r="AD421" s="7"/>
      <c r="AE421" s="7"/>
      <c r="AF421" s="154"/>
      <c r="AG421" s="154"/>
      <c r="AH421" s="7"/>
      <c r="AI421" s="7"/>
      <c r="AJ421" s="7"/>
      <c r="AK421" s="7"/>
      <c r="AL421" s="154"/>
      <c r="AM421" s="154"/>
      <c r="AN421" s="7"/>
      <c r="AO421" s="7"/>
      <c r="AP421" s="7"/>
      <c r="AQ421" s="7"/>
      <c r="AR421" s="154"/>
      <c r="AS421" s="154"/>
      <c r="AT421" s="7"/>
      <c r="AU421" s="7"/>
      <c r="AV421" s="7"/>
      <c r="AW421" s="7"/>
      <c r="AX421" s="154"/>
      <c r="AY421" s="154"/>
      <c r="AZ421" s="7"/>
      <c r="BA421" s="7"/>
      <c r="BB421" s="7"/>
      <c r="BC421" s="7"/>
      <c r="BD421" s="154"/>
      <c r="BE421" s="154"/>
      <c r="BF421" s="154"/>
      <c r="BG421" s="7"/>
    </row>
    <row r="422" ht="15.75" customHeight="1">
      <c r="A422" s="7"/>
      <c r="B422" s="154"/>
      <c r="C422" s="154"/>
      <c r="D422" s="7"/>
      <c r="E422" s="7"/>
      <c r="F422" s="7"/>
      <c r="G422" s="7"/>
      <c r="H422" s="154"/>
      <c r="I422" s="154"/>
      <c r="J422" s="7"/>
      <c r="K422" s="7"/>
      <c r="L422" s="7"/>
      <c r="M422" s="7"/>
      <c r="N422" s="154"/>
      <c r="O422" s="154"/>
      <c r="P422" s="7"/>
      <c r="Q422" s="7"/>
      <c r="R422" s="7"/>
      <c r="S422" s="7"/>
      <c r="T422" s="154"/>
      <c r="U422" s="154"/>
      <c r="V422" s="7"/>
      <c r="W422" s="7"/>
      <c r="X422" s="7"/>
      <c r="Y422" s="7"/>
      <c r="Z422" s="154"/>
      <c r="AA422" s="154"/>
      <c r="AB422" s="7"/>
      <c r="AC422" s="7"/>
      <c r="AD422" s="7"/>
      <c r="AE422" s="7"/>
      <c r="AF422" s="154"/>
      <c r="AG422" s="154"/>
      <c r="AH422" s="7"/>
      <c r="AI422" s="7"/>
      <c r="AJ422" s="7"/>
      <c r="AK422" s="7"/>
      <c r="AL422" s="154"/>
      <c r="AM422" s="154"/>
      <c r="AN422" s="7"/>
      <c r="AO422" s="7"/>
      <c r="AP422" s="7"/>
      <c r="AQ422" s="7"/>
      <c r="AR422" s="154"/>
      <c r="AS422" s="154"/>
      <c r="AT422" s="7"/>
      <c r="AU422" s="7"/>
      <c r="AV422" s="7"/>
      <c r="AW422" s="7"/>
      <c r="AX422" s="154"/>
      <c r="AY422" s="154"/>
      <c r="AZ422" s="7"/>
      <c r="BA422" s="7"/>
      <c r="BB422" s="7"/>
      <c r="BC422" s="7"/>
      <c r="BD422" s="154"/>
      <c r="BE422" s="154"/>
      <c r="BF422" s="154"/>
      <c r="BG422" s="7"/>
    </row>
    <row r="423" ht="15.75" customHeight="1">
      <c r="A423" s="7"/>
      <c r="B423" s="154"/>
      <c r="C423" s="154"/>
      <c r="D423" s="7"/>
      <c r="E423" s="7"/>
      <c r="F423" s="7"/>
      <c r="G423" s="7"/>
      <c r="H423" s="154"/>
      <c r="I423" s="154"/>
      <c r="J423" s="7"/>
      <c r="K423" s="7"/>
      <c r="L423" s="7"/>
      <c r="M423" s="7"/>
      <c r="N423" s="154"/>
      <c r="O423" s="154"/>
      <c r="P423" s="7"/>
      <c r="Q423" s="7"/>
      <c r="R423" s="7"/>
      <c r="S423" s="7"/>
      <c r="T423" s="154"/>
      <c r="U423" s="154"/>
      <c r="V423" s="7"/>
      <c r="W423" s="7"/>
      <c r="X423" s="7"/>
      <c r="Y423" s="7"/>
      <c r="Z423" s="154"/>
      <c r="AA423" s="154"/>
      <c r="AB423" s="7"/>
      <c r="AC423" s="7"/>
      <c r="AD423" s="7"/>
      <c r="AE423" s="7"/>
      <c r="AF423" s="154"/>
      <c r="AG423" s="154"/>
      <c r="AH423" s="7"/>
      <c r="AI423" s="7"/>
      <c r="AJ423" s="7"/>
      <c r="AK423" s="7"/>
      <c r="AL423" s="154"/>
      <c r="AM423" s="154"/>
      <c r="AN423" s="7"/>
      <c r="AO423" s="7"/>
      <c r="AP423" s="7"/>
      <c r="AQ423" s="7"/>
      <c r="AR423" s="154"/>
      <c r="AS423" s="154"/>
      <c r="AT423" s="7"/>
      <c r="AU423" s="7"/>
      <c r="AV423" s="7"/>
      <c r="AW423" s="7"/>
      <c r="AX423" s="154"/>
      <c r="AY423" s="154"/>
      <c r="AZ423" s="7"/>
      <c r="BA423" s="7"/>
      <c r="BB423" s="7"/>
      <c r="BC423" s="7"/>
      <c r="BD423" s="154"/>
      <c r="BE423" s="154"/>
      <c r="BF423" s="154"/>
      <c r="BG423" s="7"/>
    </row>
    <row r="424" ht="15.75" customHeight="1">
      <c r="A424" s="7"/>
      <c r="B424" s="154"/>
      <c r="C424" s="154"/>
      <c r="D424" s="7"/>
      <c r="E424" s="7"/>
      <c r="F424" s="7"/>
      <c r="G424" s="7"/>
      <c r="H424" s="154"/>
      <c r="I424" s="154"/>
      <c r="J424" s="7"/>
      <c r="K424" s="7"/>
      <c r="L424" s="7"/>
      <c r="M424" s="7"/>
      <c r="N424" s="154"/>
      <c r="O424" s="154"/>
      <c r="P424" s="7"/>
      <c r="Q424" s="7"/>
      <c r="R424" s="7"/>
      <c r="S424" s="7"/>
      <c r="T424" s="154"/>
      <c r="U424" s="154"/>
      <c r="V424" s="7"/>
      <c r="W424" s="7"/>
      <c r="X424" s="7"/>
      <c r="Y424" s="7"/>
      <c r="Z424" s="154"/>
      <c r="AA424" s="154"/>
      <c r="AB424" s="7"/>
      <c r="AC424" s="7"/>
      <c r="AD424" s="7"/>
      <c r="AE424" s="7"/>
      <c r="AF424" s="154"/>
      <c r="AG424" s="154"/>
      <c r="AH424" s="7"/>
      <c r="AI424" s="7"/>
      <c r="AJ424" s="7"/>
      <c r="AK424" s="7"/>
      <c r="AL424" s="154"/>
      <c r="AM424" s="154"/>
      <c r="AN424" s="7"/>
      <c r="AO424" s="7"/>
      <c r="AP424" s="7"/>
      <c r="AQ424" s="7"/>
      <c r="AR424" s="154"/>
      <c r="AS424" s="154"/>
      <c r="AT424" s="7"/>
      <c r="AU424" s="7"/>
      <c r="AV424" s="7"/>
      <c r="AW424" s="7"/>
      <c r="AX424" s="154"/>
      <c r="AY424" s="154"/>
      <c r="AZ424" s="7"/>
      <c r="BA424" s="7"/>
      <c r="BB424" s="7"/>
      <c r="BC424" s="7"/>
      <c r="BD424" s="154"/>
      <c r="BE424" s="154"/>
      <c r="BF424" s="154"/>
      <c r="BG424" s="7"/>
    </row>
    <row r="425" ht="15.75" customHeight="1">
      <c r="A425" s="7"/>
      <c r="B425" s="154"/>
      <c r="C425" s="154"/>
      <c r="D425" s="7"/>
      <c r="E425" s="7"/>
      <c r="F425" s="7"/>
      <c r="G425" s="7"/>
      <c r="H425" s="154"/>
      <c r="I425" s="154"/>
      <c r="J425" s="7"/>
      <c r="K425" s="7"/>
      <c r="L425" s="7"/>
      <c r="M425" s="7"/>
      <c r="N425" s="154"/>
      <c r="O425" s="154"/>
      <c r="P425" s="7"/>
      <c r="Q425" s="7"/>
      <c r="R425" s="7"/>
      <c r="S425" s="7"/>
      <c r="T425" s="154"/>
      <c r="U425" s="154"/>
      <c r="V425" s="7"/>
      <c r="W425" s="7"/>
      <c r="X425" s="7"/>
      <c r="Y425" s="7"/>
      <c r="Z425" s="154"/>
      <c r="AA425" s="154"/>
      <c r="AB425" s="7"/>
      <c r="AC425" s="7"/>
      <c r="AD425" s="7"/>
      <c r="AE425" s="7"/>
      <c r="AF425" s="154"/>
      <c r="AG425" s="154"/>
      <c r="AH425" s="7"/>
      <c r="AI425" s="7"/>
      <c r="AJ425" s="7"/>
      <c r="AK425" s="7"/>
      <c r="AL425" s="154"/>
      <c r="AM425" s="154"/>
      <c r="AN425" s="7"/>
      <c r="AO425" s="7"/>
      <c r="AP425" s="7"/>
      <c r="AQ425" s="7"/>
      <c r="AR425" s="154"/>
      <c r="AS425" s="154"/>
      <c r="AT425" s="7"/>
      <c r="AU425" s="7"/>
      <c r="AV425" s="7"/>
      <c r="AW425" s="7"/>
      <c r="AX425" s="154"/>
      <c r="AY425" s="154"/>
      <c r="AZ425" s="7"/>
      <c r="BA425" s="7"/>
      <c r="BB425" s="7"/>
      <c r="BC425" s="7"/>
      <c r="BD425" s="154"/>
      <c r="BE425" s="154"/>
      <c r="BF425" s="154"/>
      <c r="BG425" s="7"/>
    </row>
    <row r="426" ht="15.75" customHeight="1">
      <c r="A426" s="7"/>
      <c r="B426" s="154"/>
      <c r="C426" s="154"/>
      <c r="D426" s="7"/>
      <c r="E426" s="7"/>
      <c r="F426" s="7"/>
      <c r="G426" s="7"/>
      <c r="H426" s="154"/>
      <c r="I426" s="154"/>
      <c r="J426" s="7"/>
      <c r="K426" s="7"/>
      <c r="L426" s="7"/>
      <c r="M426" s="7"/>
      <c r="N426" s="154"/>
      <c r="O426" s="154"/>
      <c r="P426" s="7"/>
      <c r="Q426" s="7"/>
      <c r="R426" s="7"/>
      <c r="S426" s="7"/>
      <c r="T426" s="154"/>
      <c r="U426" s="154"/>
      <c r="V426" s="7"/>
      <c r="W426" s="7"/>
      <c r="X426" s="7"/>
      <c r="Y426" s="7"/>
      <c r="Z426" s="154"/>
      <c r="AA426" s="154"/>
      <c r="AB426" s="7"/>
      <c r="AC426" s="7"/>
      <c r="AD426" s="7"/>
      <c r="AE426" s="7"/>
      <c r="AF426" s="154"/>
      <c r="AG426" s="154"/>
      <c r="AH426" s="7"/>
      <c r="AI426" s="7"/>
      <c r="AJ426" s="7"/>
      <c r="AK426" s="7"/>
      <c r="AL426" s="154"/>
      <c r="AM426" s="154"/>
      <c r="AN426" s="7"/>
      <c r="AO426" s="7"/>
      <c r="AP426" s="7"/>
      <c r="AQ426" s="7"/>
      <c r="AR426" s="154"/>
      <c r="AS426" s="154"/>
      <c r="AT426" s="7"/>
      <c r="AU426" s="7"/>
      <c r="AV426" s="7"/>
      <c r="AW426" s="7"/>
      <c r="AX426" s="154"/>
      <c r="AY426" s="154"/>
      <c r="AZ426" s="7"/>
      <c r="BA426" s="7"/>
      <c r="BB426" s="7"/>
      <c r="BC426" s="7"/>
      <c r="BD426" s="154"/>
      <c r="BE426" s="154"/>
      <c r="BF426" s="154"/>
      <c r="BG426" s="7"/>
    </row>
    <row r="427" ht="15.75" customHeight="1">
      <c r="A427" s="7"/>
      <c r="B427" s="154"/>
      <c r="C427" s="154"/>
      <c r="D427" s="7"/>
      <c r="E427" s="7"/>
      <c r="F427" s="7"/>
      <c r="G427" s="7"/>
      <c r="H427" s="154"/>
      <c r="I427" s="154"/>
      <c r="J427" s="7"/>
      <c r="K427" s="7"/>
      <c r="L427" s="7"/>
      <c r="M427" s="7"/>
      <c r="N427" s="154"/>
      <c r="O427" s="154"/>
      <c r="P427" s="7"/>
      <c r="Q427" s="7"/>
      <c r="R427" s="7"/>
      <c r="S427" s="7"/>
      <c r="T427" s="154"/>
      <c r="U427" s="154"/>
      <c r="V427" s="7"/>
      <c r="W427" s="7"/>
      <c r="X427" s="7"/>
      <c r="Y427" s="7"/>
      <c r="Z427" s="154"/>
      <c r="AA427" s="154"/>
      <c r="AB427" s="7"/>
      <c r="AC427" s="7"/>
      <c r="AD427" s="7"/>
      <c r="AE427" s="7"/>
      <c r="AF427" s="154"/>
      <c r="AG427" s="154"/>
      <c r="AH427" s="7"/>
      <c r="AI427" s="7"/>
      <c r="AJ427" s="7"/>
      <c r="AK427" s="7"/>
      <c r="AL427" s="154"/>
      <c r="AM427" s="154"/>
      <c r="AN427" s="7"/>
      <c r="AO427" s="7"/>
      <c r="AP427" s="7"/>
      <c r="AQ427" s="7"/>
      <c r="AR427" s="154"/>
      <c r="AS427" s="154"/>
      <c r="AT427" s="7"/>
      <c r="AU427" s="7"/>
      <c r="AV427" s="7"/>
      <c r="AW427" s="7"/>
      <c r="AX427" s="154"/>
      <c r="AY427" s="154"/>
      <c r="AZ427" s="7"/>
      <c r="BA427" s="7"/>
      <c r="BB427" s="7"/>
      <c r="BC427" s="7"/>
      <c r="BD427" s="154"/>
      <c r="BE427" s="154"/>
      <c r="BF427" s="154"/>
      <c r="BG427" s="7"/>
    </row>
    <row r="428" ht="15.75" customHeight="1">
      <c r="A428" s="7"/>
      <c r="B428" s="154"/>
      <c r="C428" s="154"/>
      <c r="D428" s="7"/>
      <c r="E428" s="7"/>
      <c r="F428" s="7"/>
      <c r="G428" s="7"/>
      <c r="H428" s="154"/>
      <c r="I428" s="154"/>
      <c r="J428" s="7"/>
      <c r="K428" s="7"/>
      <c r="L428" s="7"/>
      <c r="M428" s="7"/>
      <c r="N428" s="154"/>
      <c r="O428" s="154"/>
      <c r="P428" s="7"/>
      <c r="Q428" s="7"/>
      <c r="R428" s="7"/>
      <c r="S428" s="7"/>
      <c r="T428" s="154"/>
      <c r="U428" s="154"/>
      <c r="V428" s="7"/>
      <c r="W428" s="7"/>
      <c r="X428" s="7"/>
      <c r="Y428" s="7"/>
      <c r="Z428" s="154"/>
      <c r="AA428" s="154"/>
      <c r="AB428" s="7"/>
      <c r="AC428" s="7"/>
      <c r="AD428" s="7"/>
      <c r="AE428" s="7"/>
      <c r="AF428" s="154"/>
      <c r="AG428" s="154"/>
      <c r="AH428" s="7"/>
      <c r="AI428" s="7"/>
      <c r="AJ428" s="7"/>
      <c r="AK428" s="7"/>
      <c r="AL428" s="154"/>
      <c r="AM428" s="154"/>
      <c r="AN428" s="7"/>
      <c r="AO428" s="7"/>
      <c r="AP428" s="7"/>
      <c r="AQ428" s="7"/>
      <c r="AR428" s="154"/>
      <c r="AS428" s="154"/>
      <c r="AT428" s="7"/>
      <c r="AU428" s="7"/>
      <c r="AV428" s="7"/>
      <c r="AW428" s="7"/>
      <c r="AX428" s="154"/>
      <c r="AY428" s="154"/>
      <c r="AZ428" s="7"/>
      <c r="BA428" s="7"/>
      <c r="BB428" s="7"/>
      <c r="BC428" s="7"/>
      <c r="BD428" s="154"/>
      <c r="BE428" s="154"/>
      <c r="BF428" s="154"/>
      <c r="BG428" s="7"/>
    </row>
    <row r="429" ht="15.75" customHeight="1">
      <c r="A429" s="7"/>
      <c r="B429" s="154"/>
      <c r="C429" s="154"/>
      <c r="D429" s="7"/>
      <c r="E429" s="7"/>
      <c r="F429" s="7"/>
      <c r="G429" s="7"/>
      <c r="H429" s="154"/>
      <c r="I429" s="154"/>
      <c r="J429" s="7"/>
      <c r="K429" s="7"/>
      <c r="L429" s="7"/>
      <c r="M429" s="7"/>
      <c r="N429" s="154"/>
      <c r="O429" s="154"/>
      <c r="P429" s="7"/>
      <c r="Q429" s="7"/>
      <c r="R429" s="7"/>
      <c r="S429" s="7"/>
      <c r="T429" s="154"/>
      <c r="U429" s="154"/>
      <c r="V429" s="7"/>
      <c r="W429" s="7"/>
      <c r="X429" s="7"/>
      <c r="Y429" s="7"/>
      <c r="Z429" s="154"/>
      <c r="AA429" s="154"/>
      <c r="AB429" s="7"/>
      <c r="AC429" s="7"/>
      <c r="AD429" s="7"/>
      <c r="AE429" s="7"/>
      <c r="AF429" s="154"/>
      <c r="AG429" s="154"/>
      <c r="AH429" s="7"/>
      <c r="AI429" s="7"/>
      <c r="AJ429" s="7"/>
      <c r="AK429" s="7"/>
      <c r="AL429" s="154"/>
      <c r="AM429" s="154"/>
      <c r="AN429" s="7"/>
      <c r="AO429" s="7"/>
      <c r="AP429" s="7"/>
      <c r="AQ429" s="7"/>
      <c r="AR429" s="154"/>
      <c r="AS429" s="154"/>
      <c r="AT429" s="7"/>
      <c r="AU429" s="7"/>
      <c r="AV429" s="7"/>
      <c r="AW429" s="7"/>
      <c r="AX429" s="154"/>
      <c r="AY429" s="154"/>
      <c r="AZ429" s="7"/>
      <c r="BA429" s="7"/>
      <c r="BB429" s="7"/>
      <c r="BC429" s="7"/>
      <c r="BD429" s="154"/>
      <c r="BE429" s="154"/>
      <c r="BF429" s="154"/>
      <c r="BG429" s="7"/>
    </row>
    <row r="430" ht="15.75" customHeight="1">
      <c r="A430" s="7"/>
      <c r="B430" s="154"/>
      <c r="C430" s="154"/>
      <c r="D430" s="7"/>
      <c r="E430" s="7"/>
      <c r="F430" s="7"/>
      <c r="G430" s="7"/>
      <c r="H430" s="154"/>
      <c r="I430" s="154"/>
      <c r="J430" s="7"/>
      <c r="K430" s="7"/>
      <c r="L430" s="7"/>
      <c r="M430" s="7"/>
      <c r="N430" s="154"/>
      <c r="O430" s="154"/>
      <c r="P430" s="7"/>
      <c r="Q430" s="7"/>
      <c r="R430" s="7"/>
      <c r="S430" s="7"/>
      <c r="T430" s="154"/>
      <c r="U430" s="154"/>
      <c r="V430" s="7"/>
      <c r="W430" s="7"/>
      <c r="X430" s="7"/>
      <c r="Y430" s="7"/>
      <c r="Z430" s="154"/>
      <c r="AA430" s="154"/>
      <c r="AB430" s="7"/>
      <c r="AC430" s="7"/>
      <c r="AD430" s="7"/>
      <c r="AE430" s="7"/>
      <c r="AF430" s="154"/>
      <c r="AG430" s="154"/>
      <c r="AH430" s="7"/>
      <c r="AI430" s="7"/>
      <c r="AJ430" s="7"/>
      <c r="AK430" s="7"/>
      <c r="AL430" s="154"/>
      <c r="AM430" s="154"/>
      <c r="AN430" s="7"/>
      <c r="AO430" s="7"/>
      <c r="AP430" s="7"/>
      <c r="AQ430" s="7"/>
      <c r="AR430" s="154"/>
      <c r="AS430" s="154"/>
      <c r="AT430" s="7"/>
      <c r="AU430" s="7"/>
      <c r="AV430" s="7"/>
      <c r="AW430" s="7"/>
      <c r="AX430" s="154"/>
      <c r="AY430" s="154"/>
      <c r="AZ430" s="7"/>
      <c r="BA430" s="7"/>
      <c r="BB430" s="7"/>
      <c r="BC430" s="7"/>
      <c r="BD430" s="154"/>
      <c r="BE430" s="154"/>
      <c r="BF430" s="154"/>
      <c r="BG430" s="7"/>
    </row>
    <row r="431" ht="15.75" customHeight="1">
      <c r="A431" s="7"/>
      <c r="B431" s="154"/>
      <c r="C431" s="154"/>
      <c r="D431" s="7"/>
      <c r="E431" s="7"/>
      <c r="F431" s="7"/>
      <c r="G431" s="7"/>
      <c r="H431" s="154"/>
      <c r="I431" s="154"/>
      <c r="J431" s="7"/>
      <c r="K431" s="7"/>
      <c r="L431" s="7"/>
      <c r="M431" s="7"/>
      <c r="N431" s="154"/>
      <c r="O431" s="154"/>
      <c r="P431" s="7"/>
      <c r="Q431" s="7"/>
      <c r="R431" s="7"/>
      <c r="S431" s="7"/>
      <c r="T431" s="154"/>
      <c r="U431" s="154"/>
      <c r="V431" s="7"/>
      <c r="W431" s="7"/>
      <c r="X431" s="7"/>
      <c r="Y431" s="7"/>
      <c r="Z431" s="154"/>
      <c r="AA431" s="154"/>
      <c r="AB431" s="7"/>
      <c r="AC431" s="7"/>
      <c r="AD431" s="7"/>
      <c r="AE431" s="7"/>
      <c r="AF431" s="154"/>
      <c r="AG431" s="154"/>
      <c r="AH431" s="7"/>
      <c r="AI431" s="7"/>
      <c r="AJ431" s="7"/>
      <c r="AK431" s="7"/>
      <c r="AL431" s="154"/>
      <c r="AM431" s="154"/>
      <c r="AN431" s="7"/>
      <c r="AO431" s="7"/>
      <c r="AP431" s="7"/>
      <c r="AQ431" s="7"/>
      <c r="AR431" s="154"/>
      <c r="AS431" s="154"/>
      <c r="AT431" s="7"/>
      <c r="AU431" s="7"/>
      <c r="AV431" s="7"/>
      <c r="AW431" s="7"/>
      <c r="AX431" s="154"/>
      <c r="AY431" s="154"/>
      <c r="AZ431" s="7"/>
      <c r="BA431" s="7"/>
      <c r="BB431" s="7"/>
      <c r="BC431" s="7"/>
      <c r="BD431" s="154"/>
      <c r="BE431" s="154"/>
      <c r="BF431" s="154"/>
      <c r="BG431" s="7"/>
    </row>
    <row r="432" ht="15.75" customHeight="1">
      <c r="A432" s="7"/>
      <c r="B432" s="154"/>
      <c r="C432" s="154"/>
      <c r="D432" s="7"/>
      <c r="E432" s="7"/>
      <c r="F432" s="7"/>
      <c r="G432" s="7"/>
      <c r="H432" s="154"/>
      <c r="I432" s="154"/>
      <c r="J432" s="7"/>
      <c r="K432" s="7"/>
      <c r="L432" s="7"/>
      <c r="M432" s="7"/>
      <c r="N432" s="154"/>
      <c r="O432" s="154"/>
      <c r="P432" s="7"/>
      <c r="Q432" s="7"/>
      <c r="R432" s="7"/>
      <c r="S432" s="7"/>
      <c r="T432" s="154"/>
      <c r="U432" s="154"/>
      <c r="V432" s="7"/>
      <c r="W432" s="7"/>
      <c r="X432" s="7"/>
      <c r="Y432" s="7"/>
      <c r="Z432" s="154"/>
      <c r="AA432" s="154"/>
      <c r="AB432" s="7"/>
      <c r="AC432" s="7"/>
      <c r="AD432" s="7"/>
      <c r="AE432" s="7"/>
      <c r="AF432" s="154"/>
      <c r="AG432" s="154"/>
      <c r="AH432" s="7"/>
      <c r="AI432" s="7"/>
      <c r="AJ432" s="7"/>
      <c r="AK432" s="7"/>
      <c r="AL432" s="154"/>
      <c r="AM432" s="154"/>
      <c r="AN432" s="7"/>
      <c r="AO432" s="7"/>
      <c r="AP432" s="7"/>
      <c r="AQ432" s="7"/>
      <c r="AR432" s="154"/>
      <c r="AS432" s="154"/>
      <c r="AT432" s="7"/>
      <c r="AU432" s="7"/>
      <c r="AV432" s="7"/>
      <c r="AW432" s="7"/>
      <c r="AX432" s="154"/>
      <c r="AY432" s="154"/>
      <c r="AZ432" s="7"/>
      <c r="BA432" s="7"/>
      <c r="BB432" s="7"/>
      <c r="BC432" s="7"/>
      <c r="BD432" s="154"/>
      <c r="BE432" s="154"/>
      <c r="BF432" s="154"/>
      <c r="BG432" s="7"/>
    </row>
    <row r="433" ht="15.75" customHeight="1">
      <c r="A433" s="7"/>
      <c r="B433" s="154"/>
      <c r="C433" s="154"/>
      <c r="D433" s="7"/>
      <c r="E433" s="7"/>
      <c r="F433" s="7"/>
      <c r="G433" s="7"/>
      <c r="H433" s="154"/>
      <c r="I433" s="154"/>
      <c r="J433" s="7"/>
      <c r="K433" s="7"/>
      <c r="L433" s="7"/>
      <c r="M433" s="7"/>
      <c r="N433" s="154"/>
      <c r="O433" s="154"/>
      <c r="P433" s="7"/>
      <c r="Q433" s="7"/>
      <c r="R433" s="7"/>
      <c r="S433" s="7"/>
      <c r="T433" s="154"/>
      <c r="U433" s="154"/>
      <c r="V433" s="7"/>
      <c r="W433" s="7"/>
      <c r="X433" s="7"/>
      <c r="Y433" s="7"/>
      <c r="Z433" s="154"/>
      <c r="AA433" s="154"/>
      <c r="AB433" s="7"/>
      <c r="AC433" s="7"/>
      <c r="AD433" s="7"/>
      <c r="AE433" s="7"/>
      <c r="AF433" s="154"/>
      <c r="AG433" s="154"/>
      <c r="AH433" s="7"/>
      <c r="AI433" s="7"/>
      <c r="AJ433" s="7"/>
      <c r="AK433" s="7"/>
      <c r="AL433" s="154"/>
      <c r="AM433" s="154"/>
      <c r="AN433" s="7"/>
      <c r="AO433" s="7"/>
      <c r="AP433" s="7"/>
      <c r="AQ433" s="7"/>
      <c r="AR433" s="154"/>
      <c r="AS433" s="154"/>
      <c r="AT433" s="7"/>
      <c r="AU433" s="7"/>
      <c r="AV433" s="7"/>
      <c r="AW433" s="7"/>
      <c r="AX433" s="154"/>
      <c r="AY433" s="154"/>
      <c r="AZ433" s="7"/>
      <c r="BA433" s="7"/>
      <c r="BB433" s="7"/>
      <c r="BC433" s="7"/>
      <c r="BD433" s="154"/>
      <c r="BE433" s="154"/>
      <c r="BF433" s="154"/>
      <c r="BG433" s="7"/>
    </row>
    <row r="434" ht="15.75" customHeight="1">
      <c r="A434" s="7"/>
      <c r="B434" s="154"/>
      <c r="C434" s="154"/>
      <c r="D434" s="7"/>
      <c r="E434" s="7"/>
      <c r="F434" s="7"/>
      <c r="G434" s="7"/>
      <c r="H434" s="154"/>
      <c r="I434" s="154"/>
      <c r="J434" s="7"/>
      <c r="K434" s="7"/>
      <c r="L434" s="7"/>
      <c r="M434" s="7"/>
      <c r="N434" s="154"/>
      <c r="O434" s="154"/>
      <c r="P434" s="7"/>
      <c r="Q434" s="7"/>
      <c r="R434" s="7"/>
      <c r="S434" s="7"/>
      <c r="T434" s="154"/>
      <c r="U434" s="154"/>
      <c r="V434" s="7"/>
      <c r="W434" s="7"/>
      <c r="X434" s="7"/>
      <c r="Y434" s="7"/>
      <c r="Z434" s="154"/>
      <c r="AA434" s="154"/>
      <c r="AB434" s="7"/>
      <c r="AC434" s="7"/>
      <c r="AD434" s="7"/>
      <c r="AE434" s="7"/>
      <c r="AF434" s="154"/>
      <c r="AG434" s="154"/>
      <c r="AH434" s="7"/>
      <c r="AI434" s="7"/>
      <c r="AJ434" s="7"/>
      <c r="AK434" s="7"/>
      <c r="AL434" s="154"/>
      <c r="AM434" s="154"/>
      <c r="AN434" s="7"/>
      <c r="AO434" s="7"/>
      <c r="AP434" s="7"/>
      <c r="AQ434" s="7"/>
      <c r="AR434" s="154"/>
      <c r="AS434" s="154"/>
      <c r="AT434" s="7"/>
      <c r="AU434" s="7"/>
      <c r="AV434" s="7"/>
      <c r="AW434" s="7"/>
      <c r="AX434" s="154"/>
      <c r="AY434" s="154"/>
      <c r="AZ434" s="7"/>
      <c r="BA434" s="7"/>
      <c r="BB434" s="7"/>
      <c r="BC434" s="7"/>
      <c r="BD434" s="154"/>
      <c r="BE434" s="154"/>
      <c r="BF434" s="154"/>
      <c r="BG434" s="7"/>
    </row>
    <row r="435" ht="15.75" customHeight="1">
      <c r="A435" s="7"/>
      <c r="B435" s="154"/>
      <c r="C435" s="154"/>
      <c r="D435" s="7"/>
      <c r="E435" s="7"/>
      <c r="F435" s="7"/>
      <c r="G435" s="7"/>
      <c r="H435" s="154"/>
      <c r="I435" s="154"/>
      <c r="J435" s="7"/>
      <c r="K435" s="7"/>
      <c r="L435" s="7"/>
      <c r="M435" s="7"/>
      <c r="N435" s="154"/>
      <c r="O435" s="154"/>
      <c r="P435" s="7"/>
      <c r="Q435" s="7"/>
      <c r="R435" s="7"/>
      <c r="S435" s="7"/>
      <c r="T435" s="154"/>
      <c r="U435" s="154"/>
      <c r="V435" s="7"/>
      <c r="W435" s="7"/>
      <c r="X435" s="7"/>
      <c r="Y435" s="7"/>
      <c r="Z435" s="154"/>
      <c r="AA435" s="154"/>
      <c r="AB435" s="7"/>
      <c r="AC435" s="7"/>
      <c r="AD435" s="7"/>
      <c r="AE435" s="7"/>
      <c r="AF435" s="154"/>
      <c r="AG435" s="154"/>
      <c r="AH435" s="7"/>
      <c r="AI435" s="7"/>
      <c r="AJ435" s="7"/>
      <c r="AK435" s="7"/>
      <c r="AL435" s="154"/>
      <c r="AM435" s="154"/>
      <c r="AN435" s="7"/>
      <c r="AO435" s="7"/>
      <c r="AP435" s="7"/>
      <c r="AQ435" s="7"/>
      <c r="AR435" s="154"/>
      <c r="AS435" s="154"/>
      <c r="AT435" s="7"/>
      <c r="AU435" s="7"/>
      <c r="AV435" s="7"/>
      <c r="AW435" s="7"/>
      <c r="AX435" s="154"/>
      <c r="AY435" s="154"/>
      <c r="AZ435" s="7"/>
      <c r="BA435" s="7"/>
      <c r="BB435" s="7"/>
      <c r="BC435" s="7"/>
      <c r="BD435" s="154"/>
      <c r="BE435" s="154"/>
      <c r="BF435" s="154"/>
      <c r="BG435" s="7"/>
    </row>
    <row r="436" ht="15.75" customHeight="1">
      <c r="A436" s="7"/>
      <c r="B436" s="154"/>
      <c r="C436" s="154"/>
      <c r="D436" s="7"/>
      <c r="E436" s="7"/>
      <c r="F436" s="7"/>
      <c r="G436" s="7"/>
      <c r="H436" s="154"/>
      <c r="I436" s="154"/>
      <c r="J436" s="7"/>
      <c r="K436" s="7"/>
      <c r="L436" s="7"/>
      <c r="M436" s="7"/>
      <c r="N436" s="154"/>
      <c r="O436" s="154"/>
      <c r="P436" s="7"/>
      <c r="Q436" s="7"/>
      <c r="R436" s="7"/>
      <c r="S436" s="7"/>
      <c r="T436" s="154"/>
      <c r="U436" s="154"/>
      <c r="V436" s="7"/>
      <c r="W436" s="7"/>
      <c r="X436" s="7"/>
      <c r="Y436" s="7"/>
      <c r="Z436" s="154"/>
      <c r="AA436" s="154"/>
      <c r="AB436" s="7"/>
      <c r="AC436" s="7"/>
      <c r="AD436" s="7"/>
      <c r="AE436" s="7"/>
      <c r="AF436" s="154"/>
      <c r="AG436" s="154"/>
      <c r="AH436" s="7"/>
      <c r="AI436" s="7"/>
      <c r="AJ436" s="7"/>
      <c r="AK436" s="7"/>
      <c r="AL436" s="154"/>
      <c r="AM436" s="154"/>
      <c r="AN436" s="7"/>
      <c r="AO436" s="7"/>
      <c r="AP436" s="7"/>
      <c r="AQ436" s="7"/>
      <c r="AR436" s="154"/>
      <c r="AS436" s="154"/>
      <c r="AT436" s="7"/>
      <c r="AU436" s="7"/>
      <c r="AV436" s="7"/>
      <c r="AW436" s="7"/>
      <c r="AX436" s="154"/>
      <c r="AY436" s="154"/>
      <c r="AZ436" s="7"/>
      <c r="BA436" s="7"/>
      <c r="BB436" s="7"/>
      <c r="BC436" s="7"/>
      <c r="BD436" s="154"/>
      <c r="BE436" s="154"/>
      <c r="BF436" s="154"/>
      <c r="BG436" s="7"/>
    </row>
    <row r="437" ht="15.75" customHeight="1">
      <c r="A437" s="7"/>
      <c r="B437" s="154"/>
      <c r="C437" s="154"/>
      <c r="D437" s="7"/>
      <c r="E437" s="7"/>
      <c r="F437" s="7"/>
      <c r="G437" s="7"/>
      <c r="H437" s="154"/>
      <c r="I437" s="154"/>
      <c r="J437" s="7"/>
      <c r="K437" s="7"/>
      <c r="L437" s="7"/>
      <c r="M437" s="7"/>
      <c r="N437" s="154"/>
      <c r="O437" s="154"/>
      <c r="P437" s="7"/>
      <c r="Q437" s="7"/>
      <c r="R437" s="7"/>
      <c r="S437" s="7"/>
      <c r="T437" s="154"/>
      <c r="U437" s="154"/>
      <c r="V437" s="7"/>
      <c r="W437" s="7"/>
      <c r="X437" s="7"/>
      <c r="Y437" s="7"/>
      <c r="Z437" s="154"/>
      <c r="AA437" s="154"/>
      <c r="AB437" s="7"/>
      <c r="AC437" s="7"/>
      <c r="AD437" s="7"/>
      <c r="AE437" s="7"/>
      <c r="AF437" s="154"/>
      <c r="AG437" s="154"/>
      <c r="AH437" s="7"/>
      <c r="AI437" s="7"/>
      <c r="AJ437" s="7"/>
      <c r="AK437" s="7"/>
      <c r="AL437" s="154"/>
      <c r="AM437" s="154"/>
      <c r="AN437" s="7"/>
      <c r="AO437" s="7"/>
      <c r="AP437" s="7"/>
      <c r="AQ437" s="7"/>
      <c r="AR437" s="154"/>
      <c r="AS437" s="154"/>
      <c r="AT437" s="7"/>
      <c r="AU437" s="7"/>
      <c r="AV437" s="7"/>
      <c r="AW437" s="7"/>
      <c r="AX437" s="154"/>
      <c r="AY437" s="154"/>
      <c r="AZ437" s="7"/>
      <c r="BA437" s="7"/>
      <c r="BB437" s="7"/>
      <c r="BC437" s="7"/>
      <c r="BD437" s="154"/>
      <c r="BE437" s="154"/>
      <c r="BF437" s="154"/>
      <c r="BG437" s="7"/>
    </row>
    <row r="438" ht="15.75" customHeight="1">
      <c r="A438" s="7"/>
      <c r="B438" s="154"/>
      <c r="C438" s="154"/>
      <c r="D438" s="7"/>
      <c r="E438" s="7"/>
      <c r="F438" s="7"/>
      <c r="G438" s="7"/>
      <c r="H438" s="154"/>
      <c r="I438" s="154"/>
      <c r="J438" s="7"/>
      <c r="K438" s="7"/>
      <c r="L438" s="7"/>
      <c r="M438" s="7"/>
      <c r="N438" s="154"/>
      <c r="O438" s="154"/>
      <c r="P438" s="7"/>
      <c r="Q438" s="7"/>
      <c r="R438" s="7"/>
      <c r="S438" s="7"/>
      <c r="T438" s="154"/>
      <c r="U438" s="154"/>
      <c r="V438" s="7"/>
      <c r="W438" s="7"/>
      <c r="X438" s="7"/>
      <c r="Y438" s="7"/>
      <c r="Z438" s="154"/>
      <c r="AA438" s="154"/>
      <c r="AB438" s="7"/>
      <c r="AC438" s="7"/>
      <c r="AD438" s="7"/>
      <c r="AE438" s="7"/>
      <c r="AF438" s="154"/>
      <c r="AG438" s="154"/>
      <c r="AH438" s="7"/>
      <c r="AI438" s="7"/>
      <c r="AJ438" s="7"/>
      <c r="AK438" s="7"/>
      <c r="AL438" s="154"/>
      <c r="AM438" s="154"/>
      <c r="AN438" s="7"/>
      <c r="AO438" s="7"/>
      <c r="AP438" s="7"/>
      <c r="AQ438" s="7"/>
      <c r="AR438" s="154"/>
      <c r="AS438" s="154"/>
      <c r="AT438" s="7"/>
      <c r="AU438" s="7"/>
      <c r="AV438" s="7"/>
      <c r="AW438" s="7"/>
      <c r="AX438" s="154"/>
      <c r="AY438" s="154"/>
      <c r="AZ438" s="7"/>
      <c r="BA438" s="7"/>
      <c r="BB438" s="7"/>
      <c r="BC438" s="7"/>
      <c r="BD438" s="154"/>
      <c r="BE438" s="154"/>
      <c r="BF438" s="154"/>
      <c r="BG438" s="7"/>
    </row>
    <row r="439" ht="15.75" customHeight="1">
      <c r="A439" s="7"/>
      <c r="B439" s="154"/>
      <c r="C439" s="154"/>
      <c r="D439" s="7"/>
      <c r="E439" s="7"/>
      <c r="F439" s="7"/>
      <c r="G439" s="7"/>
      <c r="H439" s="154"/>
      <c r="I439" s="154"/>
      <c r="J439" s="7"/>
      <c r="K439" s="7"/>
      <c r="L439" s="7"/>
      <c r="M439" s="7"/>
      <c r="N439" s="154"/>
      <c r="O439" s="154"/>
      <c r="P439" s="7"/>
      <c r="Q439" s="7"/>
      <c r="R439" s="7"/>
      <c r="S439" s="7"/>
      <c r="T439" s="154"/>
      <c r="U439" s="154"/>
      <c r="V439" s="7"/>
      <c r="W439" s="7"/>
      <c r="X439" s="7"/>
      <c r="Y439" s="7"/>
      <c r="Z439" s="154"/>
      <c r="AA439" s="154"/>
      <c r="AB439" s="7"/>
      <c r="AC439" s="7"/>
      <c r="AD439" s="7"/>
      <c r="AE439" s="7"/>
      <c r="AF439" s="154"/>
      <c r="AG439" s="154"/>
      <c r="AH439" s="7"/>
      <c r="AI439" s="7"/>
      <c r="AJ439" s="7"/>
      <c r="AK439" s="7"/>
      <c r="AL439" s="154"/>
      <c r="AM439" s="154"/>
      <c r="AN439" s="7"/>
      <c r="AO439" s="7"/>
      <c r="AP439" s="7"/>
      <c r="AQ439" s="7"/>
      <c r="AR439" s="154"/>
      <c r="AS439" s="154"/>
      <c r="AT439" s="7"/>
      <c r="AU439" s="7"/>
      <c r="AV439" s="7"/>
      <c r="AW439" s="7"/>
      <c r="AX439" s="154"/>
      <c r="AY439" s="154"/>
      <c r="AZ439" s="7"/>
      <c r="BA439" s="7"/>
      <c r="BB439" s="7"/>
      <c r="BC439" s="7"/>
      <c r="BD439" s="154"/>
      <c r="BE439" s="154"/>
      <c r="BF439" s="154"/>
      <c r="BG439" s="7"/>
    </row>
    <row r="440" ht="15.75" customHeight="1">
      <c r="A440" s="7"/>
      <c r="B440" s="154"/>
      <c r="C440" s="154"/>
      <c r="D440" s="7"/>
      <c r="E440" s="7"/>
      <c r="F440" s="7"/>
      <c r="G440" s="7"/>
      <c r="H440" s="154"/>
      <c r="I440" s="154"/>
      <c r="J440" s="7"/>
      <c r="K440" s="7"/>
      <c r="L440" s="7"/>
      <c r="M440" s="7"/>
      <c r="N440" s="154"/>
      <c r="O440" s="154"/>
      <c r="P440" s="7"/>
      <c r="Q440" s="7"/>
      <c r="R440" s="7"/>
      <c r="S440" s="7"/>
      <c r="T440" s="154"/>
      <c r="U440" s="154"/>
      <c r="V440" s="7"/>
      <c r="W440" s="7"/>
      <c r="X440" s="7"/>
      <c r="Y440" s="7"/>
      <c r="Z440" s="154"/>
      <c r="AA440" s="154"/>
      <c r="AB440" s="7"/>
      <c r="AC440" s="7"/>
      <c r="AD440" s="7"/>
      <c r="AE440" s="7"/>
      <c r="AF440" s="154"/>
      <c r="AG440" s="154"/>
      <c r="AH440" s="7"/>
      <c r="AI440" s="7"/>
      <c r="AJ440" s="7"/>
      <c r="AK440" s="7"/>
      <c r="AL440" s="154"/>
      <c r="AM440" s="154"/>
      <c r="AN440" s="7"/>
      <c r="AO440" s="7"/>
      <c r="AP440" s="7"/>
      <c r="AQ440" s="7"/>
      <c r="AR440" s="154"/>
      <c r="AS440" s="154"/>
      <c r="AT440" s="7"/>
      <c r="AU440" s="7"/>
      <c r="AV440" s="7"/>
      <c r="AW440" s="7"/>
      <c r="AX440" s="154"/>
      <c r="AY440" s="154"/>
      <c r="AZ440" s="7"/>
      <c r="BA440" s="7"/>
      <c r="BB440" s="7"/>
      <c r="BC440" s="7"/>
      <c r="BD440" s="154"/>
      <c r="BE440" s="154"/>
      <c r="BF440" s="154"/>
      <c r="BG440" s="7"/>
    </row>
    <row r="441" ht="15.75" customHeight="1">
      <c r="A441" s="7"/>
      <c r="B441" s="154"/>
      <c r="C441" s="154"/>
      <c r="D441" s="7"/>
      <c r="E441" s="7"/>
      <c r="F441" s="7"/>
      <c r="G441" s="7"/>
      <c r="H441" s="154"/>
      <c r="I441" s="154"/>
      <c r="J441" s="7"/>
      <c r="K441" s="7"/>
      <c r="L441" s="7"/>
      <c r="M441" s="7"/>
      <c r="N441" s="154"/>
      <c r="O441" s="154"/>
      <c r="P441" s="7"/>
      <c r="Q441" s="7"/>
      <c r="R441" s="7"/>
      <c r="S441" s="7"/>
      <c r="T441" s="154"/>
      <c r="U441" s="154"/>
      <c r="V441" s="7"/>
      <c r="W441" s="7"/>
      <c r="X441" s="7"/>
      <c r="Y441" s="7"/>
      <c r="Z441" s="154"/>
      <c r="AA441" s="154"/>
      <c r="AB441" s="7"/>
      <c r="AC441" s="7"/>
      <c r="AD441" s="7"/>
      <c r="AE441" s="7"/>
      <c r="AF441" s="154"/>
      <c r="AG441" s="154"/>
      <c r="AH441" s="7"/>
      <c r="AI441" s="7"/>
      <c r="AJ441" s="7"/>
      <c r="AK441" s="7"/>
      <c r="AL441" s="154"/>
      <c r="AM441" s="154"/>
      <c r="AN441" s="7"/>
      <c r="AO441" s="7"/>
      <c r="AP441" s="7"/>
      <c r="AQ441" s="7"/>
      <c r="AR441" s="154"/>
      <c r="AS441" s="154"/>
      <c r="AT441" s="7"/>
      <c r="AU441" s="7"/>
      <c r="AV441" s="7"/>
      <c r="AW441" s="7"/>
      <c r="AX441" s="154"/>
      <c r="AY441" s="154"/>
      <c r="AZ441" s="7"/>
      <c r="BA441" s="7"/>
      <c r="BB441" s="7"/>
      <c r="BC441" s="7"/>
      <c r="BD441" s="154"/>
      <c r="BE441" s="154"/>
      <c r="BF441" s="154"/>
      <c r="BG441" s="7"/>
    </row>
    <row r="442" ht="15.75" customHeight="1">
      <c r="A442" s="7"/>
      <c r="B442" s="154"/>
      <c r="C442" s="154"/>
      <c r="D442" s="7"/>
      <c r="E442" s="7"/>
      <c r="F442" s="7"/>
      <c r="G442" s="7"/>
      <c r="H442" s="154"/>
      <c r="I442" s="154"/>
      <c r="J442" s="7"/>
      <c r="K442" s="7"/>
      <c r="L442" s="7"/>
      <c r="M442" s="7"/>
      <c r="N442" s="154"/>
      <c r="O442" s="154"/>
      <c r="P442" s="7"/>
      <c r="Q442" s="7"/>
      <c r="R442" s="7"/>
      <c r="S442" s="7"/>
      <c r="T442" s="154"/>
      <c r="U442" s="154"/>
      <c r="V442" s="7"/>
      <c r="W442" s="7"/>
      <c r="X442" s="7"/>
      <c r="Y442" s="7"/>
      <c r="Z442" s="154"/>
      <c r="AA442" s="154"/>
      <c r="AB442" s="7"/>
      <c r="AC442" s="7"/>
      <c r="AD442" s="7"/>
      <c r="AE442" s="7"/>
      <c r="AF442" s="154"/>
      <c r="AG442" s="154"/>
      <c r="AH442" s="7"/>
      <c r="AI442" s="7"/>
      <c r="AJ442" s="7"/>
      <c r="AK442" s="7"/>
      <c r="AL442" s="154"/>
      <c r="AM442" s="154"/>
      <c r="AN442" s="7"/>
      <c r="AO442" s="7"/>
      <c r="AP442" s="7"/>
      <c r="AQ442" s="7"/>
      <c r="AR442" s="154"/>
      <c r="AS442" s="154"/>
      <c r="AT442" s="7"/>
      <c r="AU442" s="7"/>
      <c r="AV442" s="7"/>
      <c r="AW442" s="7"/>
      <c r="AX442" s="154"/>
      <c r="AY442" s="154"/>
      <c r="AZ442" s="7"/>
      <c r="BA442" s="7"/>
      <c r="BB442" s="7"/>
      <c r="BC442" s="7"/>
      <c r="BD442" s="154"/>
      <c r="BE442" s="154"/>
      <c r="BF442" s="154"/>
      <c r="BG442" s="7"/>
    </row>
    <row r="443" ht="15.75" customHeight="1">
      <c r="A443" s="7"/>
      <c r="B443" s="154"/>
      <c r="C443" s="154"/>
      <c r="D443" s="7"/>
      <c r="E443" s="7"/>
      <c r="F443" s="7"/>
      <c r="G443" s="7"/>
      <c r="H443" s="154"/>
      <c r="I443" s="154"/>
      <c r="J443" s="7"/>
      <c r="K443" s="7"/>
      <c r="L443" s="7"/>
      <c r="M443" s="7"/>
      <c r="N443" s="154"/>
      <c r="O443" s="154"/>
      <c r="P443" s="7"/>
      <c r="Q443" s="7"/>
      <c r="R443" s="7"/>
      <c r="S443" s="7"/>
      <c r="T443" s="154"/>
      <c r="U443" s="154"/>
      <c r="V443" s="7"/>
      <c r="W443" s="7"/>
      <c r="X443" s="7"/>
      <c r="Y443" s="7"/>
      <c r="Z443" s="154"/>
      <c r="AA443" s="154"/>
      <c r="AB443" s="7"/>
      <c r="AC443" s="7"/>
      <c r="AD443" s="7"/>
      <c r="AE443" s="7"/>
      <c r="AF443" s="154"/>
      <c r="AG443" s="154"/>
      <c r="AH443" s="7"/>
      <c r="AI443" s="7"/>
      <c r="AJ443" s="7"/>
      <c r="AK443" s="7"/>
      <c r="AL443" s="154"/>
      <c r="AM443" s="154"/>
      <c r="AN443" s="7"/>
      <c r="AO443" s="7"/>
      <c r="AP443" s="7"/>
      <c r="AQ443" s="7"/>
      <c r="AR443" s="154"/>
      <c r="AS443" s="154"/>
      <c r="AT443" s="7"/>
      <c r="AU443" s="7"/>
      <c r="AV443" s="7"/>
      <c r="AW443" s="7"/>
      <c r="AX443" s="154"/>
      <c r="AY443" s="154"/>
      <c r="AZ443" s="7"/>
      <c r="BA443" s="7"/>
      <c r="BB443" s="7"/>
      <c r="BC443" s="7"/>
      <c r="BD443" s="154"/>
      <c r="BE443" s="154"/>
      <c r="BF443" s="154"/>
      <c r="BG443" s="7"/>
    </row>
    <row r="444" ht="15.75" customHeight="1">
      <c r="A444" s="7"/>
      <c r="B444" s="154"/>
      <c r="C444" s="154"/>
      <c r="D444" s="7"/>
      <c r="E444" s="7"/>
      <c r="F444" s="7"/>
      <c r="G444" s="7"/>
      <c r="H444" s="154"/>
      <c r="I444" s="154"/>
      <c r="J444" s="7"/>
      <c r="K444" s="7"/>
      <c r="L444" s="7"/>
      <c r="M444" s="7"/>
      <c r="N444" s="154"/>
      <c r="O444" s="154"/>
      <c r="P444" s="7"/>
      <c r="Q444" s="7"/>
      <c r="R444" s="7"/>
      <c r="S444" s="7"/>
      <c r="T444" s="154"/>
      <c r="U444" s="154"/>
      <c r="V444" s="7"/>
      <c r="W444" s="7"/>
      <c r="X444" s="7"/>
      <c r="Y444" s="7"/>
      <c r="Z444" s="154"/>
      <c r="AA444" s="154"/>
      <c r="AB444" s="7"/>
      <c r="AC444" s="7"/>
      <c r="AD444" s="7"/>
      <c r="AE444" s="7"/>
      <c r="AF444" s="154"/>
      <c r="AG444" s="154"/>
      <c r="AH444" s="7"/>
      <c r="AI444" s="7"/>
      <c r="AJ444" s="7"/>
      <c r="AK444" s="7"/>
      <c r="AL444" s="154"/>
      <c r="AM444" s="154"/>
      <c r="AN444" s="7"/>
      <c r="AO444" s="7"/>
      <c r="AP444" s="7"/>
      <c r="AQ444" s="7"/>
      <c r="AR444" s="154"/>
      <c r="AS444" s="154"/>
      <c r="AT444" s="7"/>
      <c r="AU444" s="7"/>
      <c r="AV444" s="7"/>
      <c r="AW444" s="7"/>
      <c r="AX444" s="154"/>
      <c r="AY444" s="154"/>
      <c r="AZ444" s="7"/>
      <c r="BA444" s="7"/>
      <c r="BB444" s="7"/>
      <c r="BC444" s="7"/>
      <c r="BD444" s="154"/>
      <c r="BE444" s="154"/>
      <c r="BF444" s="154"/>
      <c r="BG444" s="7"/>
    </row>
    <row r="445" ht="15.75" customHeight="1">
      <c r="A445" s="7"/>
      <c r="B445" s="154"/>
      <c r="C445" s="154"/>
      <c r="D445" s="7"/>
      <c r="E445" s="7"/>
      <c r="F445" s="7"/>
      <c r="G445" s="7"/>
      <c r="H445" s="154"/>
      <c r="I445" s="154"/>
      <c r="J445" s="7"/>
      <c r="K445" s="7"/>
      <c r="L445" s="7"/>
      <c r="M445" s="7"/>
      <c r="N445" s="154"/>
      <c r="O445" s="154"/>
      <c r="P445" s="7"/>
      <c r="Q445" s="7"/>
      <c r="R445" s="7"/>
      <c r="S445" s="7"/>
      <c r="T445" s="154"/>
      <c r="U445" s="154"/>
      <c r="V445" s="7"/>
      <c r="W445" s="7"/>
      <c r="X445" s="7"/>
      <c r="Y445" s="7"/>
      <c r="Z445" s="154"/>
      <c r="AA445" s="154"/>
      <c r="AB445" s="7"/>
      <c r="AC445" s="7"/>
      <c r="AD445" s="7"/>
      <c r="AE445" s="7"/>
      <c r="AF445" s="154"/>
      <c r="AG445" s="154"/>
      <c r="AH445" s="7"/>
      <c r="AI445" s="7"/>
      <c r="AJ445" s="7"/>
      <c r="AK445" s="7"/>
      <c r="AL445" s="154"/>
      <c r="AM445" s="154"/>
      <c r="AN445" s="7"/>
      <c r="AO445" s="7"/>
      <c r="AP445" s="7"/>
      <c r="AQ445" s="7"/>
      <c r="AR445" s="154"/>
      <c r="AS445" s="154"/>
      <c r="AT445" s="7"/>
      <c r="AU445" s="7"/>
      <c r="AV445" s="7"/>
      <c r="AW445" s="7"/>
      <c r="AX445" s="154"/>
      <c r="AY445" s="154"/>
      <c r="AZ445" s="7"/>
      <c r="BA445" s="7"/>
      <c r="BB445" s="7"/>
      <c r="BC445" s="7"/>
      <c r="BD445" s="154"/>
      <c r="BE445" s="154"/>
      <c r="BF445" s="154"/>
      <c r="BG445" s="7"/>
    </row>
    <row r="446" ht="15.75" customHeight="1">
      <c r="A446" s="7"/>
      <c r="B446" s="154"/>
      <c r="C446" s="154"/>
      <c r="D446" s="7"/>
      <c r="E446" s="7"/>
      <c r="F446" s="7"/>
      <c r="G446" s="7"/>
      <c r="H446" s="154"/>
      <c r="I446" s="154"/>
      <c r="J446" s="7"/>
      <c r="K446" s="7"/>
      <c r="L446" s="7"/>
      <c r="M446" s="7"/>
      <c r="N446" s="154"/>
      <c r="O446" s="154"/>
      <c r="P446" s="7"/>
      <c r="Q446" s="7"/>
      <c r="R446" s="7"/>
      <c r="S446" s="7"/>
      <c r="T446" s="154"/>
      <c r="U446" s="154"/>
      <c r="V446" s="7"/>
      <c r="W446" s="7"/>
      <c r="X446" s="7"/>
      <c r="Y446" s="7"/>
      <c r="Z446" s="154"/>
      <c r="AA446" s="154"/>
      <c r="AB446" s="7"/>
      <c r="AC446" s="7"/>
      <c r="AD446" s="7"/>
      <c r="AE446" s="7"/>
      <c r="AF446" s="154"/>
      <c r="AG446" s="154"/>
      <c r="AH446" s="7"/>
      <c r="AI446" s="7"/>
      <c r="AJ446" s="7"/>
      <c r="AK446" s="7"/>
      <c r="AL446" s="154"/>
      <c r="AM446" s="154"/>
      <c r="AN446" s="7"/>
      <c r="AO446" s="7"/>
      <c r="AP446" s="7"/>
      <c r="AQ446" s="7"/>
      <c r="AR446" s="154"/>
      <c r="AS446" s="154"/>
      <c r="AT446" s="7"/>
      <c r="AU446" s="7"/>
      <c r="AV446" s="7"/>
      <c r="AW446" s="7"/>
      <c r="AX446" s="154"/>
      <c r="AY446" s="154"/>
      <c r="AZ446" s="7"/>
      <c r="BA446" s="7"/>
      <c r="BB446" s="7"/>
      <c r="BC446" s="7"/>
      <c r="BD446" s="154"/>
      <c r="BE446" s="154"/>
      <c r="BF446" s="154"/>
      <c r="BG446" s="7"/>
    </row>
    <row r="447" ht="15.75" customHeight="1">
      <c r="A447" s="7"/>
      <c r="B447" s="154"/>
      <c r="C447" s="154"/>
      <c r="D447" s="7"/>
      <c r="E447" s="7"/>
      <c r="F447" s="7"/>
      <c r="G447" s="7"/>
      <c r="H447" s="154"/>
      <c r="I447" s="154"/>
      <c r="J447" s="7"/>
      <c r="K447" s="7"/>
      <c r="L447" s="7"/>
      <c r="M447" s="7"/>
      <c r="N447" s="154"/>
      <c r="O447" s="154"/>
      <c r="P447" s="7"/>
      <c r="Q447" s="7"/>
      <c r="R447" s="7"/>
      <c r="S447" s="7"/>
      <c r="T447" s="154"/>
      <c r="U447" s="154"/>
      <c r="V447" s="7"/>
      <c r="W447" s="7"/>
      <c r="X447" s="7"/>
      <c r="Y447" s="7"/>
      <c r="Z447" s="154"/>
      <c r="AA447" s="154"/>
      <c r="AB447" s="7"/>
      <c r="AC447" s="7"/>
      <c r="AD447" s="7"/>
      <c r="AE447" s="7"/>
      <c r="AF447" s="154"/>
      <c r="AG447" s="154"/>
      <c r="AH447" s="7"/>
      <c r="AI447" s="7"/>
      <c r="AJ447" s="7"/>
      <c r="AK447" s="7"/>
      <c r="AL447" s="154"/>
      <c r="AM447" s="154"/>
      <c r="AN447" s="7"/>
      <c r="AO447" s="7"/>
      <c r="AP447" s="7"/>
      <c r="AQ447" s="7"/>
      <c r="AR447" s="154"/>
      <c r="AS447" s="154"/>
      <c r="AT447" s="7"/>
      <c r="AU447" s="7"/>
      <c r="AV447" s="7"/>
      <c r="AW447" s="7"/>
      <c r="AX447" s="154"/>
      <c r="AY447" s="154"/>
      <c r="AZ447" s="7"/>
      <c r="BA447" s="7"/>
      <c r="BB447" s="7"/>
      <c r="BC447" s="7"/>
      <c r="BD447" s="154"/>
      <c r="BE447" s="154"/>
      <c r="BF447" s="154"/>
      <c r="BG447" s="7"/>
    </row>
    <row r="448" ht="15.75" customHeight="1">
      <c r="A448" s="7"/>
      <c r="B448" s="154"/>
      <c r="C448" s="154"/>
      <c r="D448" s="7"/>
      <c r="E448" s="7"/>
      <c r="F448" s="7"/>
      <c r="G448" s="7"/>
      <c r="H448" s="154"/>
      <c r="I448" s="154"/>
      <c r="J448" s="7"/>
      <c r="K448" s="7"/>
      <c r="L448" s="7"/>
      <c r="M448" s="7"/>
      <c r="N448" s="154"/>
      <c r="O448" s="154"/>
      <c r="P448" s="7"/>
      <c r="Q448" s="7"/>
      <c r="R448" s="7"/>
      <c r="S448" s="7"/>
      <c r="T448" s="154"/>
      <c r="U448" s="154"/>
      <c r="V448" s="7"/>
      <c r="W448" s="7"/>
      <c r="X448" s="7"/>
      <c r="Y448" s="7"/>
      <c r="Z448" s="154"/>
      <c r="AA448" s="154"/>
      <c r="AB448" s="7"/>
      <c r="AC448" s="7"/>
      <c r="AD448" s="7"/>
      <c r="AE448" s="7"/>
      <c r="AF448" s="154"/>
      <c r="AG448" s="154"/>
      <c r="AH448" s="7"/>
      <c r="AI448" s="7"/>
      <c r="AJ448" s="7"/>
      <c r="AK448" s="7"/>
      <c r="AL448" s="154"/>
      <c r="AM448" s="154"/>
      <c r="AN448" s="7"/>
      <c r="AO448" s="7"/>
      <c r="AP448" s="7"/>
      <c r="AQ448" s="7"/>
      <c r="AR448" s="154"/>
      <c r="AS448" s="154"/>
      <c r="AT448" s="7"/>
      <c r="AU448" s="7"/>
      <c r="AV448" s="7"/>
      <c r="AW448" s="7"/>
      <c r="AX448" s="154"/>
      <c r="AY448" s="154"/>
      <c r="AZ448" s="7"/>
      <c r="BA448" s="7"/>
      <c r="BB448" s="7"/>
      <c r="BC448" s="7"/>
      <c r="BD448" s="154"/>
      <c r="BE448" s="154"/>
      <c r="BF448" s="154"/>
      <c r="BG448" s="7"/>
    </row>
    <row r="449" ht="15.75" customHeight="1">
      <c r="A449" s="7"/>
      <c r="B449" s="154"/>
      <c r="C449" s="154"/>
      <c r="D449" s="7"/>
      <c r="E449" s="7"/>
      <c r="F449" s="7"/>
      <c r="G449" s="7"/>
      <c r="H449" s="154"/>
      <c r="I449" s="154"/>
      <c r="J449" s="7"/>
      <c r="K449" s="7"/>
      <c r="L449" s="7"/>
      <c r="M449" s="7"/>
      <c r="N449" s="154"/>
      <c r="O449" s="154"/>
      <c r="P449" s="7"/>
      <c r="Q449" s="7"/>
      <c r="R449" s="7"/>
      <c r="S449" s="7"/>
      <c r="T449" s="154"/>
      <c r="U449" s="154"/>
      <c r="V449" s="7"/>
      <c r="W449" s="7"/>
      <c r="X449" s="7"/>
      <c r="Y449" s="7"/>
      <c r="Z449" s="154"/>
      <c r="AA449" s="154"/>
      <c r="AB449" s="7"/>
      <c r="AC449" s="7"/>
      <c r="AD449" s="7"/>
      <c r="AE449" s="7"/>
      <c r="AF449" s="154"/>
      <c r="AG449" s="154"/>
      <c r="AH449" s="7"/>
      <c r="AI449" s="7"/>
      <c r="AJ449" s="7"/>
      <c r="AK449" s="7"/>
      <c r="AL449" s="154"/>
      <c r="AM449" s="154"/>
      <c r="AN449" s="7"/>
      <c r="AO449" s="7"/>
      <c r="AP449" s="7"/>
      <c r="AQ449" s="7"/>
      <c r="AR449" s="154"/>
      <c r="AS449" s="154"/>
      <c r="AT449" s="7"/>
      <c r="AU449" s="7"/>
      <c r="AV449" s="7"/>
      <c r="AW449" s="7"/>
      <c r="AX449" s="154"/>
      <c r="AY449" s="154"/>
      <c r="AZ449" s="7"/>
      <c r="BA449" s="7"/>
      <c r="BB449" s="7"/>
      <c r="BC449" s="7"/>
      <c r="BD449" s="154"/>
      <c r="BE449" s="154"/>
      <c r="BF449" s="154"/>
      <c r="BG449" s="7"/>
    </row>
    <row r="450" ht="15.75" customHeight="1">
      <c r="A450" s="7"/>
      <c r="B450" s="154"/>
      <c r="C450" s="154"/>
      <c r="D450" s="7"/>
      <c r="E450" s="7"/>
      <c r="F450" s="7"/>
      <c r="G450" s="7"/>
      <c r="H450" s="154"/>
      <c r="I450" s="154"/>
      <c r="J450" s="7"/>
      <c r="K450" s="7"/>
      <c r="L450" s="7"/>
      <c r="M450" s="7"/>
      <c r="N450" s="154"/>
      <c r="O450" s="154"/>
      <c r="P450" s="7"/>
      <c r="Q450" s="7"/>
      <c r="R450" s="7"/>
      <c r="S450" s="7"/>
      <c r="T450" s="154"/>
      <c r="U450" s="154"/>
      <c r="V450" s="7"/>
      <c r="W450" s="7"/>
      <c r="X450" s="7"/>
      <c r="Y450" s="7"/>
      <c r="Z450" s="154"/>
      <c r="AA450" s="154"/>
      <c r="AB450" s="7"/>
      <c r="AC450" s="7"/>
      <c r="AD450" s="7"/>
      <c r="AE450" s="7"/>
      <c r="AF450" s="154"/>
      <c r="AG450" s="154"/>
      <c r="AH450" s="7"/>
      <c r="AI450" s="7"/>
      <c r="AJ450" s="7"/>
      <c r="AK450" s="7"/>
      <c r="AL450" s="154"/>
      <c r="AM450" s="154"/>
      <c r="AN450" s="7"/>
      <c r="AO450" s="7"/>
      <c r="AP450" s="7"/>
      <c r="AQ450" s="7"/>
      <c r="AR450" s="154"/>
      <c r="AS450" s="154"/>
      <c r="AT450" s="7"/>
      <c r="AU450" s="7"/>
      <c r="AV450" s="7"/>
      <c r="AW450" s="7"/>
      <c r="AX450" s="154"/>
      <c r="AY450" s="154"/>
      <c r="AZ450" s="7"/>
      <c r="BA450" s="7"/>
      <c r="BB450" s="7"/>
      <c r="BC450" s="7"/>
      <c r="BD450" s="154"/>
      <c r="BE450" s="154"/>
      <c r="BF450" s="154"/>
      <c r="BG450" s="7"/>
    </row>
    <row r="451" ht="15.75" customHeight="1">
      <c r="A451" s="7"/>
      <c r="B451" s="154"/>
      <c r="C451" s="154"/>
      <c r="D451" s="7"/>
      <c r="E451" s="7"/>
      <c r="F451" s="7"/>
      <c r="G451" s="7"/>
      <c r="H451" s="154"/>
      <c r="I451" s="154"/>
      <c r="J451" s="7"/>
      <c r="K451" s="7"/>
      <c r="L451" s="7"/>
      <c r="M451" s="7"/>
      <c r="N451" s="154"/>
      <c r="O451" s="154"/>
      <c r="P451" s="7"/>
      <c r="Q451" s="7"/>
      <c r="R451" s="7"/>
      <c r="S451" s="7"/>
      <c r="T451" s="154"/>
      <c r="U451" s="154"/>
      <c r="V451" s="7"/>
      <c r="W451" s="7"/>
      <c r="X451" s="7"/>
      <c r="Y451" s="7"/>
      <c r="Z451" s="154"/>
      <c r="AA451" s="154"/>
      <c r="AB451" s="7"/>
      <c r="AC451" s="7"/>
      <c r="AD451" s="7"/>
      <c r="AE451" s="7"/>
      <c r="AF451" s="154"/>
      <c r="AG451" s="154"/>
      <c r="AH451" s="7"/>
      <c r="AI451" s="7"/>
      <c r="AJ451" s="7"/>
      <c r="AK451" s="7"/>
      <c r="AL451" s="154"/>
      <c r="AM451" s="154"/>
      <c r="AN451" s="7"/>
      <c r="AO451" s="7"/>
      <c r="AP451" s="7"/>
      <c r="AQ451" s="7"/>
      <c r="AR451" s="154"/>
      <c r="AS451" s="154"/>
      <c r="AT451" s="7"/>
      <c r="AU451" s="7"/>
      <c r="AV451" s="7"/>
      <c r="AW451" s="7"/>
      <c r="AX451" s="154"/>
      <c r="AY451" s="154"/>
      <c r="AZ451" s="7"/>
      <c r="BA451" s="7"/>
      <c r="BB451" s="7"/>
      <c r="BC451" s="7"/>
      <c r="BD451" s="154"/>
      <c r="BE451" s="154"/>
      <c r="BF451" s="154"/>
      <c r="BG451" s="7"/>
    </row>
    <row r="452" ht="15.75" customHeight="1">
      <c r="A452" s="7"/>
      <c r="B452" s="154"/>
      <c r="C452" s="154"/>
      <c r="D452" s="7"/>
      <c r="E452" s="7"/>
      <c r="F452" s="7"/>
      <c r="G452" s="7"/>
      <c r="H452" s="154"/>
      <c r="I452" s="154"/>
      <c r="J452" s="7"/>
      <c r="K452" s="7"/>
      <c r="L452" s="7"/>
      <c r="M452" s="7"/>
      <c r="N452" s="154"/>
      <c r="O452" s="154"/>
      <c r="P452" s="7"/>
      <c r="Q452" s="7"/>
      <c r="R452" s="7"/>
      <c r="S452" s="7"/>
      <c r="T452" s="154"/>
      <c r="U452" s="154"/>
      <c r="V452" s="7"/>
      <c r="W452" s="7"/>
      <c r="X452" s="7"/>
      <c r="Y452" s="7"/>
      <c r="Z452" s="154"/>
      <c r="AA452" s="154"/>
      <c r="AB452" s="7"/>
      <c r="AC452" s="7"/>
      <c r="AD452" s="7"/>
      <c r="AE452" s="7"/>
      <c r="AF452" s="154"/>
      <c r="AG452" s="154"/>
      <c r="AH452" s="7"/>
      <c r="AI452" s="7"/>
      <c r="AJ452" s="7"/>
      <c r="AK452" s="7"/>
      <c r="AL452" s="154"/>
      <c r="AM452" s="154"/>
      <c r="AN452" s="7"/>
      <c r="AO452" s="7"/>
      <c r="AP452" s="7"/>
      <c r="AQ452" s="7"/>
      <c r="AR452" s="154"/>
      <c r="AS452" s="154"/>
      <c r="AT452" s="7"/>
      <c r="AU452" s="7"/>
      <c r="AV452" s="7"/>
      <c r="AW452" s="7"/>
      <c r="AX452" s="154"/>
      <c r="AY452" s="154"/>
      <c r="AZ452" s="7"/>
      <c r="BA452" s="7"/>
      <c r="BB452" s="7"/>
      <c r="BC452" s="7"/>
      <c r="BD452" s="154"/>
      <c r="BE452" s="154"/>
      <c r="BF452" s="154"/>
      <c r="BG452" s="7"/>
    </row>
    <row r="453" ht="15.75" customHeight="1">
      <c r="A453" s="7"/>
      <c r="B453" s="154"/>
      <c r="C453" s="154"/>
      <c r="D453" s="7"/>
      <c r="E453" s="7"/>
      <c r="F453" s="7"/>
      <c r="G453" s="7"/>
      <c r="H453" s="154"/>
      <c r="I453" s="154"/>
      <c r="J453" s="7"/>
      <c r="K453" s="7"/>
      <c r="L453" s="7"/>
      <c r="M453" s="7"/>
      <c r="N453" s="154"/>
      <c r="O453" s="154"/>
      <c r="P453" s="7"/>
      <c r="Q453" s="7"/>
      <c r="R453" s="7"/>
      <c r="S453" s="7"/>
      <c r="T453" s="154"/>
      <c r="U453" s="154"/>
      <c r="V453" s="7"/>
      <c r="W453" s="7"/>
      <c r="X453" s="7"/>
      <c r="Y453" s="7"/>
      <c r="Z453" s="154"/>
      <c r="AA453" s="154"/>
      <c r="AB453" s="7"/>
      <c r="AC453" s="7"/>
      <c r="AD453" s="7"/>
      <c r="AE453" s="7"/>
      <c r="AF453" s="154"/>
      <c r="AG453" s="154"/>
      <c r="AH453" s="7"/>
      <c r="AI453" s="7"/>
      <c r="AJ453" s="7"/>
      <c r="AK453" s="7"/>
      <c r="AL453" s="154"/>
      <c r="AM453" s="154"/>
      <c r="AN453" s="7"/>
      <c r="AO453" s="7"/>
      <c r="AP453" s="7"/>
      <c r="AQ453" s="7"/>
      <c r="AR453" s="154"/>
      <c r="AS453" s="154"/>
      <c r="AT453" s="7"/>
      <c r="AU453" s="7"/>
      <c r="AV453" s="7"/>
      <c r="AW453" s="7"/>
      <c r="AX453" s="154"/>
      <c r="AY453" s="154"/>
      <c r="AZ453" s="7"/>
      <c r="BA453" s="7"/>
      <c r="BB453" s="7"/>
      <c r="BC453" s="7"/>
      <c r="BD453" s="154"/>
      <c r="BE453" s="154"/>
      <c r="BF453" s="154"/>
      <c r="BG453" s="7"/>
    </row>
    <row r="454" ht="15.75" customHeight="1">
      <c r="A454" s="7"/>
      <c r="B454" s="154"/>
      <c r="C454" s="154"/>
      <c r="D454" s="7"/>
      <c r="E454" s="7"/>
      <c r="F454" s="7"/>
      <c r="G454" s="7"/>
      <c r="H454" s="154"/>
      <c r="I454" s="154"/>
      <c r="J454" s="7"/>
      <c r="K454" s="7"/>
      <c r="L454" s="7"/>
      <c r="M454" s="7"/>
      <c r="N454" s="154"/>
      <c r="O454" s="154"/>
      <c r="P454" s="7"/>
      <c r="Q454" s="7"/>
      <c r="R454" s="7"/>
      <c r="S454" s="7"/>
      <c r="T454" s="154"/>
      <c r="U454" s="154"/>
      <c r="V454" s="7"/>
      <c r="W454" s="7"/>
      <c r="X454" s="7"/>
      <c r="Y454" s="7"/>
      <c r="Z454" s="154"/>
      <c r="AA454" s="154"/>
      <c r="AB454" s="7"/>
      <c r="AC454" s="7"/>
      <c r="AD454" s="7"/>
      <c r="AE454" s="7"/>
      <c r="AF454" s="154"/>
      <c r="AG454" s="154"/>
      <c r="AH454" s="7"/>
      <c r="AI454" s="7"/>
      <c r="AJ454" s="7"/>
      <c r="AK454" s="7"/>
      <c r="AL454" s="154"/>
      <c r="AM454" s="154"/>
      <c r="AN454" s="7"/>
      <c r="AO454" s="7"/>
      <c r="AP454" s="7"/>
      <c r="AQ454" s="7"/>
      <c r="AR454" s="154"/>
      <c r="AS454" s="154"/>
      <c r="AT454" s="7"/>
      <c r="AU454" s="7"/>
      <c r="AV454" s="7"/>
      <c r="AW454" s="7"/>
      <c r="AX454" s="154"/>
      <c r="AY454" s="154"/>
      <c r="AZ454" s="7"/>
      <c r="BA454" s="7"/>
      <c r="BB454" s="7"/>
      <c r="BC454" s="7"/>
      <c r="BD454" s="154"/>
      <c r="BE454" s="154"/>
      <c r="BF454" s="154"/>
      <c r="BG454" s="7"/>
    </row>
    <row r="455" ht="15.75" customHeight="1">
      <c r="A455" s="7"/>
      <c r="B455" s="154"/>
      <c r="C455" s="154"/>
      <c r="D455" s="7"/>
      <c r="E455" s="7"/>
      <c r="F455" s="7"/>
      <c r="G455" s="7"/>
      <c r="H455" s="154"/>
      <c r="I455" s="154"/>
      <c r="J455" s="7"/>
      <c r="K455" s="7"/>
      <c r="L455" s="7"/>
      <c r="M455" s="7"/>
      <c r="N455" s="154"/>
      <c r="O455" s="154"/>
      <c r="P455" s="7"/>
      <c r="Q455" s="7"/>
      <c r="R455" s="7"/>
      <c r="S455" s="7"/>
      <c r="T455" s="154"/>
      <c r="U455" s="154"/>
      <c r="V455" s="7"/>
      <c r="W455" s="7"/>
      <c r="X455" s="7"/>
      <c r="Y455" s="7"/>
      <c r="Z455" s="154"/>
      <c r="AA455" s="154"/>
      <c r="AB455" s="7"/>
      <c r="AC455" s="7"/>
      <c r="AD455" s="7"/>
      <c r="AE455" s="7"/>
      <c r="AF455" s="154"/>
      <c r="AG455" s="154"/>
      <c r="AH455" s="7"/>
      <c r="AI455" s="7"/>
      <c r="AJ455" s="7"/>
      <c r="AK455" s="7"/>
      <c r="AL455" s="154"/>
      <c r="AM455" s="154"/>
      <c r="AN455" s="7"/>
      <c r="AO455" s="7"/>
      <c r="AP455" s="7"/>
      <c r="AQ455" s="7"/>
      <c r="AR455" s="154"/>
      <c r="AS455" s="154"/>
      <c r="AT455" s="7"/>
      <c r="AU455" s="7"/>
      <c r="AV455" s="7"/>
      <c r="AW455" s="7"/>
      <c r="AX455" s="154"/>
      <c r="AY455" s="154"/>
      <c r="AZ455" s="7"/>
      <c r="BA455" s="7"/>
      <c r="BB455" s="7"/>
      <c r="BC455" s="7"/>
      <c r="BD455" s="154"/>
      <c r="BE455" s="154"/>
      <c r="BF455" s="154"/>
      <c r="BG455" s="7"/>
    </row>
    <row r="456" ht="15.75" customHeight="1">
      <c r="A456" s="7"/>
      <c r="B456" s="154"/>
      <c r="C456" s="154"/>
      <c r="D456" s="7"/>
      <c r="E456" s="7"/>
      <c r="F456" s="7"/>
      <c r="G456" s="7"/>
      <c r="H456" s="154"/>
      <c r="I456" s="154"/>
      <c r="J456" s="7"/>
      <c r="K456" s="7"/>
      <c r="L456" s="7"/>
      <c r="M456" s="7"/>
      <c r="N456" s="154"/>
      <c r="O456" s="154"/>
      <c r="P456" s="7"/>
      <c r="Q456" s="7"/>
      <c r="R456" s="7"/>
      <c r="S456" s="7"/>
      <c r="T456" s="154"/>
      <c r="U456" s="154"/>
      <c r="V456" s="7"/>
      <c r="W456" s="7"/>
      <c r="X456" s="7"/>
      <c r="Y456" s="7"/>
      <c r="Z456" s="154"/>
      <c r="AA456" s="154"/>
      <c r="AB456" s="7"/>
      <c r="AC456" s="7"/>
      <c r="AD456" s="7"/>
      <c r="AE456" s="7"/>
      <c r="AF456" s="154"/>
      <c r="AG456" s="154"/>
      <c r="AH456" s="7"/>
      <c r="AI456" s="7"/>
      <c r="AJ456" s="7"/>
      <c r="AK456" s="7"/>
      <c r="AL456" s="154"/>
      <c r="AM456" s="154"/>
      <c r="AN456" s="7"/>
      <c r="AO456" s="7"/>
      <c r="AP456" s="7"/>
      <c r="AQ456" s="7"/>
      <c r="AR456" s="154"/>
      <c r="AS456" s="154"/>
      <c r="AT456" s="7"/>
      <c r="AU456" s="7"/>
      <c r="AV456" s="7"/>
      <c r="AW456" s="7"/>
      <c r="AX456" s="154"/>
      <c r="AY456" s="154"/>
      <c r="AZ456" s="7"/>
      <c r="BA456" s="7"/>
      <c r="BB456" s="7"/>
      <c r="BC456" s="7"/>
      <c r="BD456" s="154"/>
      <c r="BE456" s="154"/>
      <c r="BF456" s="154"/>
      <c r="BG456" s="7"/>
    </row>
    <row r="457" ht="15.75" customHeight="1">
      <c r="A457" s="7"/>
      <c r="B457" s="154"/>
      <c r="C457" s="154"/>
      <c r="D457" s="7"/>
      <c r="E457" s="7"/>
      <c r="F457" s="7"/>
      <c r="G457" s="7"/>
      <c r="H457" s="154"/>
      <c r="I457" s="154"/>
      <c r="J457" s="7"/>
      <c r="K457" s="7"/>
      <c r="L457" s="7"/>
      <c r="M457" s="7"/>
      <c r="N457" s="154"/>
      <c r="O457" s="154"/>
      <c r="P457" s="7"/>
      <c r="Q457" s="7"/>
      <c r="R457" s="7"/>
      <c r="S457" s="7"/>
      <c r="T457" s="154"/>
      <c r="U457" s="154"/>
      <c r="V457" s="7"/>
      <c r="W457" s="7"/>
      <c r="X457" s="7"/>
      <c r="Y457" s="7"/>
      <c r="Z457" s="154"/>
      <c r="AA457" s="154"/>
      <c r="AB457" s="7"/>
      <c r="AC457" s="7"/>
      <c r="AD457" s="7"/>
      <c r="AE457" s="7"/>
      <c r="AF457" s="154"/>
      <c r="AG457" s="154"/>
      <c r="AH457" s="7"/>
      <c r="AI457" s="7"/>
      <c r="AJ457" s="7"/>
      <c r="AK457" s="7"/>
      <c r="AL457" s="154"/>
      <c r="AM457" s="154"/>
      <c r="AN457" s="7"/>
      <c r="AO457" s="7"/>
      <c r="AP457" s="7"/>
      <c r="AQ457" s="7"/>
      <c r="AR457" s="154"/>
      <c r="AS457" s="154"/>
      <c r="AT457" s="7"/>
      <c r="AU457" s="7"/>
      <c r="AV457" s="7"/>
      <c r="AW457" s="7"/>
      <c r="AX457" s="154"/>
      <c r="AY457" s="154"/>
      <c r="AZ457" s="7"/>
      <c r="BA457" s="7"/>
      <c r="BB457" s="7"/>
      <c r="BC457" s="7"/>
      <c r="BD457" s="154"/>
      <c r="BE457" s="154"/>
      <c r="BF457" s="154"/>
      <c r="BG457" s="7"/>
    </row>
    <row r="458" ht="15.75" customHeight="1">
      <c r="A458" s="7"/>
      <c r="B458" s="154"/>
      <c r="C458" s="154"/>
      <c r="D458" s="7"/>
      <c r="E458" s="7"/>
      <c r="F458" s="7"/>
      <c r="G458" s="7"/>
      <c r="H458" s="154"/>
      <c r="I458" s="154"/>
      <c r="J458" s="7"/>
      <c r="K458" s="7"/>
      <c r="L458" s="7"/>
      <c r="M458" s="7"/>
      <c r="N458" s="154"/>
      <c r="O458" s="154"/>
      <c r="P458" s="7"/>
      <c r="Q458" s="7"/>
      <c r="R458" s="7"/>
      <c r="S458" s="7"/>
      <c r="T458" s="154"/>
      <c r="U458" s="154"/>
      <c r="V458" s="7"/>
      <c r="W458" s="7"/>
      <c r="X458" s="7"/>
      <c r="Y458" s="7"/>
      <c r="Z458" s="154"/>
      <c r="AA458" s="154"/>
      <c r="AB458" s="7"/>
      <c r="AC458" s="7"/>
      <c r="AD458" s="7"/>
      <c r="AE458" s="7"/>
      <c r="AF458" s="154"/>
      <c r="AG458" s="154"/>
      <c r="AH458" s="7"/>
      <c r="AI458" s="7"/>
      <c r="AJ458" s="7"/>
      <c r="AK458" s="7"/>
      <c r="AL458" s="154"/>
      <c r="AM458" s="154"/>
      <c r="AN458" s="7"/>
      <c r="AO458" s="7"/>
      <c r="AP458" s="7"/>
      <c r="AQ458" s="7"/>
      <c r="AR458" s="154"/>
      <c r="AS458" s="154"/>
      <c r="AT458" s="7"/>
      <c r="AU458" s="7"/>
      <c r="AV458" s="7"/>
      <c r="AW458" s="7"/>
      <c r="AX458" s="154"/>
      <c r="AY458" s="154"/>
      <c r="AZ458" s="7"/>
      <c r="BA458" s="7"/>
      <c r="BB458" s="7"/>
      <c r="BC458" s="7"/>
      <c r="BD458" s="154"/>
      <c r="BE458" s="154"/>
      <c r="BF458" s="154"/>
      <c r="BG458" s="7"/>
    </row>
    <row r="459" ht="15.75" customHeight="1">
      <c r="A459" s="7"/>
      <c r="B459" s="154"/>
      <c r="C459" s="154"/>
      <c r="D459" s="7"/>
      <c r="E459" s="7"/>
      <c r="F459" s="7"/>
      <c r="G459" s="7"/>
      <c r="H459" s="154"/>
      <c r="I459" s="154"/>
      <c r="J459" s="7"/>
      <c r="K459" s="7"/>
      <c r="L459" s="7"/>
      <c r="M459" s="7"/>
      <c r="N459" s="154"/>
      <c r="O459" s="154"/>
      <c r="P459" s="7"/>
      <c r="Q459" s="7"/>
      <c r="R459" s="7"/>
      <c r="S459" s="7"/>
      <c r="T459" s="154"/>
      <c r="U459" s="154"/>
      <c r="V459" s="7"/>
      <c r="W459" s="7"/>
      <c r="X459" s="7"/>
      <c r="Y459" s="7"/>
      <c r="Z459" s="154"/>
      <c r="AA459" s="154"/>
      <c r="AB459" s="7"/>
      <c r="AC459" s="7"/>
      <c r="AD459" s="7"/>
      <c r="AE459" s="7"/>
      <c r="AF459" s="154"/>
      <c r="AG459" s="154"/>
      <c r="AH459" s="7"/>
      <c r="AI459" s="7"/>
      <c r="AJ459" s="7"/>
      <c r="AK459" s="7"/>
      <c r="AL459" s="154"/>
      <c r="AM459" s="154"/>
      <c r="AN459" s="7"/>
      <c r="AO459" s="7"/>
      <c r="AP459" s="7"/>
      <c r="AQ459" s="7"/>
      <c r="AR459" s="154"/>
      <c r="AS459" s="154"/>
      <c r="AT459" s="7"/>
      <c r="AU459" s="7"/>
      <c r="AV459" s="7"/>
      <c r="AW459" s="7"/>
      <c r="AX459" s="154"/>
      <c r="AY459" s="154"/>
      <c r="AZ459" s="7"/>
      <c r="BA459" s="7"/>
      <c r="BB459" s="7"/>
      <c r="BC459" s="7"/>
      <c r="BD459" s="154"/>
      <c r="BE459" s="154"/>
      <c r="BF459" s="154"/>
      <c r="BG459" s="7"/>
    </row>
    <row r="460" ht="15.75" customHeight="1">
      <c r="A460" s="7"/>
      <c r="B460" s="154"/>
      <c r="C460" s="154"/>
      <c r="D460" s="7"/>
      <c r="E460" s="7"/>
      <c r="F460" s="7"/>
      <c r="G460" s="7"/>
      <c r="H460" s="154"/>
      <c r="I460" s="154"/>
      <c r="J460" s="7"/>
      <c r="K460" s="7"/>
      <c r="L460" s="7"/>
      <c r="M460" s="7"/>
      <c r="N460" s="154"/>
      <c r="O460" s="154"/>
      <c r="P460" s="7"/>
      <c r="Q460" s="7"/>
      <c r="R460" s="7"/>
      <c r="S460" s="7"/>
      <c r="T460" s="154"/>
      <c r="U460" s="154"/>
      <c r="V460" s="7"/>
      <c r="W460" s="7"/>
      <c r="X460" s="7"/>
      <c r="Y460" s="7"/>
      <c r="Z460" s="154"/>
      <c r="AA460" s="154"/>
      <c r="AB460" s="7"/>
      <c r="AC460" s="7"/>
      <c r="AD460" s="7"/>
      <c r="AE460" s="7"/>
      <c r="AF460" s="154"/>
      <c r="AG460" s="154"/>
      <c r="AH460" s="7"/>
      <c r="AI460" s="7"/>
      <c r="AJ460" s="7"/>
      <c r="AK460" s="7"/>
      <c r="AL460" s="154"/>
      <c r="AM460" s="154"/>
      <c r="AN460" s="7"/>
      <c r="AO460" s="7"/>
      <c r="AP460" s="7"/>
      <c r="AQ460" s="7"/>
      <c r="AR460" s="154"/>
      <c r="AS460" s="154"/>
      <c r="AT460" s="7"/>
      <c r="AU460" s="7"/>
      <c r="AV460" s="7"/>
      <c r="AW460" s="7"/>
      <c r="AX460" s="154"/>
      <c r="AY460" s="154"/>
      <c r="AZ460" s="7"/>
      <c r="BA460" s="7"/>
      <c r="BB460" s="7"/>
      <c r="BC460" s="7"/>
      <c r="BD460" s="154"/>
      <c r="BE460" s="154"/>
      <c r="BF460" s="154"/>
      <c r="BG460" s="7"/>
    </row>
    <row r="461" ht="15.75" customHeight="1">
      <c r="A461" s="7"/>
      <c r="B461" s="154"/>
      <c r="C461" s="154"/>
      <c r="D461" s="7"/>
      <c r="E461" s="7"/>
      <c r="F461" s="7"/>
      <c r="G461" s="7"/>
      <c r="H461" s="154"/>
      <c r="I461" s="154"/>
      <c r="J461" s="7"/>
      <c r="K461" s="7"/>
      <c r="L461" s="7"/>
      <c r="M461" s="7"/>
      <c r="N461" s="154"/>
      <c r="O461" s="154"/>
      <c r="P461" s="7"/>
      <c r="Q461" s="7"/>
      <c r="R461" s="7"/>
      <c r="S461" s="7"/>
      <c r="T461" s="154"/>
      <c r="U461" s="154"/>
      <c r="V461" s="7"/>
      <c r="W461" s="7"/>
      <c r="X461" s="7"/>
      <c r="Y461" s="7"/>
      <c r="Z461" s="154"/>
      <c r="AA461" s="154"/>
      <c r="AB461" s="7"/>
      <c r="AC461" s="7"/>
      <c r="AD461" s="7"/>
      <c r="AE461" s="7"/>
      <c r="AF461" s="154"/>
      <c r="AG461" s="154"/>
      <c r="AH461" s="7"/>
      <c r="AI461" s="7"/>
      <c r="AJ461" s="7"/>
      <c r="AK461" s="7"/>
      <c r="AL461" s="154"/>
      <c r="AM461" s="154"/>
      <c r="AN461" s="7"/>
      <c r="AO461" s="7"/>
      <c r="AP461" s="7"/>
      <c r="AQ461" s="7"/>
      <c r="AR461" s="154"/>
      <c r="AS461" s="154"/>
      <c r="AT461" s="7"/>
      <c r="AU461" s="7"/>
      <c r="AV461" s="7"/>
      <c r="AW461" s="7"/>
      <c r="AX461" s="154"/>
      <c r="AY461" s="154"/>
      <c r="AZ461" s="7"/>
      <c r="BA461" s="7"/>
      <c r="BB461" s="7"/>
      <c r="BC461" s="7"/>
      <c r="BD461" s="154"/>
      <c r="BE461" s="154"/>
      <c r="BF461" s="154"/>
      <c r="BG461" s="7"/>
    </row>
    <row r="462" ht="15.75" customHeight="1">
      <c r="A462" s="7"/>
      <c r="B462" s="154"/>
      <c r="C462" s="154"/>
      <c r="D462" s="7"/>
      <c r="E462" s="7"/>
      <c r="F462" s="7"/>
      <c r="G462" s="7"/>
      <c r="H462" s="154"/>
      <c r="I462" s="154"/>
      <c r="J462" s="7"/>
      <c r="K462" s="7"/>
      <c r="L462" s="7"/>
      <c r="M462" s="7"/>
      <c r="N462" s="154"/>
      <c r="O462" s="154"/>
      <c r="P462" s="7"/>
      <c r="Q462" s="7"/>
      <c r="R462" s="7"/>
      <c r="S462" s="7"/>
      <c r="T462" s="154"/>
      <c r="U462" s="154"/>
      <c r="V462" s="7"/>
      <c r="W462" s="7"/>
      <c r="X462" s="7"/>
      <c r="Y462" s="7"/>
      <c r="Z462" s="154"/>
      <c r="AA462" s="154"/>
      <c r="AB462" s="7"/>
      <c r="AC462" s="7"/>
      <c r="AD462" s="7"/>
      <c r="AE462" s="7"/>
      <c r="AF462" s="154"/>
      <c r="AG462" s="154"/>
      <c r="AH462" s="7"/>
      <c r="AI462" s="7"/>
      <c r="AJ462" s="7"/>
      <c r="AK462" s="7"/>
      <c r="AL462" s="154"/>
      <c r="AM462" s="154"/>
      <c r="AN462" s="7"/>
      <c r="AO462" s="7"/>
      <c r="AP462" s="7"/>
      <c r="AQ462" s="7"/>
      <c r="AR462" s="154"/>
      <c r="AS462" s="154"/>
      <c r="AT462" s="7"/>
      <c r="AU462" s="7"/>
      <c r="AV462" s="7"/>
      <c r="AW462" s="7"/>
      <c r="AX462" s="154"/>
      <c r="AY462" s="154"/>
      <c r="AZ462" s="7"/>
      <c r="BA462" s="7"/>
      <c r="BB462" s="7"/>
      <c r="BC462" s="7"/>
      <c r="BD462" s="154"/>
      <c r="BE462" s="154"/>
      <c r="BF462" s="154"/>
      <c r="BG462" s="7"/>
    </row>
    <row r="463" ht="15.75" customHeight="1">
      <c r="A463" s="7"/>
      <c r="B463" s="154"/>
      <c r="C463" s="154"/>
      <c r="D463" s="7"/>
      <c r="E463" s="7"/>
      <c r="F463" s="7"/>
      <c r="G463" s="7"/>
      <c r="H463" s="154"/>
      <c r="I463" s="154"/>
      <c r="J463" s="7"/>
      <c r="K463" s="7"/>
      <c r="L463" s="7"/>
      <c r="M463" s="7"/>
      <c r="N463" s="154"/>
      <c r="O463" s="154"/>
      <c r="P463" s="7"/>
      <c r="Q463" s="7"/>
      <c r="R463" s="7"/>
      <c r="S463" s="7"/>
      <c r="T463" s="154"/>
      <c r="U463" s="154"/>
      <c r="V463" s="7"/>
      <c r="W463" s="7"/>
      <c r="X463" s="7"/>
      <c r="Y463" s="7"/>
      <c r="Z463" s="154"/>
      <c r="AA463" s="154"/>
      <c r="AB463" s="7"/>
      <c r="AC463" s="7"/>
      <c r="AD463" s="7"/>
      <c r="AE463" s="7"/>
      <c r="AF463" s="154"/>
      <c r="AG463" s="154"/>
      <c r="AH463" s="7"/>
      <c r="AI463" s="7"/>
      <c r="AJ463" s="7"/>
      <c r="AK463" s="7"/>
      <c r="AL463" s="154"/>
      <c r="AM463" s="154"/>
      <c r="AN463" s="7"/>
      <c r="AO463" s="7"/>
      <c r="AP463" s="7"/>
      <c r="AQ463" s="7"/>
      <c r="AR463" s="154"/>
      <c r="AS463" s="154"/>
      <c r="AT463" s="7"/>
      <c r="AU463" s="7"/>
      <c r="AV463" s="7"/>
      <c r="AW463" s="7"/>
      <c r="AX463" s="154"/>
      <c r="AY463" s="154"/>
      <c r="AZ463" s="7"/>
      <c r="BA463" s="7"/>
      <c r="BB463" s="7"/>
      <c r="BC463" s="7"/>
      <c r="BD463" s="154"/>
      <c r="BE463" s="154"/>
      <c r="BF463" s="154"/>
      <c r="BG463" s="7"/>
    </row>
    <row r="464" ht="15.75" customHeight="1">
      <c r="A464" s="7"/>
      <c r="B464" s="154"/>
      <c r="C464" s="154"/>
      <c r="D464" s="7"/>
      <c r="E464" s="7"/>
      <c r="F464" s="7"/>
      <c r="G464" s="7"/>
      <c r="H464" s="154"/>
      <c r="I464" s="154"/>
      <c r="J464" s="7"/>
      <c r="K464" s="7"/>
      <c r="L464" s="7"/>
      <c r="M464" s="7"/>
      <c r="N464" s="154"/>
      <c r="O464" s="154"/>
      <c r="P464" s="7"/>
      <c r="Q464" s="7"/>
      <c r="R464" s="7"/>
      <c r="S464" s="7"/>
      <c r="T464" s="154"/>
      <c r="U464" s="154"/>
      <c r="V464" s="7"/>
      <c r="W464" s="7"/>
      <c r="X464" s="7"/>
      <c r="Y464" s="7"/>
      <c r="Z464" s="154"/>
      <c r="AA464" s="154"/>
      <c r="AB464" s="7"/>
      <c r="AC464" s="7"/>
      <c r="AD464" s="7"/>
      <c r="AE464" s="7"/>
      <c r="AF464" s="154"/>
      <c r="AG464" s="154"/>
      <c r="AH464" s="7"/>
      <c r="AI464" s="7"/>
      <c r="AJ464" s="7"/>
      <c r="AK464" s="7"/>
      <c r="AL464" s="154"/>
      <c r="AM464" s="154"/>
      <c r="AN464" s="7"/>
      <c r="AO464" s="7"/>
      <c r="AP464" s="7"/>
      <c r="AQ464" s="7"/>
      <c r="AR464" s="154"/>
      <c r="AS464" s="154"/>
      <c r="AT464" s="7"/>
      <c r="AU464" s="7"/>
      <c r="AV464" s="7"/>
      <c r="AW464" s="7"/>
      <c r="AX464" s="154"/>
      <c r="AY464" s="154"/>
      <c r="AZ464" s="7"/>
      <c r="BA464" s="7"/>
      <c r="BB464" s="7"/>
      <c r="BC464" s="7"/>
      <c r="BD464" s="154"/>
      <c r="BE464" s="154"/>
      <c r="BF464" s="154"/>
      <c r="BG464" s="7"/>
    </row>
    <row r="465" ht="15.75" customHeight="1">
      <c r="A465" s="7"/>
      <c r="B465" s="154"/>
      <c r="C465" s="154"/>
      <c r="D465" s="7"/>
      <c r="E465" s="7"/>
      <c r="F465" s="7"/>
      <c r="G465" s="7"/>
      <c r="H465" s="154"/>
      <c r="I465" s="154"/>
      <c r="J465" s="7"/>
      <c r="K465" s="7"/>
      <c r="L465" s="7"/>
      <c r="M465" s="7"/>
      <c r="N465" s="154"/>
      <c r="O465" s="154"/>
      <c r="P465" s="7"/>
      <c r="Q465" s="7"/>
      <c r="R465" s="7"/>
      <c r="S465" s="7"/>
      <c r="T465" s="154"/>
      <c r="U465" s="154"/>
      <c r="V465" s="7"/>
      <c r="W465" s="7"/>
      <c r="X465" s="7"/>
      <c r="Y465" s="7"/>
      <c r="Z465" s="154"/>
      <c r="AA465" s="154"/>
      <c r="AB465" s="7"/>
      <c r="AC465" s="7"/>
      <c r="AD465" s="7"/>
      <c r="AE465" s="7"/>
      <c r="AF465" s="154"/>
      <c r="AG465" s="154"/>
      <c r="AH465" s="7"/>
      <c r="AI465" s="7"/>
      <c r="AJ465" s="7"/>
      <c r="AK465" s="7"/>
      <c r="AL465" s="154"/>
      <c r="AM465" s="154"/>
      <c r="AN465" s="7"/>
      <c r="AO465" s="7"/>
      <c r="AP465" s="7"/>
      <c r="AQ465" s="7"/>
      <c r="AR465" s="154"/>
      <c r="AS465" s="154"/>
      <c r="AT465" s="7"/>
      <c r="AU465" s="7"/>
      <c r="AV465" s="7"/>
      <c r="AW465" s="7"/>
      <c r="AX465" s="154"/>
      <c r="AY465" s="154"/>
      <c r="AZ465" s="7"/>
      <c r="BA465" s="7"/>
      <c r="BB465" s="7"/>
      <c r="BC465" s="7"/>
      <c r="BD465" s="154"/>
      <c r="BE465" s="154"/>
      <c r="BF465" s="154"/>
      <c r="BG465" s="7"/>
    </row>
    <row r="466" ht="15.75" customHeight="1">
      <c r="A466" s="7"/>
      <c r="B466" s="154"/>
      <c r="C466" s="154"/>
      <c r="D466" s="7"/>
      <c r="E466" s="7"/>
      <c r="F466" s="7"/>
      <c r="G466" s="7"/>
      <c r="H466" s="154"/>
      <c r="I466" s="154"/>
      <c r="J466" s="7"/>
      <c r="K466" s="7"/>
      <c r="L466" s="7"/>
      <c r="M466" s="7"/>
      <c r="N466" s="154"/>
      <c r="O466" s="154"/>
      <c r="P466" s="7"/>
      <c r="Q466" s="7"/>
      <c r="R466" s="7"/>
      <c r="S466" s="7"/>
      <c r="T466" s="154"/>
      <c r="U466" s="154"/>
      <c r="V466" s="7"/>
      <c r="W466" s="7"/>
      <c r="X466" s="7"/>
      <c r="Y466" s="7"/>
      <c r="Z466" s="154"/>
      <c r="AA466" s="154"/>
      <c r="AB466" s="7"/>
      <c r="AC466" s="7"/>
      <c r="AD466" s="7"/>
      <c r="AE466" s="7"/>
      <c r="AF466" s="154"/>
      <c r="AG466" s="154"/>
      <c r="AH466" s="7"/>
      <c r="AI466" s="7"/>
      <c r="AJ466" s="7"/>
      <c r="AK466" s="7"/>
      <c r="AL466" s="154"/>
      <c r="AM466" s="154"/>
      <c r="AN466" s="7"/>
      <c r="AO466" s="7"/>
      <c r="AP466" s="7"/>
      <c r="AQ466" s="7"/>
      <c r="AR466" s="154"/>
      <c r="AS466" s="154"/>
      <c r="AT466" s="7"/>
      <c r="AU466" s="7"/>
      <c r="AV466" s="7"/>
      <c r="AW466" s="7"/>
      <c r="AX466" s="154"/>
      <c r="AY466" s="154"/>
      <c r="AZ466" s="7"/>
      <c r="BA466" s="7"/>
      <c r="BB466" s="7"/>
      <c r="BC466" s="7"/>
      <c r="BD466" s="154"/>
      <c r="BE466" s="154"/>
      <c r="BF466" s="154"/>
      <c r="BG466" s="7"/>
    </row>
    <row r="467" ht="15.75" customHeight="1">
      <c r="A467" s="7"/>
      <c r="B467" s="154"/>
      <c r="C467" s="154"/>
      <c r="D467" s="7"/>
      <c r="E467" s="7"/>
      <c r="F467" s="7"/>
      <c r="G467" s="7"/>
      <c r="H467" s="154"/>
      <c r="I467" s="154"/>
      <c r="J467" s="7"/>
      <c r="K467" s="7"/>
      <c r="L467" s="7"/>
      <c r="M467" s="7"/>
      <c r="N467" s="154"/>
      <c r="O467" s="154"/>
      <c r="P467" s="7"/>
      <c r="Q467" s="7"/>
      <c r="R467" s="7"/>
      <c r="S467" s="7"/>
      <c r="T467" s="154"/>
      <c r="U467" s="154"/>
      <c r="V467" s="7"/>
      <c r="W467" s="7"/>
      <c r="X467" s="7"/>
      <c r="Y467" s="7"/>
      <c r="Z467" s="154"/>
      <c r="AA467" s="154"/>
      <c r="AB467" s="7"/>
      <c r="AC467" s="7"/>
      <c r="AD467" s="7"/>
      <c r="AE467" s="7"/>
      <c r="AF467" s="154"/>
      <c r="AG467" s="154"/>
      <c r="AH467" s="7"/>
      <c r="AI467" s="7"/>
      <c r="AJ467" s="7"/>
      <c r="AK467" s="7"/>
      <c r="AL467" s="154"/>
      <c r="AM467" s="154"/>
      <c r="AN467" s="7"/>
      <c r="AO467" s="7"/>
      <c r="AP467" s="7"/>
      <c r="AQ467" s="7"/>
      <c r="AR467" s="154"/>
      <c r="AS467" s="154"/>
      <c r="AT467" s="7"/>
      <c r="AU467" s="7"/>
      <c r="AV467" s="7"/>
      <c r="AW467" s="7"/>
      <c r="AX467" s="154"/>
      <c r="AY467" s="154"/>
      <c r="AZ467" s="7"/>
      <c r="BA467" s="7"/>
      <c r="BB467" s="7"/>
      <c r="BC467" s="7"/>
      <c r="BD467" s="154"/>
      <c r="BE467" s="154"/>
      <c r="BF467" s="154"/>
      <c r="BG467" s="7"/>
    </row>
    <row r="468" ht="15.75" customHeight="1">
      <c r="A468" s="7"/>
      <c r="B468" s="154"/>
      <c r="C468" s="154"/>
      <c r="D468" s="7"/>
      <c r="E468" s="7"/>
      <c r="F468" s="7"/>
      <c r="G468" s="7"/>
      <c r="H468" s="154"/>
      <c r="I468" s="154"/>
      <c r="J468" s="7"/>
      <c r="K468" s="7"/>
      <c r="L468" s="7"/>
      <c r="M468" s="7"/>
      <c r="N468" s="154"/>
      <c r="O468" s="154"/>
      <c r="P468" s="7"/>
      <c r="Q468" s="7"/>
      <c r="R468" s="7"/>
      <c r="S468" s="7"/>
      <c r="T468" s="154"/>
      <c r="U468" s="154"/>
      <c r="V468" s="7"/>
      <c r="W468" s="7"/>
      <c r="X468" s="7"/>
      <c r="Y468" s="7"/>
      <c r="Z468" s="154"/>
      <c r="AA468" s="154"/>
      <c r="AB468" s="7"/>
      <c r="AC468" s="7"/>
      <c r="AD468" s="7"/>
      <c r="AE468" s="7"/>
      <c r="AF468" s="154"/>
      <c r="AG468" s="154"/>
      <c r="AH468" s="7"/>
      <c r="AI468" s="7"/>
      <c r="AJ468" s="7"/>
      <c r="AK468" s="7"/>
      <c r="AL468" s="154"/>
      <c r="AM468" s="154"/>
      <c r="AN468" s="7"/>
      <c r="AO468" s="7"/>
      <c r="AP468" s="7"/>
      <c r="AQ468" s="7"/>
      <c r="AR468" s="154"/>
      <c r="AS468" s="154"/>
      <c r="AT468" s="7"/>
      <c r="AU468" s="7"/>
      <c r="AV468" s="7"/>
      <c r="AW468" s="7"/>
      <c r="AX468" s="154"/>
      <c r="AY468" s="154"/>
      <c r="AZ468" s="7"/>
      <c r="BA468" s="7"/>
      <c r="BB468" s="7"/>
      <c r="BC468" s="7"/>
      <c r="BD468" s="154"/>
      <c r="BE468" s="154"/>
      <c r="BF468" s="154"/>
      <c r="BG468" s="7"/>
    </row>
    <row r="469" ht="15.75" customHeight="1">
      <c r="A469" s="7"/>
      <c r="B469" s="154"/>
      <c r="C469" s="154"/>
      <c r="D469" s="7"/>
      <c r="E469" s="7"/>
      <c r="F469" s="7"/>
      <c r="G469" s="7"/>
      <c r="H469" s="154"/>
      <c r="I469" s="154"/>
      <c r="J469" s="7"/>
      <c r="K469" s="7"/>
      <c r="L469" s="7"/>
      <c r="M469" s="7"/>
      <c r="N469" s="154"/>
      <c r="O469" s="154"/>
      <c r="P469" s="7"/>
      <c r="Q469" s="7"/>
      <c r="R469" s="7"/>
      <c r="S469" s="7"/>
      <c r="T469" s="154"/>
      <c r="U469" s="154"/>
      <c r="V469" s="7"/>
      <c r="W469" s="7"/>
      <c r="X469" s="7"/>
      <c r="Y469" s="7"/>
      <c r="Z469" s="154"/>
      <c r="AA469" s="154"/>
      <c r="AB469" s="7"/>
      <c r="AC469" s="7"/>
      <c r="AD469" s="7"/>
      <c r="AE469" s="7"/>
      <c r="AF469" s="154"/>
      <c r="AG469" s="154"/>
      <c r="AH469" s="7"/>
      <c r="AI469" s="7"/>
      <c r="AJ469" s="7"/>
      <c r="AK469" s="7"/>
      <c r="AL469" s="154"/>
      <c r="AM469" s="154"/>
      <c r="AN469" s="7"/>
      <c r="AO469" s="7"/>
      <c r="AP469" s="7"/>
      <c r="AQ469" s="7"/>
      <c r="AR469" s="154"/>
      <c r="AS469" s="154"/>
      <c r="AT469" s="7"/>
      <c r="AU469" s="7"/>
      <c r="AV469" s="7"/>
      <c r="AW469" s="7"/>
      <c r="AX469" s="154"/>
      <c r="AY469" s="154"/>
      <c r="AZ469" s="7"/>
      <c r="BA469" s="7"/>
      <c r="BB469" s="7"/>
      <c r="BC469" s="7"/>
      <c r="BD469" s="154"/>
      <c r="BE469" s="154"/>
      <c r="BF469" s="154"/>
      <c r="BG469" s="7"/>
    </row>
    <row r="470" ht="15.75" customHeight="1">
      <c r="A470" s="7"/>
      <c r="B470" s="154"/>
      <c r="C470" s="154"/>
      <c r="D470" s="7"/>
      <c r="E470" s="7"/>
      <c r="F470" s="7"/>
      <c r="G470" s="7"/>
      <c r="H470" s="154"/>
      <c r="I470" s="154"/>
      <c r="J470" s="7"/>
      <c r="K470" s="7"/>
      <c r="L470" s="7"/>
      <c r="M470" s="7"/>
      <c r="N470" s="154"/>
      <c r="O470" s="154"/>
      <c r="P470" s="7"/>
      <c r="Q470" s="7"/>
      <c r="R470" s="7"/>
      <c r="S470" s="7"/>
      <c r="T470" s="154"/>
      <c r="U470" s="154"/>
      <c r="V470" s="7"/>
      <c r="W470" s="7"/>
      <c r="X470" s="7"/>
      <c r="Y470" s="7"/>
      <c r="Z470" s="154"/>
      <c r="AA470" s="154"/>
      <c r="AB470" s="7"/>
      <c r="AC470" s="7"/>
      <c r="AD470" s="7"/>
      <c r="AE470" s="7"/>
      <c r="AF470" s="154"/>
      <c r="AG470" s="154"/>
      <c r="AH470" s="7"/>
      <c r="AI470" s="7"/>
      <c r="AJ470" s="7"/>
      <c r="AK470" s="7"/>
      <c r="AL470" s="154"/>
      <c r="AM470" s="154"/>
      <c r="AN470" s="7"/>
      <c r="AO470" s="7"/>
      <c r="AP470" s="7"/>
      <c r="AQ470" s="7"/>
      <c r="AR470" s="154"/>
      <c r="AS470" s="154"/>
      <c r="AT470" s="7"/>
      <c r="AU470" s="7"/>
      <c r="AV470" s="7"/>
      <c r="AW470" s="7"/>
      <c r="AX470" s="154"/>
      <c r="AY470" s="154"/>
      <c r="AZ470" s="7"/>
      <c r="BA470" s="7"/>
      <c r="BB470" s="7"/>
      <c r="BC470" s="7"/>
      <c r="BD470" s="154"/>
      <c r="BE470" s="154"/>
      <c r="BF470" s="154"/>
      <c r="BG470" s="7"/>
    </row>
    <row r="471" ht="15.75" customHeight="1">
      <c r="A471" s="7"/>
      <c r="B471" s="154"/>
      <c r="C471" s="154"/>
      <c r="D471" s="7"/>
      <c r="E471" s="7"/>
      <c r="F471" s="7"/>
      <c r="G471" s="7"/>
      <c r="H471" s="154"/>
      <c r="I471" s="154"/>
      <c r="J471" s="7"/>
      <c r="K471" s="7"/>
      <c r="L471" s="7"/>
      <c r="M471" s="7"/>
      <c r="N471" s="154"/>
      <c r="O471" s="154"/>
      <c r="P471" s="7"/>
      <c r="Q471" s="7"/>
      <c r="R471" s="7"/>
      <c r="S471" s="7"/>
      <c r="T471" s="154"/>
      <c r="U471" s="154"/>
      <c r="V471" s="7"/>
      <c r="W471" s="7"/>
      <c r="X471" s="7"/>
      <c r="Y471" s="7"/>
      <c r="Z471" s="154"/>
      <c r="AA471" s="154"/>
      <c r="AB471" s="7"/>
      <c r="AC471" s="7"/>
      <c r="AD471" s="7"/>
      <c r="AE471" s="7"/>
      <c r="AF471" s="154"/>
      <c r="AG471" s="154"/>
      <c r="AH471" s="7"/>
      <c r="AI471" s="7"/>
      <c r="AJ471" s="7"/>
      <c r="AK471" s="7"/>
      <c r="AL471" s="154"/>
      <c r="AM471" s="154"/>
      <c r="AN471" s="7"/>
      <c r="AO471" s="7"/>
      <c r="AP471" s="7"/>
      <c r="AQ471" s="7"/>
      <c r="AR471" s="154"/>
      <c r="AS471" s="154"/>
      <c r="AT471" s="7"/>
      <c r="AU471" s="7"/>
      <c r="AV471" s="7"/>
      <c r="AW471" s="7"/>
      <c r="AX471" s="154"/>
      <c r="AY471" s="154"/>
      <c r="AZ471" s="7"/>
      <c r="BA471" s="7"/>
      <c r="BB471" s="7"/>
      <c r="BC471" s="7"/>
      <c r="BD471" s="154"/>
      <c r="BE471" s="154"/>
      <c r="BF471" s="154"/>
      <c r="BG471" s="7"/>
    </row>
    <row r="472" ht="15.75" customHeight="1">
      <c r="A472" s="7"/>
      <c r="B472" s="154"/>
      <c r="C472" s="154"/>
      <c r="D472" s="7"/>
      <c r="E472" s="7"/>
      <c r="F472" s="7"/>
      <c r="G472" s="7"/>
      <c r="H472" s="154"/>
      <c r="I472" s="154"/>
      <c r="J472" s="7"/>
      <c r="K472" s="7"/>
      <c r="L472" s="7"/>
      <c r="M472" s="7"/>
      <c r="N472" s="154"/>
      <c r="O472" s="154"/>
      <c r="P472" s="7"/>
      <c r="Q472" s="7"/>
      <c r="R472" s="7"/>
      <c r="S472" s="7"/>
      <c r="T472" s="154"/>
      <c r="U472" s="154"/>
      <c r="V472" s="7"/>
      <c r="W472" s="7"/>
      <c r="X472" s="7"/>
      <c r="Y472" s="7"/>
      <c r="Z472" s="154"/>
      <c r="AA472" s="154"/>
      <c r="AB472" s="7"/>
      <c r="AC472" s="7"/>
      <c r="AD472" s="7"/>
      <c r="AE472" s="7"/>
      <c r="AF472" s="154"/>
      <c r="AG472" s="154"/>
      <c r="AH472" s="7"/>
      <c r="AI472" s="7"/>
      <c r="AJ472" s="7"/>
      <c r="AK472" s="7"/>
      <c r="AL472" s="154"/>
      <c r="AM472" s="154"/>
      <c r="AN472" s="7"/>
      <c r="AO472" s="7"/>
      <c r="AP472" s="7"/>
      <c r="AQ472" s="7"/>
      <c r="AR472" s="154"/>
      <c r="AS472" s="154"/>
      <c r="AT472" s="7"/>
      <c r="AU472" s="7"/>
      <c r="AV472" s="7"/>
      <c r="AW472" s="7"/>
      <c r="AX472" s="154"/>
      <c r="AY472" s="154"/>
      <c r="AZ472" s="7"/>
      <c r="BA472" s="7"/>
      <c r="BB472" s="7"/>
      <c r="BC472" s="7"/>
      <c r="BD472" s="154"/>
      <c r="BE472" s="154"/>
      <c r="BF472" s="154"/>
      <c r="BG472" s="7"/>
    </row>
    <row r="473" ht="15.75" customHeight="1">
      <c r="A473" s="7"/>
      <c r="B473" s="154"/>
      <c r="C473" s="154"/>
      <c r="D473" s="7"/>
      <c r="E473" s="7"/>
      <c r="F473" s="7"/>
      <c r="G473" s="7"/>
      <c r="H473" s="154"/>
      <c r="I473" s="154"/>
      <c r="J473" s="7"/>
      <c r="K473" s="7"/>
      <c r="L473" s="7"/>
      <c r="M473" s="7"/>
      <c r="N473" s="154"/>
      <c r="O473" s="154"/>
      <c r="P473" s="7"/>
      <c r="Q473" s="7"/>
      <c r="R473" s="7"/>
      <c r="S473" s="7"/>
      <c r="T473" s="154"/>
      <c r="U473" s="154"/>
      <c r="V473" s="7"/>
      <c r="W473" s="7"/>
      <c r="X473" s="7"/>
      <c r="Y473" s="7"/>
      <c r="Z473" s="154"/>
      <c r="AA473" s="154"/>
      <c r="AB473" s="7"/>
      <c r="AC473" s="7"/>
      <c r="AD473" s="7"/>
      <c r="AE473" s="7"/>
      <c r="AF473" s="154"/>
      <c r="AG473" s="154"/>
      <c r="AH473" s="7"/>
      <c r="AI473" s="7"/>
      <c r="AJ473" s="7"/>
      <c r="AK473" s="7"/>
      <c r="AL473" s="154"/>
      <c r="AM473" s="154"/>
      <c r="AN473" s="7"/>
      <c r="AO473" s="7"/>
      <c r="AP473" s="7"/>
      <c r="AQ473" s="7"/>
      <c r="AR473" s="154"/>
      <c r="AS473" s="154"/>
      <c r="AT473" s="7"/>
      <c r="AU473" s="7"/>
      <c r="AV473" s="7"/>
      <c r="AW473" s="7"/>
      <c r="AX473" s="154"/>
      <c r="AY473" s="154"/>
      <c r="AZ473" s="7"/>
      <c r="BA473" s="7"/>
      <c r="BB473" s="7"/>
      <c r="BC473" s="7"/>
      <c r="BD473" s="154"/>
      <c r="BE473" s="154"/>
      <c r="BF473" s="154"/>
      <c r="BG473" s="7"/>
    </row>
    <row r="474" ht="15.75" customHeight="1">
      <c r="A474" s="7"/>
      <c r="B474" s="154"/>
      <c r="C474" s="154"/>
      <c r="D474" s="7"/>
      <c r="E474" s="7"/>
      <c r="F474" s="7"/>
      <c r="G474" s="7"/>
      <c r="H474" s="154"/>
      <c r="I474" s="154"/>
      <c r="J474" s="7"/>
      <c r="K474" s="7"/>
      <c r="L474" s="7"/>
      <c r="M474" s="7"/>
      <c r="N474" s="154"/>
      <c r="O474" s="154"/>
      <c r="P474" s="7"/>
      <c r="Q474" s="7"/>
      <c r="R474" s="7"/>
      <c r="S474" s="7"/>
      <c r="T474" s="154"/>
      <c r="U474" s="154"/>
      <c r="V474" s="7"/>
      <c r="W474" s="7"/>
      <c r="X474" s="7"/>
      <c r="Y474" s="7"/>
      <c r="Z474" s="154"/>
      <c r="AA474" s="154"/>
      <c r="AB474" s="7"/>
      <c r="AC474" s="7"/>
      <c r="AD474" s="7"/>
      <c r="AE474" s="7"/>
      <c r="AF474" s="154"/>
      <c r="AG474" s="154"/>
      <c r="AH474" s="7"/>
      <c r="AI474" s="7"/>
      <c r="AJ474" s="7"/>
      <c r="AK474" s="7"/>
      <c r="AL474" s="154"/>
      <c r="AM474" s="154"/>
      <c r="AN474" s="7"/>
      <c r="AO474" s="7"/>
      <c r="AP474" s="7"/>
      <c r="AQ474" s="7"/>
      <c r="AR474" s="154"/>
      <c r="AS474" s="154"/>
      <c r="AT474" s="7"/>
      <c r="AU474" s="7"/>
      <c r="AV474" s="7"/>
      <c r="AW474" s="7"/>
      <c r="AX474" s="154"/>
      <c r="AY474" s="154"/>
      <c r="AZ474" s="7"/>
      <c r="BA474" s="7"/>
      <c r="BB474" s="7"/>
      <c r="BC474" s="7"/>
      <c r="BD474" s="154"/>
      <c r="BE474" s="154"/>
      <c r="BF474" s="154"/>
      <c r="BG474" s="7"/>
    </row>
    <row r="475" ht="15.75" customHeight="1">
      <c r="A475" s="7"/>
      <c r="B475" s="154"/>
      <c r="C475" s="154"/>
      <c r="D475" s="7"/>
      <c r="E475" s="7"/>
      <c r="F475" s="7"/>
      <c r="G475" s="7"/>
      <c r="H475" s="154"/>
      <c r="I475" s="154"/>
      <c r="J475" s="7"/>
      <c r="K475" s="7"/>
      <c r="L475" s="7"/>
      <c r="M475" s="7"/>
      <c r="N475" s="154"/>
      <c r="O475" s="154"/>
      <c r="P475" s="7"/>
      <c r="Q475" s="7"/>
      <c r="R475" s="7"/>
      <c r="S475" s="7"/>
      <c r="T475" s="154"/>
      <c r="U475" s="154"/>
      <c r="V475" s="7"/>
      <c r="W475" s="7"/>
      <c r="X475" s="7"/>
      <c r="Y475" s="7"/>
      <c r="Z475" s="154"/>
      <c r="AA475" s="154"/>
      <c r="AB475" s="7"/>
      <c r="AC475" s="7"/>
      <c r="AD475" s="7"/>
      <c r="AE475" s="7"/>
      <c r="AF475" s="154"/>
      <c r="AG475" s="154"/>
      <c r="AH475" s="7"/>
      <c r="AI475" s="7"/>
      <c r="AJ475" s="7"/>
      <c r="AK475" s="7"/>
      <c r="AL475" s="154"/>
      <c r="AM475" s="154"/>
      <c r="AN475" s="7"/>
      <c r="AO475" s="7"/>
      <c r="AP475" s="7"/>
      <c r="AQ475" s="7"/>
      <c r="AR475" s="154"/>
      <c r="AS475" s="154"/>
      <c r="AT475" s="7"/>
      <c r="AU475" s="7"/>
      <c r="AV475" s="7"/>
      <c r="AW475" s="7"/>
      <c r="AX475" s="154"/>
      <c r="AY475" s="154"/>
      <c r="AZ475" s="7"/>
      <c r="BA475" s="7"/>
      <c r="BB475" s="7"/>
      <c r="BC475" s="7"/>
      <c r="BD475" s="154"/>
      <c r="BE475" s="154"/>
      <c r="BF475" s="154"/>
      <c r="BG475" s="7"/>
    </row>
    <row r="476" ht="15.75" customHeight="1">
      <c r="A476" s="7"/>
      <c r="B476" s="154"/>
      <c r="C476" s="154"/>
      <c r="D476" s="7"/>
      <c r="E476" s="7"/>
      <c r="F476" s="7"/>
      <c r="G476" s="7"/>
      <c r="H476" s="154"/>
      <c r="I476" s="154"/>
      <c r="J476" s="7"/>
      <c r="K476" s="7"/>
      <c r="L476" s="7"/>
      <c r="M476" s="7"/>
      <c r="N476" s="154"/>
      <c r="O476" s="154"/>
      <c r="P476" s="7"/>
      <c r="Q476" s="7"/>
      <c r="R476" s="7"/>
      <c r="S476" s="7"/>
      <c r="T476" s="154"/>
      <c r="U476" s="154"/>
      <c r="V476" s="7"/>
      <c r="W476" s="7"/>
      <c r="X476" s="7"/>
      <c r="Y476" s="7"/>
      <c r="Z476" s="154"/>
      <c r="AA476" s="154"/>
      <c r="AB476" s="7"/>
      <c r="AC476" s="7"/>
      <c r="AD476" s="7"/>
      <c r="AE476" s="7"/>
      <c r="AF476" s="154"/>
      <c r="AG476" s="154"/>
      <c r="AH476" s="7"/>
      <c r="AI476" s="7"/>
      <c r="AJ476" s="7"/>
      <c r="AK476" s="7"/>
      <c r="AL476" s="154"/>
      <c r="AM476" s="154"/>
      <c r="AN476" s="7"/>
      <c r="AO476" s="7"/>
      <c r="AP476" s="7"/>
      <c r="AQ476" s="7"/>
      <c r="AR476" s="154"/>
      <c r="AS476" s="154"/>
      <c r="AT476" s="7"/>
      <c r="AU476" s="7"/>
      <c r="AV476" s="7"/>
      <c r="AW476" s="7"/>
      <c r="AX476" s="154"/>
      <c r="AY476" s="154"/>
      <c r="AZ476" s="7"/>
      <c r="BA476" s="7"/>
      <c r="BB476" s="7"/>
      <c r="BC476" s="7"/>
      <c r="BD476" s="154"/>
      <c r="BE476" s="154"/>
      <c r="BF476" s="154"/>
      <c r="BG476" s="7"/>
    </row>
    <row r="477" ht="15.75" customHeight="1">
      <c r="A477" s="7"/>
      <c r="B477" s="154"/>
      <c r="C477" s="154"/>
      <c r="D477" s="7"/>
      <c r="E477" s="7"/>
      <c r="F477" s="7"/>
      <c r="G477" s="7"/>
      <c r="H477" s="154"/>
      <c r="I477" s="154"/>
      <c r="J477" s="7"/>
      <c r="K477" s="7"/>
      <c r="L477" s="7"/>
      <c r="M477" s="7"/>
      <c r="N477" s="154"/>
      <c r="O477" s="154"/>
      <c r="P477" s="7"/>
      <c r="Q477" s="7"/>
      <c r="R477" s="7"/>
      <c r="S477" s="7"/>
      <c r="T477" s="154"/>
      <c r="U477" s="154"/>
      <c r="V477" s="7"/>
      <c r="W477" s="7"/>
      <c r="X477" s="7"/>
      <c r="Y477" s="7"/>
      <c r="Z477" s="154"/>
      <c r="AA477" s="154"/>
      <c r="AB477" s="7"/>
      <c r="AC477" s="7"/>
      <c r="AD477" s="7"/>
      <c r="AE477" s="7"/>
      <c r="AF477" s="154"/>
      <c r="AG477" s="154"/>
      <c r="AH477" s="7"/>
      <c r="AI477" s="7"/>
      <c r="AJ477" s="7"/>
      <c r="AK477" s="7"/>
      <c r="AL477" s="154"/>
      <c r="AM477" s="154"/>
      <c r="AN477" s="7"/>
      <c r="AO477" s="7"/>
      <c r="AP477" s="7"/>
      <c r="AQ477" s="7"/>
      <c r="AR477" s="154"/>
      <c r="AS477" s="154"/>
      <c r="AT477" s="7"/>
      <c r="AU477" s="7"/>
      <c r="AV477" s="7"/>
      <c r="AW477" s="7"/>
      <c r="AX477" s="154"/>
      <c r="AY477" s="154"/>
      <c r="AZ477" s="7"/>
      <c r="BA477" s="7"/>
      <c r="BB477" s="7"/>
      <c r="BC477" s="7"/>
      <c r="BD477" s="154"/>
      <c r="BE477" s="154"/>
      <c r="BF477" s="154"/>
      <c r="BG477" s="7"/>
    </row>
    <row r="478" ht="15.75" customHeight="1">
      <c r="A478" s="7"/>
      <c r="B478" s="154"/>
      <c r="C478" s="154"/>
      <c r="D478" s="7"/>
      <c r="E478" s="7"/>
      <c r="F478" s="7"/>
      <c r="G478" s="7"/>
      <c r="H478" s="154"/>
      <c r="I478" s="154"/>
      <c r="J478" s="7"/>
      <c r="K478" s="7"/>
      <c r="L478" s="7"/>
      <c r="M478" s="7"/>
      <c r="N478" s="154"/>
      <c r="O478" s="154"/>
      <c r="P478" s="7"/>
      <c r="Q478" s="7"/>
      <c r="R478" s="7"/>
      <c r="S478" s="7"/>
      <c r="T478" s="154"/>
      <c r="U478" s="154"/>
      <c r="V478" s="7"/>
      <c r="W478" s="7"/>
      <c r="X478" s="7"/>
      <c r="Y478" s="7"/>
      <c r="Z478" s="154"/>
      <c r="AA478" s="154"/>
      <c r="AB478" s="7"/>
      <c r="AC478" s="7"/>
      <c r="AD478" s="7"/>
      <c r="AE478" s="7"/>
      <c r="AF478" s="154"/>
      <c r="AG478" s="154"/>
      <c r="AH478" s="7"/>
      <c r="AI478" s="7"/>
      <c r="AJ478" s="7"/>
      <c r="AK478" s="7"/>
      <c r="AL478" s="154"/>
      <c r="AM478" s="154"/>
      <c r="AN478" s="7"/>
      <c r="AO478" s="7"/>
      <c r="AP478" s="7"/>
      <c r="AQ478" s="7"/>
      <c r="AR478" s="154"/>
      <c r="AS478" s="154"/>
      <c r="AT478" s="7"/>
      <c r="AU478" s="7"/>
      <c r="AV478" s="7"/>
      <c r="AW478" s="7"/>
      <c r="AX478" s="154"/>
      <c r="AY478" s="154"/>
      <c r="AZ478" s="7"/>
      <c r="BA478" s="7"/>
      <c r="BB478" s="7"/>
      <c r="BC478" s="7"/>
      <c r="BD478" s="154"/>
      <c r="BE478" s="154"/>
      <c r="BF478" s="154"/>
      <c r="BG478" s="7"/>
    </row>
    <row r="479" ht="15.75" customHeight="1">
      <c r="A479" s="7"/>
      <c r="B479" s="154"/>
      <c r="C479" s="154"/>
      <c r="D479" s="7"/>
      <c r="E479" s="7"/>
      <c r="F479" s="7"/>
      <c r="G479" s="7"/>
      <c r="H479" s="154"/>
      <c r="I479" s="154"/>
      <c r="J479" s="7"/>
      <c r="K479" s="7"/>
      <c r="L479" s="7"/>
      <c r="M479" s="7"/>
      <c r="N479" s="154"/>
      <c r="O479" s="154"/>
      <c r="P479" s="7"/>
      <c r="Q479" s="7"/>
      <c r="R479" s="7"/>
      <c r="S479" s="7"/>
      <c r="T479" s="154"/>
      <c r="U479" s="154"/>
      <c r="V479" s="7"/>
      <c r="W479" s="7"/>
      <c r="X479" s="7"/>
      <c r="Y479" s="7"/>
      <c r="Z479" s="154"/>
      <c r="AA479" s="154"/>
      <c r="AB479" s="7"/>
      <c r="AC479" s="7"/>
      <c r="AD479" s="7"/>
      <c r="AE479" s="7"/>
      <c r="AF479" s="154"/>
      <c r="AG479" s="154"/>
      <c r="AH479" s="7"/>
      <c r="AI479" s="7"/>
      <c r="AJ479" s="7"/>
      <c r="AK479" s="7"/>
      <c r="AL479" s="154"/>
      <c r="AM479" s="154"/>
      <c r="AN479" s="7"/>
      <c r="AO479" s="7"/>
      <c r="AP479" s="7"/>
      <c r="AQ479" s="7"/>
      <c r="AR479" s="154"/>
      <c r="AS479" s="154"/>
      <c r="AT479" s="7"/>
      <c r="AU479" s="7"/>
      <c r="AV479" s="7"/>
      <c r="AW479" s="7"/>
      <c r="AX479" s="154"/>
      <c r="AY479" s="154"/>
      <c r="AZ479" s="7"/>
      <c r="BA479" s="7"/>
      <c r="BB479" s="7"/>
      <c r="BC479" s="7"/>
      <c r="BD479" s="154"/>
      <c r="BE479" s="154"/>
      <c r="BF479" s="154"/>
      <c r="BG479" s="7"/>
    </row>
    <row r="480" ht="15.75" customHeight="1">
      <c r="A480" s="7"/>
      <c r="B480" s="154"/>
      <c r="C480" s="154"/>
      <c r="D480" s="7"/>
      <c r="E480" s="7"/>
      <c r="F480" s="7"/>
      <c r="G480" s="7"/>
      <c r="H480" s="154"/>
      <c r="I480" s="154"/>
      <c r="J480" s="7"/>
      <c r="K480" s="7"/>
      <c r="L480" s="7"/>
      <c r="M480" s="7"/>
      <c r="N480" s="154"/>
      <c r="O480" s="154"/>
      <c r="P480" s="7"/>
      <c r="Q480" s="7"/>
      <c r="R480" s="7"/>
      <c r="S480" s="7"/>
      <c r="T480" s="154"/>
      <c r="U480" s="154"/>
      <c r="V480" s="7"/>
      <c r="W480" s="7"/>
      <c r="X480" s="7"/>
      <c r="Y480" s="7"/>
      <c r="Z480" s="154"/>
      <c r="AA480" s="154"/>
      <c r="AB480" s="7"/>
      <c r="AC480" s="7"/>
      <c r="AD480" s="7"/>
      <c r="AE480" s="7"/>
      <c r="AF480" s="154"/>
      <c r="AG480" s="154"/>
      <c r="AH480" s="7"/>
      <c r="AI480" s="7"/>
      <c r="AJ480" s="7"/>
      <c r="AK480" s="7"/>
      <c r="AL480" s="154"/>
      <c r="AM480" s="154"/>
      <c r="AN480" s="7"/>
      <c r="AO480" s="7"/>
      <c r="AP480" s="7"/>
      <c r="AQ480" s="7"/>
      <c r="AR480" s="154"/>
      <c r="AS480" s="154"/>
      <c r="AT480" s="7"/>
      <c r="AU480" s="7"/>
      <c r="AV480" s="7"/>
      <c r="AW480" s="7"/>
      <c r="AX480" s="154"/>
      <c r="AY480" s="154"/>
      <c r="AZ480" s="7"/>
      <c r="BA480" s="7"/>
      <c r="BB480" s="7"/>
      <c r="BC480" s="7"/>
      <c r="BD480" s="154"/>
      <c r="BE480" s="154"/>
      <c r="BF480" s="154"/>
      <c r="BG480" s="7"/>
    </row>
    <row r="481" ht="15.75" customHeight="1">
      <c r="A481" s="7"/>
      <c r="B481" s="154"/>
      <c r="C481" s="154"/>
      <c r="D481" s="7"/>
      <c r="E481" s="7"/>
      <c r="F481" s="7"/>
      <c r="G481" s="7"/>
      <c r="H481" s="154"/>
      <c r="I481" s="154"/>
      <c r="J481" s="7"/>
      <c r="K481" s="7"/>
      <c r="L481" s="7"/>
      <c r="M481" s="7"/>
      <c r="N481" s="154"/>
      <c r="O481" s="154"/>
      <c r="P481" s="7"/>
      <c r="Q481" s="7"/>
      <c r="R481" s="7"/>
      <c r="S481" s="7"/>
      <c r="T481" s="154"/>
      <c r="U481" s="154"/>
      <c r="V481" s="7"/>
      <c r="W481" s="7"/>
      <c r="X481" s="7"/>
      <c r="Y481" s="7"/>
      <c r="Z481" s="154"/>
      <c r="AA481" s="154"/>
      <c r="AB481" s="7"/>
      <c r="AC481" s="7"/>
      <c r="AD481" s="7"/>
      <c r="AE481" s="7"/>
      <c r="AF481" s="154"/>
      <c r="AG481" s="154"/>
      <c r="AH481" s="7"/>
      <c r="AI481" s="7"/>
      <c r="AJ481" s="7"/>
      <c r="AK481" s="7"/>
      <c r="AL481" s="154"/>
      <c r="AM481" s="154"/>
      <c r="AN481" s="7"/>
      <c r="AO481" s="7"/>
      <c r="AP481" s="7"/>
      <c r="AQ481" s="7"/>
      <c r="AR481" s="154"/>
      <c r="AS481" s="154"/>
      <c r="AT481" s="7"/>
      <c r="AU481" s="7"/>
      <c r="AV481" s="7"/>
      <c r="AW481" s="7"/>
      <c r="AX481" s="154"/>
      <c r="AY481" s="154"/>
      <c r="AZ481" s="7"/>
      <c r="BA481" s="7"/>
      <c r="BB481" s="7"/>
      <c r="BC481" s="7"/>
      <c r="BD481" s="154"/>
      <c r="BE481" s="154"/>
      <c r="BF481" s="154"/>
      <c r="BG481" s="7"/>
    </row>
    <row r="482" ht="15.75" customHeight="1">
      <c r="A482" s="7"/>
      <c r="B482" s="154"/>
      <c r="C482" s="154"/>
      <c r="D482" s="7"/>
      <c r="E482" s="7"/>
      <c r="F482" s="7"/>
      <c r="G482" s="7"/>
      <c r="H482" s="154"/>
      <c r="I482" s="154"/>
      <c r="J482" s="7"/>
      <c r="K482" s="7"/>
      <c r="L482" s="7"/>
      <c r="M482" s="7"/>
      <c r="N482" s="154"/>
      <c r="O482" s="154"/>
      <c r="P482" s="7"/>
      <c r="Q482" s="7"/>
      <c r="R482" s="7"/>
      <c r="S482" s="7"/>
      <c r="T482" s="154"/>
      <c r="U482" s="154"/>
      <c r="V482" s="7"/>
      <c r="W482" s="7"/>
      <c r="X482" s="7"/>
      <c r="Y482" s="7"/>
      <c r="Z482" s="154"/>
      <c r="AA482" s="154"/>
      <c r="AB482" s="7"/>
      <c r="AC482" s="7"/>
      <c r="AD482" s="7"/>
      <c r="AE482" s="7"/>
      <c r="AF482" s="154"/>
      <c r="AG482" s="154"/>
      <c r="AH482" s="7"/>
      <c r="AI482" s="7"/>
      <c r="AJ482" s="7"/>
      <c r="AK482" s="7"/>
      <c r="AL482" s="154"/>
      <c r="AM482" s="154"/>
      <c r="AN482" s="7"/>
      <c r="AO482" s="7"/>
      <c r="AP482" s="7"/>
      <c r="AQ482" s="7"/>
      <c r="AR482" s="154"/>
      <c r="AS482" s="154"/>
      <c r="AT482" s="7"/>
      <c r="AU482" s="7"/>
      <c r="AV482" s="7"/>
      <c r="AW482" s="7"/>
      <c r="AX482" s="154"/>
      <c r="AY482" s="154"/>
      <c r="AZ482" s="7"/>
      <c r="BA482" s="7"/>
      <c r="BB482" s="7"/>
      <c r="BC482" s="7"/>
      <c r="BD482" s="154"/>
      <c r="BE482" s="154"/>
      <c r="BF482" s="154"/>
      <c r="BG482" s="7"/>
    </row>
    <row r="483" ht="15.75" customHeight="1">
      <c r="A483" s="7"/>
      <c r="B483" s="154"/>
      <c r="C483" s="154"/>
      <c r="D483" s="7"/>
      <c r="E483" s="7"/>
      <c r="F483" s="7"/>
      <c r="G483" s="7"/>
      <c r="H483" s="154"/>
      <c r="I483" s="154"/>
      <c r="J483" s="7"/>
      <c r="K483" s="7"/>
      <c r="L483" s="7"/>
      <c r="M483" s="7"/>
      <c r="N483" s="154"/>
      <c r="O483" s="154"/>
      <c r="P483" s="7"/>
      <c r="Q483" s="7"/>
      <c r="R483" s="7"/>
      <c r="S483" s="7"/>
      <c r="T483" s="154"/>
      <c r="U483" s="154"/>
      <c r="V483" s="7"/>
      <c r="W483" s="7"/>
      <c r="X483" s="7"/>
      <c r="Y483" s="7"/>
      <c r="Z483" s="154"/>
      <c r="AA483" s="154"/>
      <c r="AB483" s="7"/>
      <c r="AC483" s="7"/>
      <c r="AD483" s="7"/>
      <c r="AE483" s="7"/>
      <c r="AF483" s="154"/>
      <c r="AG483" s="154"/>
      <c r="AH483" s="7"/>
      <c r="AI483" s="7"/>
      <c r="AJ483" s="7"/>
      <c r="AK483" s="7"/>
      <c r="AL483" s="154"/>
      <c r="AM483" s="154"/>
      <c r="AN483" s="7"/>
      <c r="AO483" s="7"/>
      <c r="AP483" s="7"/>
      <c r="AQ483" s="7"/>
      <c r="AR483" s="154"/>
      <c r="AS483" s="154"/>
      <c r="AT483" s="7"/>
      <c r="AU483" s="7"/>
      <c r="AV483" s="7"/>
      <c r="AW483" s="7"/>
      <c r="AX483" s="154"/>
      <c r="AY483" s="154"/>
      <c r="AZ483" s="7"/>
      <c r="BA483" s="7"/>
      <c r="BB483" s="7"/>
      <c r="BC483" s="7"/>
      <c r="BD483" s="154"/>
      <c r="BE483" s="154"/>
      <c r="BF483" s="154"/>
      <c r="BG483" s="7"/>
    </row>
    <row r="484" ht="15.75" customHeight="1">
      <c r="A484" s="7"/>
      <c r="B484" s="154"/>
      <c r="C484" s="154"/>
      <c r="D484" s="7"/>
      <c r="E484" s="7"/>
      <c r="F484" s="7"/>
      <c r="G484" s="7"/>
      <c r="H484" s="154"/>
      <c r="I484" s="154"/>
      <c r="J484" s="7"/>
      <c r="K484" s="7"/>
      <c r="L484" s="7"/>
      <c r="M484" s="7"/>
      <c r="N484" s="154"/>
      <c r="O484" s="154"/>
      <c r="P484" s="7"/>
      <c r="Q484" s="7"/>
      <c r="R484" s="7"/>
      <c r="S484" s="7"/>
      <c r="T484" s="154"/>
      <c r="U484" s="154"/>
      <c r="V484" s="7"/>
      <c r="W484" s="7"/>
      <c r="X484" s="7"/>
      <c r="Y484" s="7"/>
      <c r="Z484" s="154"/>
      <c r="AA484" s="154"/>
      <c r="AB484" s="7"/>
      <c r="AC484" s="7"/>
      <c r="AD484" s="7"/>
      <c r="AE484" s="7"/>
      <c r="AF484" s="154"/>
      <c r="AG484" s="154"/>
      <c r="AH484" s="7"/>
      <c r="AI484" s="7"/>
      <c r="AJ484" s="7"/>
      <c r="AK484" s="7"/>
      <c r="AL484" s="154"/>
      <c r="AM484" s="154"/>
      <c r="AN484" s="7"/>
      <c r="AO484" s="7"/>
      <c r="AP484" s="7"/>
      <c r="AQ484" s="7"/>
      <c r="AR484" s="154"/>
      <c r="AS484" s="154"/>
      <c r="AT484" s="7"/>
      <c r="AU484" s="7"/>
      <c r="AV484" s="7"/>
      <c r="AW484" s="7"/>
      <c r="AX484" s="154"/>
      <c r="AY484" s="154"/>
      <c r="AZ484" s="7"/>
      <c r="BA484" s="7"/>
      <c r="BB484" s="7"/>
      <c r="BC484" s="7"/>
      <c r="BD484" s="154"/>
      <c r="BE484" s="154"/>
      <c r="BF484" s="154"/>
      <c r="BG484" s="7"/>
    </row>
    <row r="485" ht="15.75" customHeight="1">
      <c r="A485" s="7"/>
      <c r="B485" s="154"/>
      <c r="C485" s="154"/>
      <c r="D485" s="7"/>
      <c r="E485" s="7"/>
      <c r="F485" s="7"/>
      <c r="G485" s="7"/>
      <c r="H485" s="154"/>
      <c r="I485" s="154"/>
      <c r="J485" s="7"/>
      <c r="K485" s="7"/>
      <c r="L485" s="7"/>
      <c r="M485" s="7"/>
      <c r="N485" s="154"/>
      <c r="O485" s="154"/>
      <c r="P485" s="7"/>
      <c r="Q485" s="7"/>
      <c r="R485" s="7"/>
      <c r="S485" s="7"/>
      <c r="T485" s="154"/>
      <c r="U485" s="154"/>
      <c r="V485" s="7"/>
      <c r="W485" s="7"/>
      <c r="X485" s="7"/>
      <c r="Y485" s="7"/>
      <c r="Z485" s="154"/>
      <c r="AA485" s="154"/>
      <c r="AB485" s="7"/>
      <c r="AC485" s="7"/>
      <c r="AD485" s="7"/>
      <c r="AE485" s="7"/>
      <c r="AF485" s="154"/>
      <c r="AG485" s="154"/>
      <c r="AH485" s="7"/>
      <c r="AI485" s="7"/>
      <c r="AJ485" s="7"/>
      <c r="AK485" s="7"/>
      <c r="AL485" s="154"/>
      <c r="AM485" s="154"/>
      <c r="AN485" s="7"/>
      <c r="AO485" s="7"/>
      <c r="AP485" s="7"/>
      <c r="AQ485" s="7"/>
      <c r="AR485" s="154"/>
      <c r="AS485" s="154"/>
      <c r="AT485" s="7"/>
      <c r="AU485" s="7"/>
      <c r="AV485" s="7"/>
      <c r="AW485" s="7"/>
      <c r="AX485" s="154"/>
      <c r="AY485" s="154"/>
      <c r="AZ485" s="7"/>
      <c r="BA485" s="7"/>
      <c r="BB485" s="7"/>
      <c r="BC485" s="7"/>
      <c r="BD485" s="154"/>
      <c r="BE485" s="154"/>
      <c r="BF485" s="154"/>
      <c r="BG485" s="7"/>
    </row>
    <row r="486" ht="15.75" customHeight="1">
      <c r="A486" s="7"/>
      <c r="B486" s="154"/>
      <c r="C486" s="154"/>
      <c r="D486" s="7"/>
      <c r="E486" s="7"/>
      <c r="F486" s="7"/>
      <c r="G486" s="7"/>
      <c r="H486" s="154"/>
      <c r="I486" s="154"/>
      <c r="J486" s="7"/>
      <c r="K486" s="7"/>
      <c r="L486" s="7"/>
      <c r="M486" s="7"/>
      <c r="N486" s="154"/>
      <c r="O486" s="154"/>
      <c r="P486" s="7"/>
      <c r="Q486" s="7"/>
      <c r="R486" s="7"/>
      <c r="S486" s="7"/>
      <c r="T486" s="154"/>
      <c r="U486" s="154"/>
      <c r="V486" s="7"/>
      <c r="W486" s="7"/>
      <c r="X486" s="7"/>
      <c r="Y486" s="7"/>
      <c r="Z486" s="154"/>
      <c r="AA486" s="154"/>
      <c r="AB486" s="7"/>
      <c r="AC486" s="7"/>
      <c r="AD486" s="7"/>
      <c r="AE486" s="7"/>
      <c r="AF486" s="154"/>
      <c r="AG486" s="154"/>
      <c r="AH486" s="7"/>
      <c r="AI486" s="7"/>
      <c r="AJ486" s="7"/>
      <c r="AK486" s="7"/>
      <c r="AL486" s="154"/>
      <c r="AM486" s="154"/>
      <c r="AN486" s="7"/>
      <c r="AO486" s="7"/>
      <c r="AP486" s="7"/>
      <c r="AQ486" s="7"/>
      <c r="AR486" s="154"/>
      <c r="AS486" s="154"/>
      <c r="AT486" s="7"/>
      <c r="AU486" s="7"/>
      <c r="AV486" s="7"/>
      <c r="AW486" s="7"/>
      <c r="AX486" s="154"/>
      <c r="AY486" s="154"/>
      <c r="AZ486" s="7"/>
      <c r="BA486" s="7"/>
      <c r="BB486" s="7"/>
      <c r="BC486" s="7"/>
      <c r="BD486" s="154"/>
      <c r="BE486" s="154"/>
      <c r="BF486" s="154"/>
      <c r="BG486" s="7"/>
    </row>
    <row r="487" ht="15.75" customHeight="1">
      <c r="A487" s="7"/>
      <c r="B487" s="154"/>
      <c r="C487" s="154"/>
      <c r="D487" s="7"/>
      <c r="E487" s="7"/>
      <c r="F487" s="7"/>
      <c r="G487" s="7"/>
      <c r="H487" s="154"/>
      <c r="I487" s="154"/>
      <c r="J487" s="7"/>
      <c r="K487" s="7"/>
      <c r="L487" s="7"/>
      <c r="M487" s="7"/>
      <c r="N487" s="154"/>
      <c r="O487" s="154"/>
      <c r="P487" s="7"/>
      <c r="Q487" s="7"/>
      <c r="R487" s="7"/>
      <c r="S487" s="7"/>
      <c r="T487" s="154"/>
      <c r="U487" s="154"/>
      <c r="V487" s="7"/>
      <c r="W487" s="7"/>
      <c r="X487" s="7"/>
      <c r="Y487" s="7"/>
      <c r="Z487" s="154"/>
      <c r="AA487" s="154"/>
      <c r="AB487" s="7"/>
      <c r="AC487" s="7"/>
      <c r="AD487" s="7"/>
      <c r="AE487" s="7"/>
      <c r="AF487" s="154"/>
      <c r="AG487" s="154"/>
      <c r="AH487" s="7"/>
      <c r="AI487" s="7"/>
      <c r="AJ487" s="7"/>
      <c r="AK487" s="7"/>
      <c r="AL487" s="154"/>
      <c r="AM487" s="154"/>
      <c r="AN487" s="7"/>
      <c r="AO487" s="7"/>
      <c r="AP487" s="7"/>
      <c r="AQ487" s="7"/>
      <c r="AR487" s="154"/>
      <c r="AS487" s="154"/>
      <c r="AT487" s="7"/>
      <c r="AU487" s="7"/>
      <c r="AV487" s="7"/>
      <c r="AW487" s="7"/>
      <c r="AX487" s="154"/>
      <c r="AY487" s="154"/>
      <c r="AZ487" s="7"/>
      <c r="BA487" s="7"/>
      <c r="BB487" s="7"/>
      <c r="BC487" s="7"/>
      <c r="BD487" s="154"/>
      <c r="BE487" s="154"/>
      <c r="BF487" s="154"/>
      <c r="BG487" s="7"/>
    </row>
    <row r="488" ht="15.75" customHeight="1">
      <c r="A488" s="7"/>
      <c r="B488" s="154"/>
      <c r="C488" s="154"/>
      <c r="D488" s="7"/>
      <c r="E488" s="7"/>
      <c r="F488" s="7"/>
      <c r="G488" s="7"/>
      <c r="H488" s="154"/>
      <c r="I488" s="154"/>
      <c r="J488" s="7"/>
      <c r="K488" s="7"/>
      <c r="L488" s="7"/>
      <c r="M488" s="7"/>
      <c r="N488" s="154"/>
      <c r="O488" s="154"/>
      <c r="P488" s="7"/>
      <c r="Q488" s="7"/>
      <c r="R488" s="7"/>
      <c r="S488" s="7"/>
      <c r="T488" s="154"/>
      <c r="U488" s="154"/>
      <c r="V488" s="7"/>
      <c r="W488" s="7"/>
      <c r="X488" s="7"/>
      <c r="Y488" s="7"/>
      <c r="Z488" s="154"/>
      <c r="AA488" s="154"/>
      <c r="AB488" s="7"/>
      <c r="AC488" s="7"/>
      <c r="AD488" s="7"/>
      <c r="AE488" s="7"/>
      <c r="AF488" s="154"/>
      <c r="AG488" s="154"/>
      <c r="AH488" s="7"/>
      <c r="AI488" s="7"/>
      <c r="AJ488" s="7"/>
      <c r="AK488" s="7"/>
      <c r="AL488" s="154"/>
      <c r="AM488" s="154"/>
      <c r="AN488" s="7"/>
      <c r="AO488" s="7"/>
      <c r="AP488" s="7"/>
      <c r="AQ488" s="7"/>
      <c r="AR488" s="154"/>
      <c r="AS488" s="154"/>
      <c r="AT488" s="7"/>
      <c r="AU488" s="7"/>
      <c r="AV488" s="7"/>
      <c r="AW488" s="7"/>
      <c r="AX488" s="154"/>
      <c r="AY488" s="154"/>
      <c r="AZ488" s="7"/>
      <c r="BA488" s="7"/>
      <c r="BB488" s="7"/>
      <c r="BC488" s="7"/>
      <c r="BD488" s="154"/>
      <c r="BE488" s="154"/>
      <c r="BF488" s="154"/>
      <c r="BG488" s="7"/>
    </row>
    <row r="489" ht="15.75" customHeight="1">
      <c r="A489" s="7"/>
      <c r="B489" s="154"/>
      <c r="C489" s="154"/>
      <c r="D489" s="7"/>
      <c r="E489" s="7"/>
      <c r="F489" s="7"/>
      <c r="G489" s="7"/>
      <c r="H489" s="154"/>
      <c r="I489" s="154"/>
      <c r="J489" s="7"/>
      <c r="K489" s="7"/>
      <c r="L489" s="7"/>
      <c r="M489" s="7"/>
      <c r="N489" s="154"/>
      <c r="O489" s="154"/>
      <c r="P489" s="7"/>
      <c r="Q489" s="7"/>
      <c r="R489" s="7"/>
      <c r="S489" s="7"/>
      <c r="T489" s="154"/>
      <c r="U489" s="154"/>
      <c r="V489" s="7"/>
      <c r="W489" s="7"/>
      <c r="X489" s="7"/>
      <c r="Y489" s="7"/>
      <c r="Z489" s="154"/>
      <c r="AA489" s="154"/>
      <c r="AB489" s="7"/>
      <c r="AC489" s="7"/>
      <c r="AD489" s="7"/>
      <c r="AE489" s="7"/>
      <c r="AF489" s="154"/>
      <c r="AG489" s="154"/>
      <c r="AH489" s="7"/>
      <c r="AI489" s="7"/>
      <c r="AJ489" s="7"/>
      <c r="AK489" s="7"/>
      <c r="AL489" s="154"/>
      <c r="AM489" s="154"/>
      <c r="AN489" s="7"/>
      <c r="AO489" s="7"/>
      <c r="AP489" s="7"/>
      <c r="AQ489" s="7"/>
      <c r="AR489" s="154"/>
      <c r="AS489" s="154"/>
      <c r="AT489" s="7"/>
      <c r="AU489" s="7"/>
      <c r="AV489" s="7"/>
      <c r="AW489" s="7"/>
      <c r="AX489" s="154"/>
      <c r="AY489" s="154"/>
      <c r="AZ489" s="7"/>
      <c r="BA489" s="7"/>
      <c r="BB489" s="7"/>
      <c r="BC489" s="7"/>
      <c r="BD489" s="154"/>
      <c r="BE489" s="154"/>
      <c r="BF489" s="154"/>
      <c r="BG489" s="7"/>
    </row>
    <row r="490" ht="15.75" customHeight="1">
      <c r="A490" s="7"/>
      <c r="B490" s="154"/>
      <c r="C490" s="154"/>
      <c r="D490" s="7"/>
      <c r="E490" s="7"/>
      <c r="F490" s="7"/>
      <c r="G490" s="7"/>
      <c r="H490" s="154"/>
      <c r="I490" s="154"/>
      <c r="J490" s="7"/>
      <c r="K490" s="7"/>
      <c r="L490" s="7"/>
      <c r="M490" s="7"/>
      <c r="N490" s="154"/>
      <c r="O490" s="154"/>
      <c r="P490" s="7"/>
      <c r="Q490" s="7"/>
      <c r="R490" s="7"/>
      <c r="S490" s="7"/>
      <c r="T490" s="154"/>
      <c r="U490" s="154"/>
      <c r="V490" s="7"/>
      <c r="W490" s="7"/>
      <c r="X490" s="7"/>
      <c r="Y490" s="7"/>
      <c r="Z490" s="154"/>
      <c r="AA490" s="154"/>
      <c r="AB490" s="7"/>
      <c r="AC490" s="7"/>
      <c r="AD490" s="7"/>
      <c r="AE490" s="7"/>
      <c r="AF490" s="154"/>
      <c r="AG490" s="154"/>
      <c r="AH490" s="7"/>
      <c r="AI490" s="7"/>
      <c r="AJ490" s="7"/>
      <c r="AK490" s="7"/>
      <c r="AL490" s="154"/>
      <c r="AM490" s="154"/>
      <c r="AN490" s="7"/>
      <c r="AO490" s="7"/>
      <c r="AP490" s="7"/>
      <c r="AQ490" s="7"/>
      <c r="AR490" s="154"/>
      <c r="AS490" s="154"/>
      <c r="AT490" s="7"/>
      <c r="AU490" s="7"/>
      <c r="AV490" s="7"/>
      <c r="AW490" s="7"/>
      <c r="AX490" s="154"/>
      <c r="AY490" s="154"/>
      <c r="AZ490" s="7"/>
      <c r="BA490" s="7"/>
      <c r="BB490" s="7"/>
      <c r="BC490" s="7"/>
      <c r="BD490" s="154"/>
      <c r="BE490" s="154"/>
      <c r="BF490" s="154"/>
      <c r="BG490" s="7"/>
    </row>
    <row r="491" ht="15.75" customHeight="1">
      <c r="A491" s="7"/>
      <c r="B491" s="154"/>
      <c r="C491" s="154"/>
      <c r="D491" s="7"/>
      <c r="E491" s="7"/>
      <c r="F491" s="7"/>
      <c r="G491" s="7"/>
      <c r="H491" s="154"/>
      <c r="I491" s="154"/>
      <c r="J491" s="7"/>
      <c r="K491" s="7"/>
      <c r="L491" s="7"/>
      <c r="M491" s="7"/>
      <c r="N491" s="154"/>
      <c r="O491" s="154"/>
      <c r="P491" s="7"/>
      <c r="Q491" s="7"/>
      <c r="R491" s="7"/>
      <c r="S491" s="7"/>
      <c r="T491" s="154"/>
      <c r="U491" s="154"/>
      <c r="V491" s="7"/>
      <c r="W491" s="7"/>
      <c r="X491" s="7"/>
      <c r="Y491" s="7"/>
      <c r="Z491" s="154"/>
      <c r="AA491" s="154"/>
      <c r="AB491" s="7"/>
      <c r="AC491" s="7"/>
      <c r="AD491" s="7"/>
      <c r="AE491" s="7"/>
      <c r="AF491" s="154"/>
      <c r="AG491" s="154"/>
      <c r="AH491" s="7"/>
      <c r="AI491" s="7"/>
      <c r="AJ491" s="7"/>
      <c r="AK491" s="7"/>
      <c r="AL491" s="154"/>
      <c r="AM491" s="154"/>
      <c r="AN491" s="7"/>
      <c r="AO491" s="7"/>
      <c r="AP491" s="7"/>
      <c r="AQ491" s="7"/>
      <c r="AR491" s="154"/>
      <c r="AS491" s="154"/>
      <c r="AT491" s="7"/>
      <c r="AU491" s="7"/>
      <c r="AV491" s="7"/>
      <c r="AW491" s="7"/>
      <c r="AX491" s="154"/>
      <c r="AY491" s="154"/>
      <c r="AZ491" s="7"/>
      <c r="BA491" s="7"/>
      <c r="BB491" s="7"/>
      <c r="BC491" s="7"/>
      <c r="BD491" s="154"/>
      <c r="BE491" s="154"/>
      <c r="BF491" s="154"/>
      <c r="BG491" s="7"/>
    </row>
    <row r="492" ht="15.75" customHeight="1">
      <c r="A492" s="7"/>
      <c r="B492" s="154"/>
      <c r="C492" s="154"/>
      <c r="D492" s="7"/>
      <c r="E492" s="7"/>
      <c r="F492" s="7"/>
      <c r="G492" s="7"/>
      <c r="H492" s="154"/>
      <c r="I492" s="154"/>
      <c r="J492" s="7"/>
      <c r="K492" s="7"/>
      <c r="L492" s="7"/>
      <c r="M492" s="7"/>
      <c r="N492" s="154"/>
      <c r="O492" s="154"/>
      <c r="P492" s="7"/>
      <c r="Q492" s="7"/>
      <c r="R492" s="7"/>
      <c r="S492" s="7"/>
      <c r="T492" s="154"/>
      <c r="U492" s="154"/>
      <c r="V492" s="7"/>
      <c r="W492" s="7"/>
      <c r="X492" s="7"/>
      <c r="Y492" s="7"/>
      <c r="Z492" s="154"/>
      <c r="AA492" s="154"/>
      <c r="AB492" s="7"/>
      <c r="AC492" s="7"/>
      <c r="AD492" s="7"/>
      <c r="AE492" s="7"/>
      <c r="AF492" s="154"/>
      <c r="AG492" s="154"/>
      <c r="AH492" s="7"/>
      <c r="AI492" s="7"/>
      <c r="AJ492" s="7"/>
      <c r="AK492" s="7"/>
      <c r="AL492" s="154"/>
      <c r="AM492" s="154"/>
      <c r="AN492" s="7"/>
      <c r="AO492" s="7"/>
      <c r="AP492" s="7"/>
      <c r="AQ492" s="7"/>
      <c r="AR492" s="154"/>
      <c r="AS492" s="154"/>
      <c r="AT492" s="7"/>
      <c r="AU492" s="7"/>
      <c r="AV492" s="7"/>
      <c r="AW492" s="7"/>
      <c r="AX492" s="154"/>
      <c r="AY492" s="154"/>
      <c r="AZ492" s="7"/>
      <c r="BA492" s="7"/>
      <c r="BB492" s="7"/>
      <c r="BC492" s="7"/>
      <c r="BD492" s="154"/>
      <c r="BE492" s="154"/>
      <c r="BF492" s="154"/>
      <c r="BG492" s="7"/>
    </row>
    <row r="493" ht="15.75" customHeight="1">
      <c r="A493" s="7"/>
      <c r="B493" s="154"/>
      <c r="C493" s="154"/>
      <c r="D493" s="7"/>
      <c r="E493" s="7"/>
      <c r="F493" s="7"/>
      <c r="G493" s="7"/>
      <c r="H493" s="154"/>
      <c r="I493" s="154"/>
      <c r="J493" s="7"/>
      <c r="K493" s="7"/>
      <c r="L493" s="7"/>
      <c r="M493" s="7"/>
      <c r="N493" s="154"/>
      <c r="O493" s="154"/>
      <c r="P493" s="7"/>
      <c r="Q493" s="7"/>
      <c r="R493" s="7"/>
      <c r="S493" s="7"/>
      <c r="T493" s="154"/>
      <c r="U493" s="154"/>
      <c r="V493" s="7"/>
      <c r="W493" s="7"/>
      <c r="X493" s="7"/>
      <c r="Y493" s="7"/>
      <c r="Z493" s="154"/>
      <c r="AA493" s="154"/>
      <c r="AB493" s="7"/>
      <c r="AC493" s="7"/>
      <c r="AD493" s="7"/>
      <c r="AE493" s="7"/>
      <c r="AF493" s="154"/>
      <c r="AG493" s="154"/>
      <c r="AH493" s="7"/>
      <c r="AI493" s="7"/>
      <c r="AJ493" s="7"/>
      <c r="AK493" s="7"/>
      <c r="AL493" s="154"/>
      <c r="AM493" s="154"/>
      <c r="AN493" s="7"/>
      <c r="AO493" s="7"/>
      <c r="AP493" s="7"/>
      <c r="AQ493" s="7"/>
      <c r="AR493" s="154"/>
      <c r="AS493" s="154"/>
      <c r="AT493" s="7"/>
      <c r="AU493" s="7"/>
      <c r="AV493" s="7"/>
      <c r="AW493" s="7"/>
      <c r="AX493" s="154"/>
      <c r="AY493" s="154"/>
      <c r="AZ493" s="7"/>
      <c r="BA493" s="7"/>
      <c r="BB493" s="7"/>
      <c r="BC493" s="7"/>
      <c r="BD493" s="154"/>
      <c r="BE493" s="154"/>
      <c r="BF493" s="154"/>
      <c r="BG493" s="7"/>
    </row>
    <row r="494" ht="15.75" customHeight="1">
      <c r="A494" s="7"/>
      <c r="B494" s="154"/>
      <c r="C494" s="154"/>
      <c r="D494" s="7"/>
      <c r="E494" s="7"/>
      <c r="F494" s="7"/>
      <c r="G494" s="7"/>
      <c r="H494" s="154"/>
      <c r="I494" s="154"/>
      <c r="J494" s="7"/>
      <c r="K494" s="7"/>
      <c r="L494" s="7"/>
      <c r="M494" s="7"/>
      <c r="N494" s="154"/>
      <c r="O494" s="154"/>
      <c r="P494" s="7"/>
      <c r="Q494" s="7"/>
      <c r="R494" s="7"/>
      <c r="S494" s="7"/>
      <c r="T494" s="154"/>
      <c r="U494" s="154"/>
      <c r="V494" s="7"/>
      <c r="W494" s="7"/>
      <c r="X494" s="7"/>
      <c r="Y494" s="7"/>
      <c r="Z494" s="154"/>
      <c r="AA494" s="154"/>
      <c r="AB494" s="7"/>
      <c r="AC494" s="7"/>
      <c r="AD494" s="7"/>
      <c r="AE494" s="7"/>
      <c r="AF494" s="154"/>
      <c r="AG494" s="154"/>
      <c r="AH494" s="7"/>
      <c r="AI494" s="7"/>
      <c r="AJ494" s="7"/>
      <c r="AK494" s="7"/>
      <c r="AL494" s="154"/>
      <c r="AM494" s="154"/>
      <c r="AN494" s="7"/>
      <c r="AO494" s="7"/>
      <c r="AP494" s="7"/>
      <c r="AQ494" s="7"/>
      <c r="AR494" s="154"/>
      <c r="AS494" s="154"/>
      <c r="AT494" s="7"/>
      <c r="AU494" s="7"/>
      <c r="AV494" s="7"/>
      <c r="AW494" s="7"/>
      <c r="AX494" s="154"/>
      <c r="AY494" s="154"/>
      <c r="AZ494" s="7"/>
      <c r="BA494" s="7"/>
      <c r="BB494" s="7"/>
      <c r="BC494" s="7"/>
      <c r="BD494" s="154"/>
      <c r="BE494" s="154"/>
      <c r="BF494" s="154"/>
      <c r="BG494" s="7"/>
    </row>
    <row r="495" ht="15.75" customHeight="1">
      <c r="A495" s="7"/>
      <c r="B495" s="154"/>
      <c r="C495" s="154"/>
      <c r="D495" s="7"/>
      <c r="E495" s="7"/>
      <c r="F495" s="7"/>
      <c r="G495" s="7"/>
      <c r="H495" s="154"/>
      <c r="I495" s="154"/>
      <c r="J495" s="7"/>
      <c r="K495" s="7"/>
      <c r="L495" s="7"/>
      <c r="M495" s="7"/>
      <c r="N495" s="154"/>
      <c r="O495" s="154"/>
      <c r="P495" s="7"/>
      <c r="Q495" s="7"/>
      <c r="R495" s="7"/>
      <c r="S495" s="7"/>
      <c r="T495" s="154"/>
      <c r="U495" s="154"/>
      <c r="V495" s="7"/>
      <c r="W495" s="7"/>
      <c r="X495" s="7"/>
      <c r="Y495" s="7"/>
      <c r="Z495" s="154"/>
      <c r="AA495" s="154"/>
      <c r="AB495" s="7"/>
      <c r="AC495" s="7"/>
      <c r="AD495" s="7"/>
      <c r="AE495" s="7"/>
      <c r="AF495" s="154"/>
      <c r="AG495" s="154"/>
      <c r="AH495" s="7"/>
      <c r="AI495" s="7"/>
      <c r="AJ495" s="7"/>
      <c r="AK495" s="7"/>
      <c r="AL495" s="154"/>
      <c r="AM495" s="154"/>
      <c r="AN495" s="7"/>
      <c r="AO495" s="7"/>
      <c r="AP495" s="7"/>
      <c r="AQ495" s="7"/>
      <c r="AR495" s="154"/>
      <c r="AS495" s="154"/>
      <c r="AT495" s="7"/>
      <c r="AU495" s="7"/>
      <c r="AV495" s="7"/>
      <c r="AW495" s="7"/>
      <c r="AX495" s="154"/>
      <c r="AY495" s="154"/>
      <c r="AZ495" s="7"/>
      <c r="BA495" s="7"/>
      <c r="BB495" s="7"/>
      <c r="BC495" s="7"/>
      <c r="BD495" s="154"/>
      <c r="BE495" s="154"/>
      <c r="BF495" s="154"/>
      <c r="BG495" s="7"/>
    </row>
    <row r="496" ht="15.75" customHeight="1">
      <c r="A496" s="7"/>
      <c r="B496" s="154"/>
      <c r="C496" s="154"/>
      <c r="D496" s="7"/>
      <c r="E496" s="7"/>
      <c r="F496" s="7"/>
      <c r="G496" s="7"/>
      <c r="H496" s="154"/>
      <c r="I496" s="154"/>
      <c r="J496" s="7"/>
      <c r="K496" s="7"/>
      <c r="L496" s="7"/>
      <c r="M496" s="7"/>
      <c r="N496" s="154"/>
      <c r="O496" s="154"/>
      <c r="P496" s="7"/>
      <c r="Q496" s="7"/>
      <c r="R496" s="7"/>
      <c r="S496" s="7"/>
      <c r="T496" s="154"/>
      <c r="U496" s="154"/>
      <c r="V496" s="7"/>
      <c r="W496" s="7"/>
      <c r="X496" s="7"/>
      <c r="Y496" s="7"/>
      <c r="Z496" s="154"/>
      <c r="AA496" s="154"/>
      <c r="AB496" s="7"/>
      <c r="AC496" s="7"/>
      <c r="AD496" s="7"/>
      <c r="AE496" s="7"/>
      <c r="AF496" s="154"/>
      <c r="AG496" s="154"/>
      <c r="AH496" s="7"/>
      <c r="AI496" s="7"/>
      <c r="AJ496" s="7"/>
      <c r="AK496" s="7"/>
      <c r="AL496" s="154"/>
      <c r="AM496" s="154"/>
      <c r="AN496" s="7"/>
      <c r="AO496" s="7"/>
      <c r="AP496" s="7"/>
      <c r="AQ496" s="7"/>
      <c r="AR496" s="154"/>
      <c r="AS496" s="154"/>
      <c r="AT496" s="7"/>
      <c r="AU496" s="7"/>
      <c r="AV496" s="7"/>
      <c r="AW496" s="7"/>
      <c r="AX496" s="154"/>
      <c r="AY496" s="154"/>
      <c r="AZ496" s="7"/>
      <c r="BA496" s="7"/>
      <c r="BB496" s="7"/>
      <c r="BC496" s="7"/>
      <c r="BD496" s="154"/>
      <c r="BE496" s="154"/>
      <c r="BF496" s="154"/>
      <c r="BG496" s="7"/>
    </row>
    <row r="497" ht="15.75" customHeight="1">
      <c r="A497" s="7"/>
      <c r="B497" s="154"/>
      <c r="C497" s="154"/>
      <c r="D497" s="7"/>
      <c r="E497" s="7"/>
      <c r="F497" s="7"/>
      <c r="G497" s="7"/>
      <c r="H497" s="154"/>
      <c r="I497" s="154"/>
      <c r="J497" s="7"/>
      <c r="K497" s="7"/>
      <c r="L497" s="7"/>
      <c r="M497" s="7"/>
      <c r="N497" s="154"/>
      <c r="O497" s="154"/>
      <c r="P497" s="7"/>
      <c r="Q497" s="7"/>
      <c r="R497" s="7"/>
      <c r="S497" s="7"/>
      <c r="T497" s="154"/>
      <c r="U497" s="154"/>
      <c r="V497" s="7"/>
      <c r="W497" s="7"/>
      <c r="X497" s="7"/>
      <c r="Y497" s="7"/>
      <c r="Z497" s="154"/>
      <c r="AA497" s="154"/>
      <c r="AB497" s="7"/>
      <c r="AC497" s="7"/>
      <c r="AD497" s="7"/>
      <c r="AE497" s="7"/>
      <c r="AF497" s="154"/>
      <c r="AG497" s="154"/>
      <c r="AH497" s="7"/>
      <c r="AI497" s="7"/>
      <c r="AJ497" s="7"/>
      <c r="AK497" s="7"/>
      <c r="AL497" s="154"/>
      <c r="AM497" s="154"/>
      <c r="AN497" s="7"/>
      <c r="AO497" s="7"/>
      <c r="AP497" s="7"/>
      <c r="AQ497" s="7"/>
      <c r="AR497" s="154"/>
      <c r="AS497" s="154"/>
      <c r="AT497" s="7"/>
      <c r="AU497" s="7"/>
      <c r="AV497" s="7"/>
      <c r="AW497" s="7"/>
      <c r="AX497" s="154"/>
      <c r="AY497" s="154"/>
      <c r="AZ497" s="7"/>
      <c r="BA497" s="7"/>
      <c r="BB497" s="7"/>
      <c r="BC497" s="7"/>
      <c r="BD497" s="154"/>
      <c r="BE497" s="154"/>
      <c r="BF497" s="154"/>
      <c r="BG497" s="7"/>
    </row>
    <row r="498" ht="15.75" customHeight="1">
      <c r="A498" s="7"/>
      <c r="B498" s="154"/>
      <c r="C498" s="154"/>
      <c r="D498" s="7"/>
      <c r="E498" s="7"/>
      <c r="F498" s="7"/>
      <c r="G498" s="7"/>
      <c r="H498" s="154"/>
      <c r="I498" s="154"/>
      <c r="J498" s="7"/>
      <c r="K498" s="7"/>
      <c r="L498" s="7"/>
      <c r="M498" s="7"/>
      <c r="N498" s="154"/>
      <c r="O498" s="154"/>
      <c r="P498" s="7"/>
      <c r="Q498" s="7"/>
      <c r="R498" s="7"/>
      <c r="S498" s="7"/>
      <c r="T498" s="154"/>
      <c r="U498" s="154"/>
      <c r="V498" s="7"/>
      <c r="W498" s="7"/>
      <c r="X498" s="7"/>
      <c r="Y498" s="7"/>
      <c r="Z498" s="154"/>
      <c r="AA498" s="154"/>
      <c r="AB498" s="7"/>
      <c r="AC498" s="7"/>
      <c r="AD498" s="7"/>
      <c r="AE498" s="7"/>
      <c r="AF498" s="154"/>
      <c r="AG498" s="154"/>
      <c r="AH498" s="7"/>
      <c r="AI498" s="7"/>
      <c r="AJ498" s="7"/>
      <c r="AK498" s="7"/>
      <c r="AL498" s="154"/>
      <c r="AM498" s="154"/>
      <c r="AN498" s="7"/>
      <c r="AO498" s="7"/>
      <c r="AP498" s="7"/>
      <c r="AQ498" s="7"/>
      <c r="AR498" s="154"/>
      <c r="AS498" s="154"/>
      <c r="AT498" s="7"/>
      <c r="AU498" s="7"/>
      <c r="AV498" s="7"/>
      <c r="AW498" s="7"/>
      <c r="AX498" s="154"/>
      <c r="AY498" s="154"/>
      <c r="AZ498" s="7"/>
      <c r="BA498" s="7"/>
      <c r="BB498" s="7"/>
      <c r="BC498" s="7"/>
      <c r="BD498" s="154"/>
      <c r="BE498" s="154"/>
      <c r="BF498" s="154"/>
      <c r="BG498" s="7"/>
    </row>
    <row r="499" ht="15.75" customHeight="1">
      <c r="A499" s="7"/>
      <c r="B499" s="154"/>
      <c r="C499" s="154"/>
      <c r="D499" s="7"/>
      <c r="E499" s="7"/>
      <c r="F499" s="7"/>
      <c r="G499" s="7"/>
      <c r="H499" s="154"/>
      <c r="I499" s="154"/>
      <c r="J499" s="7"/>
      <c r="K499" s="7"/>
      <c r="L499" s="7"/>
      <c r="M499" s="7"/>
      <c r="N499" s="154"/>
      <c r="O499" s="154"/>
      <c r="P499" s="7"/>
      <c r="Q499" s="7"/>
      <c r="R499" s="7"/>
      <c r="S499" s="7"/>
      <c r="T499" s="154"/>
      <c r="U499" s="154"/>
      <c r="V499" s="7"/>
      <c r="W499" s="7"/>
      <c r="X499" s="7"/>
      <c r="Y499" s="7"/>
      <c r="Z499" s="154"/>
      <c r="AA499" s="154"/>
      <c r="AB499" s="7"/>
      <c r="AC499" s="7"/>
      <c r="AD499" s="7"/>
      <c r="AE499" s="7"/>
      <c r="AF499" s="154"/>
      <c r="AG499" s="154"/>
      <c r="AH499" s="7"/>
      <c r="AI499" s="7"/>
      <c r="AJ499" s="7"/>
      <c r="AK499" s="7"/>
      <c r="AL499" s="154"/>
      <c r="AM499" s="154"/>
      <c r="AN499" s="7"/>
      <c r="AO499" s="7"/>
      <c r="AP499" s="7"/>
      <c r="AQ499" s="7"/>
      <c r="AR499" s="154"/>
      <c r="AS499" s="154"/>
      <c r="AT499" s="7"/>
      <c r="AU499" s="7"/>
      <c r="AV499" s="7"/>
      <c r="AW499" s="7"/>
      <c r="AX499" s="154"/>
      <c r="AY499" s="154"/>
      <c r="AZ499" s="7"/>
      <c r="BA499" s="7"/>
      <c r="BB499" s="7"/>
      <c r="BC499" s="7"/>
      <c r="BD499" s="154"/>
      <c r="BE499" s="154"/>
      <c r="BF499" s="154"/>
      <c r="BG499" s="7"/>
    </row>
    <row r="500" ht="15.75" customHeight="1">
      <c r="A500" s="7"/>
      <c r="B500" s="154"/>
      <c r="C500" s="154"/>
      <c r="D500" s="7"/>
      <c r="E500" s="7"/>
      <c r="F500" s="7"/>
      <c r="G500" s="7"/>
      <c r="H500" s="154"/>
      <c r="I500" s="154"/>
      <c r="J500" s="7"/>
      <c r="K500" s="7"/>
      <c r="L500" s="7"/>
      <c r="M500" s="7"/>
      <c r="N500" s="154"/>
      <c r="O500" s="154"/>
      <c r="P500" s="7"/>
      <c r="Q500" s="7"/>
      <c r="R500" s="7"/>
      <c r="S500" s="7"/>
      <c r="T500" s="154"/>
      <c r="U500" s="154"/>
      <c r="V500" s="7"/>
      <c r="W500" s="7"/>
      <c r="X500" s="7"/>
      <c r="Y500" s="7"/>
      <c r="Z500" s="154"/>
      <c r="AA500" s="154"/>
      <c r="AB500" s="7"/>
      <c r="AC500" s="7"/>
      <c r="AD500" s="7"/>
      <c r="AE500" s="7"/>
      <c r="AF500" s="154"/>
      <c r="AG500" s="154"/>
      <c r="AH500" s="7"/>
      <c r="AI500" s="7"/>
      <c r="AJ500" s="7"/>
      <c r="AK500" s="7"/>
      <c r="AL500" s="154"/>
      <c r="AM500" s="154"/>
      <c r="AN500" s="7"/>
      <c r="AO500" s="7"/>
      <c r="AP500" s="7"/>
      <c r="AQ500" s="7"/>
      <c r="AR500" s="154"/>
      <c r="AS500" s="154"/>
      <c r="AT500" s="7"/>
      <c r="AU500" s="7"/>
      <c r="AV500" s="7"/>
      <c r="AW500" s="7"/>
      <c r="AX500" s="154"/>
      <c r="AY500" s="154"/>
      <c r="AZ500" s="7"/>
      <c r="BA500" s="7"/>
      <c r="BB500" s="7"/>
      <c r="BC500" s="7"/>
      <c r="BD500" s="154"/>
      <c r="BE500" s="154"/>
      <c r="BF500" s="154"/>
      <c r="BG500" s="7"/>
    </row>
    <row r="501" ht="15.75" customHeight="1">
      <c r="A501" s="7"/>
      <c r="B501" s="154"/>
      <c r="C501" s="154"/>
      <c r="D501" s="7"/>
      <c r="E501" s="7"/>
      <c r="F501" s="7"/>
      <c r="G501" s="7"/>
      <c r="H501" s="154"/>
      <c r="I501" s="154"/>
      <c r="J501" s="7"/>
      <c r="K501" s="7"/>
      <c r="L501" s="7"/>
      <c r="M501" s="7"/>
      <c r="N501" s="154"/>
      <c r="O501" s="154"/>
      <c r="P501" s="7"/>
      <c r="Q501" s="7"/>
      <c r="R501" s="7"/>
      <c r="S501" s="7"/>
      <c r="T501" s="154"/>
      <c r="U501" s="154"/>
      <c r="V501" s="7"/>
      <c r="W501" s="7"/>
      <c r="X501" s="7"/>
      <c r="Y501" s="7"/>
      <c r="Z501" s="154"/>
      <c r="AA501" s="154"/>
      <c r="AB501" s="7"/>
      <c r="AC501" s="7"/>
      <c r="AD501" s="7"/>
      <c r="AE501" s="7"/>
      <c r="AF501" s="154"/>
      <c r="AG501" s="154"/>
      <c r="AH501" s="7"/>
      <c r="AI501" s="7"/>
      <c r="AJ501" s="7"/>
      <c r="AK501" s="7"/>
      <c r="AL501" s="154"/>
      <c r="AM501" s="154"/>
      <c r="AN501" s="7"/>
      <c r="AO501" s="7"/>
      <c r="AP501" s="7"/>
      <c r="AQ501" s="7"/>
      <c r="AR501" s="154"/>
      <c r="AS501" s="154"/>
      <c r="AT501" s="7"/>
      <c r="AU501" s="7"/>
      <c r="AV501" s="7"/>
      <c r="AW501" s="7"/>
      <c r="AX501" s="154"/>
      <c r="AY501" s="154"/>
      <c r="AZ501" s="7"/>
      <c r="BA501" s="7"/>
      <c r="BB501" s="7"/>
      <c r="BC501" s="7"/>
      <c r="BD501" s="154"/>
      <c r="BE501" s="154"/>
      <c r="BF501" s="154"/>
      <c r="BG501" s="7"/>
    </row>
    <row r="502" ht="15.75" customHeight="1">
      <c r="A502" s="7"/>
      <c r="B502" s="154"/>
      <c r="C502" s="154"/>
      <c r="D502" s="7"/>
      <c r="E502" s="7"/>
      <c r="F502" s="7"/>
      <c r="G502" s="7"/>
      <c r="H502" s="154"/>
      <c r="I502" s="154"/>
      <c r="J502" s="7"/>
      <c r="K502" s="7"/>
      <c r="L502" s="7"/>
      <c r="M502" s="7"/>
      <c r="N502" s="154"/>
      <c r="O502" s="154"/>
      <c r="P502" s="7"/>
      <c r="Q502" s="7"/>
      <c r="R502" s="7"/>
      <c r="S502" s="7"/>
      <c r="T502" s="154"/>
      <c r="U502" s="154"/>
      <c r="V502" s="7"/>
      <c r="W502" s="7"/>
      <c r="X502" s="7"/>
      <c r="Y502" s="7"/>
      <c r="Z502" s="154"/>
      <c r="AA502" s="154"/>
      <c r="AB502" s="7"/>
      <c r="AC502" s="7"/>
      <c r="AD502" s="7"/>
      <c r="AE502" s="7"/>
      <c r="AF502" s="154"/>
      <c r="AG502" s="154"/>
      <c r="AH502" s="7"/>
      <c r="AI502" s="7"/>
      <c r="AJ502" s="7"/>
      <c r="AK502" s="7"/>
      <c r="AL502" s="154"/>
      <c r="AM502" s="154"/>
      <c r="AN502" s="7"/>
      <c r="AO502" s="7"/>
      <c r="AP502" s="7"/>
      <c r="AQ502" s="7"/>
      <c r="AR502" s="154"/>
      <c r="AS502" s="154"/>
      <c r="AT502" s="7"/>
      <c r="AU502" s="7"/>
      <c r="AV502" s="7"/>
      <c r="AW502" s="7"/>
      <c r="AX502" s="154"/>
      <c r="AY502" s="154"/>
      <c r="AZ502" s="7"/>
      <c r="BA502" s="7"/>
      <c r="BB502" s="7"/>
      <c r="BC502" s="7"/>
      <c r="BD502" s="154"/>
      <c r="BE502" s="154"/>
      <c r="BF502" s="154"/>
      <c r="BG502" s="7"/>
    </row>
    <row r="503" ht="15.75" customHeight="1">
      <c r="A503" s="7"/>
      <c r="B503" s="154"/>
      <c r="C503" s="154"/>
      <c r="D503" s="7"/>
      <c r="E503" s="7"/>
      <c r="F503" s="7"/>
      <c r="G503" s="7"/>
      <c r="H503" s="154"/>
      <c r="I503" s="154"/>
      <c r="J503" s="7"/>
      <c r="K503" s="7"/>
      <c r="L503" s="7"/>
      <c r="M503" s="7"/>
      <c r="N503" s="154"/>
      <c r="O503" s="154"/>
      <c r="P503" s="7"/>
      <c r="Q503" s="7"/>
      <c r="R503" s="7"/>
      <c r="S503" s="7"/>
      <c r="T503" s="154"/>
      <c r="U503" s="154"/>
      <c r="V503" s="7"/>
      <c r="W503" s="7"/>
      <c r="X503" s="7"/>
      <c r="Y503" s="7"/>
      <c r="Z503" s="154"/>
      <c r="AA503" s="154"/>
      <c r="AB503" s="7"/>
      <c r="AC503" s="7"/>
      <c r="AD503" s="7"/>
      <c r="AE503" s="7"/>
      <c r="AF503" s="154"/>
      <c r="AG503" s="154"/>
      <c r="AH503" s="7"/>
      <c r="AI503" s="7"/>
      <c r="AJ503" s="7"/>
      <c r="AK503" s="7"/>
      <c r="AL503" s="154"/>
      <c r="AM503" s="154"/>
      <c r="AN503" s="7"/>
      <c r="AO503" s="7"/>
      <c r="AP503" s="7"/>
      <c r="AQ503" s="7"/>
      <c r="AR503" s="154"/>
      <c r="AS503" s="154"/>
      <c r="AT503" s="7"/>
      <c r="AU503" s="7"/>
      <c r="AV503" s="7"/>
      <c r="AW503" s="7"/>
      <c r="AX503" s="154"/>
      <c r="AY503" s="154"/>
      <c r="AZ503" s="7"/>
      <c r="BA503" s="7"/>
      <c r="BB503" s="7"/>
      <c r="BC503" s="7"/>
      <c r="BD503" s="154"/>
      <c r="BE503" s="154"/>
      <c r="BF503" s="154"/>
      <c r="BG503" s="7"/>
    </row>
    <row r="504" ht="15.75" customHeight="1">
      <c r="A504" s="7"/>
      <c r="B504" s="154"/>
      <c r="C504" s="154"/>
      <c r="D504" s="7"/>
      <c r="E504" s="7"/>
      <c r="F504" s="7"/>
      <c r="G504" s="7"/>
      <c r="H504" s="154"/>
      <c r="I504" s="154"/>
      <c r="J504" s="7"/>
      <c r="K504" s="7"/>
      <c r="L504" s="7"/>
      <c r="M504" s="7"/>
      <c r="N504" s="154"/>
      <c r="O504" s="154"/>
      <c r="P504" s="7"/>
      <c r="Q504" s="7"/>
      <c r="R504" s="7"/>
      <c r="S504" s="7"/>
      <c r="T504" s="154"/>
      <c r="U504" s="154"/>
      <c r="V504" s="7"/>
      <c r="W504" s="7"/>
      <c r="X504" s="7"/>
      <c r="Y504" s="7"/>
      <c r="Z504" s="154"/>
      <c r="AA504" s="154"/>
      <c r="AB504" s="7"/>
      <c r="AC504" s="7"/>
      <c r="AD504" s="7"/>
      <c r="AE504" s="7"/>
      <c r="AF504" s="154"/>
      <c r="AG504" s="154"/>
      <c r="AH504" s="7"/>
      <c r="AI504" s="7"/>
      <c r="AJ504" s="7"/>
      <c r="AK504" s="7"/>
      <c r="AL504" s="154"/>
      <c r="AM504" s="154"/>
      <c r="AN504" s="7"/>
      <c r="AO504" s="7"/>
      <c r="AP504" s="7"/>
      <c r="AQ504" s="7"/>
      <c r="AR504" s="154"/>
      <c r="AS504" s="154"/>
      <c r="AT504" s="7"/>
      <c r="AU504" s="7"/>
      <c r="AV504" s="7"/>
      <c r="AW504" s="7"/>
      <c r="AX504" s="154"/>
      <c r="AY504" s="154"/>
      <c r="AZ504" s="7"/>
      <c r="BA504" s="7"/>
      <c r="BB504" s="7"/>
      <c r="BC504" s="7"/>
      <c r="BD504" s="154"/>
      <c r="BE504" s="154"/>
      <c r="BF504" s="154"/>
      <c r="BG504" s="7"/>
    </row>
    <row r="505" ht="15.75" customHeight="1">
      <c r="A505" s="7"/>
      <c r="B505" s="154"/>
      <c r="C505" s="154"/>
      <c r="D505" s="7"/>
      <c r="E505" s="7"/>
      <c r="F505" s="7"/>
      <c r="G505" s="7"/>
      <c r="H505" s="154"/>
      <c r="I505" s="154"/>
      <c r="J505" s="7"/>
      <c r="K505" s="7"/>
      <c r="L505" s="7"/>
      <c r="M505" s="7"/>
      <c r="N505" s="154"/>
      <c r="O505" s="154"/>
      <c r="P505" s="7"/>
      <c r="Q505" s="7"/>
      <c r="R505" s="7"/>
      <c r="S505" s="7"/>
      <c r="T505" s="154"/>
      <c r="U505" s="154"/>
      <c r="V505" s="7"/>
      <c r="W505" s="7"/>
      <c r="X505" s="7"/>
      <c r="Y505" s="7"/>
      <c r="Z505" s="154"/>
      <c r="AA505" s="154"/>
      <c r="AB505" s="7"/>
      <c r="AC505" s="7"/>
      <c r="AD505" s="7"/>
      <c r="AE505" s="7"/>
      <c r="AF505" s="154"/>
      <c r="AG505" s="154"/>
      <c r="AH505" s="7"/>
      <c r="AI505" s="7"/>
      <c r="AJ505" s="7"/>
      <c r="AK505" s="7"/>
      <c r="AL505" s="154"/>
      <c r="AM505" s="154"/>
      <c r="AN505" s="7"/>
      <c r="AO505" s="7"/>
      <c r="AP505" s="7"/>
      <c r="AQ505" s="7"/>
      <c r="AR505" s="154"/>
      <c r="AS505" s="154"/>
      <c r="AT505" s="7"/>
      <c r="AU505" s="7"/>
      <c r="AV505" s="7"/>
      <c r="AW505" s="7"/>
      <c r="AX505" s="154"/>
      <c r="AY505" s="154"/>
      <c r="AZ505" s="7"/>
      <c r="BA505" s="7"/>
      <c r="BB505" s="7"/>
      <c r="BC505" s="7"/>
      <c r="BD505" s="154"/>
      <c r="BE505" s="154"/>
      <c r="BF505" s="154"/>
      <c r="BG505" s="7"/>
    </row>
    <row r="506" ht="15.75" customHeight="1">
      <c r="A506" s="7"/>
      <c r="B506" s="154"/>
      <c r="C506" s="154"/>
      <c r="D506" s="7"/>
      <c r="E506" s="7"/>
      <c r="F506" s="7"/>
      <c r="G506" s="7"/>
      <c r="H506" s="154"/>
      <c r="I506" s="154"/>
      <c r="J506" s="7"/>
      <c r="K506" s="7"/>
      <c r="L506" s="7"/>
      <c r="M506" s="7"/>
      <c r="N506" s="154"/>
      <c r="O506" s="154"/>
      <c r="P506" s="7"/>
      <c r="Q506" s="7"/>
      <c r="R506" s="7"/>
      <c r="S506" s="7"/>
      <c r="T506" s="154"/>
      <c r="U506" s="154"/>
      <c r="V506" s="7"/>
      <c r="W506" s="7"/>
      <c r="X506" s="7"/>
      <c r="Y506" s="7"/>
      <c r="Z506" s="154"/>
      <c r="AA506" s="154"/>
      <c r="AB506" s="7"/>
      <c r="AC506" s="7"/>
      <c r="AD506" s="7"/>
      <c r="AE506" s="7"/>
      <c r="AF506" s="154"/>
      <c r="AG506" s="154"/>
      <c r="AH506" s="7"/>
      <c r="AI506" s="7"/>
      <c r="AJ506" s="7"/>
      <c r="AK506" s="7"/>
      <c r="AL506" s="154"/>
      <c r="AM506" s="154"/>
      <c r="AN506" s="7"/>
      <c r="AO506" s="7"/>
      <c r="AP506" s="7"/>
      <c r="AQ506" s="7"/>
      <c r="AR506" s="154"/>
      <c r="AS506" s="154"/>
      <c r="AT506" s="7"/>
      <c r="AU506" s="7"/>
      <c r="AV506" s="7"/>
      <c r="AW506" s="7"/>
      <c r="AX506" s="154"/>
      <c r="AY506" s="154"/>
      <c r="AZ506" s="7"/>
      <c r="BA506" s="7"/>
      <c r="BB506" s="7"/>
      <c r="BC506" s="7"/>
      <c r="BD506" s="154"/>
      <c r="BE506" s="154"/>
      <c r="BF506" s="154"/>
      <c r="BG506" s="7"/>
    </row>
    <row r="507" ht="15.75" customHeight="1">
      <c r="A507" s="7"/>
      <c r="B507" s="154"/>
      <c r="C507" s="154"/>
      <c r="D507" s="7"/>
      <c r="E507" s="7"/>
      <c r="F507" s="7"/>
      <c r="G507" s="7"/>
      <c r="H507" s="154"/>
      <c r="I507" s="154"/>
      <c r="J507" s="7"/>
      <c r="K507" s="7"/>
      <c r="L507" s="7"/>
      <c r="M507" s="7"/>
      <c r="N507" s="154"/>
      <c r="O507" s="154"/>
      <c r="P507" s="7"/>
      <c r="Q507" s="7"/>
      <c r="R507" s="7"/>
      <c r="S507" s="7"/>
      <c r="T507" s="154"/>
      <c r="U507" s="154"/>
      <c r="V507" s="7"/>
      <c r="W507" s="7"/>
      <c r="X507" s="7"/>
      <c r="Y507" s="7"/>
      <c r="Z507" s="154"/>
      <c r="AA507" s="154"/>
      <c r="AB507" s="7"/>
      <c r="AC507" s="7"/>
      <c r="AD507" s="7"/>
      <c r="AE507" s="7"/>
      <c r="AF507" s="154"/>
      <c r="AG507" s="154"/>
      <c r="AH507" s="7"/>
      <c r="AI507" s="7"/>
      <c r="AJ507" s="7"/>
      <c r="AK507" s="7"/>
      <c r="AL507" s="154"/>
      <c r="AM507" s="154"/>
      <c r="AN507" s="7"/>
      <c r="AO507" s="7"/>
      <c r="AP507" s="7"/>
      <c r="AQ507" s="7"/>
      <c r="AR507" s="154"/>
      <c r="AS507" s="154"/>
      <c r="AT507" s="7"/>
      <c r="AU507" s="7"/>
      <c r="AV507" s="7"/>
      <c r="AW507" s="7"/>
      <c r="AX507" s="154"/>
      <c r="AY507" s="154"/>
      <c r="AZ507" s="7"/>
      <c r="BA507" s="7"/>
      <c r="BB507" s="7"/>
      <c r="BC507" s="7"/>
      <c r="BD507" s="154"/>
      <c r="BE507" s="154"/>
      <c r="BF507" s="154"/>
      <c r="BG507" s="7"/>
    </row>
    <row r="508" ht="15.75" customHeight="1">
      <c r="A508" s="7"/>
      <c r="B508" s="154"/>
      <c r="C508" s="154"/>
      <c r="D508" s="7"/>
      <c r="E508" s="7"/>
      <c r="F508" s="7"/>
      <c r="G508" s="7"/>
      <c r="H508" s="154"/>
      <c r="I508" s="154"/>
      <c r="J508" s="7"/>
      <c r="K508" s="7"/>
      <c r="L508" s="7"/>
      <c r="M508" s="7"/>
      <c r="N508" s="154"/>
      <c r="O508" s="154"/>
      <c r="P508" s="7"/>
      <c r="Q508" s="7"/>
      <c r="R508" s="7"/>
      <c r="S508" s="7"/>
      <c r="T508" s="154"/>
      <c r="U508" s="154"/>
      <c r="V508" s="7"/>
      <c r="W508" s="7"/>
      <c r="X508" s="7"/>
      <c r="Y508" s="7"/>
      <c r="Z508" s="154"/>
      <c r="AA508" s="154"/>
      <c r="AB508" s="7"/>
      <c r="AC508" s="7"/>
      <c r="AD508" s="7"/>
      <c r="AE508" s="7"/>
      <c r="AF508" s="154"/>
      <c r="AG508" s="154"/>
      <c r="AH508" s="7"/>
      <c r="AI508" s="7"/>
      <c r="AJ508" s="7"/>
      <c r="AK508" s="7"/>
      <c r="AL508" s="154"/>
      <c r="AM508" s="154"/>
      <c r="AN508" s="7"/>
      <c r="AO508" s="7"/>
      <c r="AP508" s="7"/>
      <c r="AQ508" s="7"/>
      <c r="AR508" s="154"/>
      <c r="AS508" s="154"/>
      <c r="AT508" s="7"/>
      <c r="AU508" s="7"/>
      <c r="AV508" s="7"/>
      <c r="AW508" s="7"/>
      <c r="AX508" s="154"/>
      <c r="AY508" s="154"/>
      <c r="AZ508" s="7"/>
      <c r="BA508" s="7"/>
      <c r="BB508" s="7"/>
      <c r="BC508" s="7"/>
      <c r="BD508" s="154"/>
      <c r="BE508" s="154"/>
      <c r="BF508" s="154"/>
      <c r="BG508" s="7"/>
    </row>
    <row r="509" ht="15.75" customHeight="1">
      <c r="A509" s="7"/>
      <c r="B509" s="154"/>
      <c r="C509" s="154"/>
      <c r="D509" s="7"/>
      <c r="E509" s="7"/>
      <c r="F509" s="7"/>
      <c r="G509" s="7"/>
      <c r="H509" s="154"/>
      <c r="I509" s="154"/>
      <c r="J509" s="7"/>
      <c r="K509" s="7"/>
      <c r="L509" s="7"/>
      <c r="M509" s="7"/>
      <c r="N509" s="154"/>
      <c r="O509" s="154"/>
      <c r="P509" s="7"/>
      <c r="Q509" s="7"/>
      <c r="R509" s="7"/>
      <c r="S509" s="7"/>
      <c r="T509" s="154"/>
      <c r="U509" s="154"/>
      <c r="V509" s="7"/>
      <c r="W509" s="7"/>
      <c r="X509" s="7"/>
      <c r="Y509" s="7"/>
      <c r="Z509" s="154"/>
      <c r="AA509" s="154"/>
      <c r="AB509" s="7"/>
      <c r="AC509" s="7"/>
      <c r="AD509" s="7"/>
      <c r="AE509" s="7"/>
      <c r="AF509" s="154"/>
      <c r="AG509" s="154"/>
      <c r="AH509" s="7"/>
      <c r="AI509" s="7"/>
      <c r="AJ509" s="7"/>
      <c r="AK509" s="7"/>
      <c r="AL509" s="154"/>
      <c r="AM509" s="154"/>
      <c r="AN509" s="7"/>
      <c r="AO509" s="7"/>
      <c r="AP509" s="7"/>
      <c r="AQ509" s="7"/>
      <c r="AR509" s="154"/>
      <c r="AS509" s="154"/>
      <c r="AT509" s="7"/>
      <c r="AU509" s="7"/>
      <c r="AV509" s="7"/>
      <c r="AW509" s="7"/>
      <c r="AX509" s="154"/>
      <c r="AY509" s="154"/>
      <c r="AZ509" s="7"/>
      <c r="BA509" s="7"/>
      <c r="BB509" s="7"/>
      <c r="BC509" s="7"/>
      <c r="BD509" s="154"/>
      <c r="BE509" s="154"/>
      <c r="BF509" s="154"/>
      <c r="BG509" s="7"/>
    </row>
    <row r="510" ht="15.75" customHeight="1">
      <c r="A510" s="7"/>
      <c r="B510" s="154"/>
      <c r="C510" s="154"/>
      <c r="D510" s="7"/>
      <c r="E510" s="7"/>
      <c r="F510" s="7"/>
      <c r="G510" s="7"/>
      <c r="H510" s="154"/>
      <c r="I510" s="154"/>
      <c r="J510" s="7"/>
      <c r="K510" s="7"/>
      <c r="L510" s="7"/>
      <c r="M510" s="7"/>
      <c r="N510" s="154"/>
      <c r="O510" s="154"/>
      <c r="P510" s="7"/>
      <c r="Q510" s="7"/>
      <c r="R510" s="7"/>
      <c r="S510" s="7"/>
      <c r="T510" s="154"/>
      <c r="U510" s="154"/>
      <c r="V510" s="7"/>
      <c r="W510" s="7"/>
      <c r="X510" s="7"/>
      <c r="Y510" s="7"/>
      <c r="Z510" s="154"/>
      <c r="AA510" s="154"/>
      <c r="AB510" s="7"/>
      <c r="AC510" s="7"/>
      <c r="AD510" s="7"/>
      <c r="AE510" s="7"/>
      <c r="AF510" s="154"/>
      <c r="AG510" s="154"/>
      <c r="AH510" s="7"/>
      <c r="AI510" s="7"/>
      <c r="AJ510" s="7"/>
      <c r="AK510" s="7"/>
      <c r="AL510" s="154"/>
      <c r="AM510" s="154"/>
      <c r="AN510" s="7"/>
      <c r="AO510" s="7"/>
      <c r="AP510" s="7"/>
      <c r="AQ510" s="7"/>
      <c r="AR510" s="154"/>
      <c r="AS510" s="154"/>
      <c r="AT510" s="7"/>
      <c r="AU510" s="7"/>
      <c r="AV510" s="7"/>
      <c r="AW510" s="7"/>
      <c r="AX510" s="154"/>
      <c r="AY510" s="154"/>
      <c r="AZ510" s="7"/>
      <c r="BA510" s="7"/>
      <c r="BB510" s="7"/>
      <c r="BC510" s="7"/>
      <c r="BD510" s="154"/>
      <c r="BE510" s="154"/>
      <c r="BF510" s="154"/>
      <c r="BG510" s="7"/>
    </row>
    <row r="511" ht="15.75" customHeight="1">
      <c r="A511" s="7"/>
      <c r="B511" s="154"/>
      <c r="C511" s="154"/>
      <c r="D511" s="7"/>
      <c r="E511" s="7"/>
      <c r="F511" s="7"/>
      <c r="G511" s="7"/>
      <c r="H511" s="154"/>
      <c r="I511" s="154"/>
      <c r="J511" s="7"/>
      <c r="K511" s="7"/>
      <c r="L511" s="7"/>
      <c r="M511" s="7"/>
      <c r="N511" s="154"/>
      <c r="O511" s="154"/>
      <c r="P511" s="7"/>
      <c r="Q511" s="7"/>
      <c r="R511" s="7"/>
      <c r="S511" s="7"/>
      <c r="T511" s="154"/>
      <c r="U511" s="154"/>
      <c r="V511" s="7"/>
      <c r="W511" s="7"/>
      <c r="X511" s="7"/>
      <c r="Y511" s="7"/>
      <c r="Z511" s="154"/>
      <c r="AA511" s="154"/>
      <c r="AB511" s="7"/>
      <c r="AC511" s="7"/>
      <c r="AD511" s="7"/>
      <c r="AE511" s="7"/>
      <c r="AF511" s="154"/>
      <c r="AG511" s="154"/>
      <c r="AH511" s="7"/>
      <c r="AI511" s="7"/>
      <c r="AJ511" s="7"/>
      <c r="AK511" s="7"/>
      <c r="AL511" s="154"/>
      <c r="AM511" s="154"/>
      <c r="AN511" s="7"/>
      <c r="AO511" s="7"/>
      <c r="AP511" s="7"/>
      <c r="AQ511" s="7"/>
      <c r="AR511" s="154"/>
      <c r="AS511" s="154"/>
      <c r="AT511" s="7"/>
      <c r="AU511" s="7"/>
      <c r="AV511" s="7"/>
      <c r="AW511" s="7"/>
      <c r="AX511" s="154"/>
      <c r="AY511" s="154"/>
      <c r="AZ511" s="7"/>
      <c r="BA511" s="7"/>
      <c r="BB511" s="7"/>
      <c r="BC511" s="7"/>
      <c r="BD511" s="154"/>
      <c r="BE511" s="154"/>
      <c r="BF511" s="154"/>
      <c r="BG511" s="7"/>
    </row>
    <row r="512" ht="15.75" customHeight="1">
      <c r="A512" s="7"/>
      <c r="B512" s="154"/>
      <c r="C512" s="154"/>
      <c r="D512" s="7"/>
      <c r="E512" s="7"/>
      <c r="F512" s="7"/>
      <c r="G512" s="7"/>
      <c r="H512" s="154"/>
      <c r="I512" s="154"/>
      <c r="J512" s="7"/>
      <c r="K512" s="7"/>
      <c r="L512" s="7"/>
      <c r="M512" s="7"/>
      <c r="N512" s="154"/>
      <c r="O512" s="154"/>
      <c r="P512" s="7"/>
      <c r="Q512" s="7"/>
      <c r="R512" s="7"/>
      <c r="S512" s="7"/>
      <c r="T512" s="154"/>
      <c r="U512" s="154"/>
      <c r="V512" s="7"/>
      <c r="W512" s="7"/>
      <c r="X512" s="7"/>
      <c r="Y512" s="7"/>
      <c r="Z512" s="154"/>
      <c r="AA512" s="154"/>
      <c r="AB512" s="7"/>
      <c r="AC512" s="7"/>
      <c r="AD512" s="7"/>
      <c r="AE512" s="7"/>
      <c r="AF512" s="154"/>
      <c r="AG512" s="154"/>
      <c r="AH512" s="7"/>
      <c r="AI512" s="7"/>
      <c r="AJ512" s="7"/>
      <c r="AK512" s="7"/>
      <c r="AL512" s="154"/>
      <c r="AM512" s="154"/>
      <c r="AN512" s="7"/>
      <c r="AO512" s="7"/>
      <c r="AP512" s="7"/>
      <c r="AQ512" s="7"/>
      <c r="AR512" s="154"/>
      <c r="AS512" s="154"/>
      <c r="AT512" s="7"/>
      <c r="AU512" s="7"/>
      <c r="AV512" s="7"/>
      <c r="AW512" s="7"/>
      <c r="AX512" s="154"/>
      <c r="AY512" s="154"/>
      <c r="AZ512" s="7"/>
      <c r="BA512" s="7"/>
      <c r="BB512" s="7"/>
      <c r="BC512" s="7"/>
      <c r="BD512" s="154"/>
      <c r="BE512" s="154"/>
      <c r="BF512" s="154"/>
      <c r="BG512" s="7"/>
    </row>
    <row r="513" ht="15.75" customHeight="1">
      <c r="A513" s="7"/>
      <c r="B513" s="154"/>
      <c r="C513" s="154"/>
      <c r="D513" s="7"/>
      <c r="E513" s="7"/>
      <c r="F513" s="7"/>
      <c r="G513" s="7"/>
      <c r="H513" s="154"/>
      <c r="I513" s="154"/>
      <c r="J513" s="7"/>
      <c r="K513" s="7"/>
      <c r="L513" s="7"/>
      <c r="M513" s="7"/>
      <c r="N513" s="154"/>
      <c r="O513" s="154"/>
      <c r="P513" s="7"/>
      <c r="Q513" s="7"/>
      <c r="R513" s="7"/>
      <c r="S513" s="7"/>
      <c r="T513" s="154"/>
      <c r="U513" s="154"/>
      <c r="V513" s="7"/>
      <c r="W513" s="7"/>
      <c r="X513" s="7"/>
      <c r="Y513" s="7"/>
      <c r="Z513" s="154"/>
      <c r="AA513" s="154"/>
      <c r="AB513" s="7"/>
      <c r="AC513" s="7"/>
      <c r="AD513" s="7"/>
      <c r="AE513" s="7"/>
      <c r="AF513" s="154"/>
      <c r="AG513" s="154"/>
      <c r="AH513" s="7"/>
      <c r="AI513" s="7"/>
      <c r="AJ513" s="7"/>
      <c r="AK513" s="7"/>
      <c r="AL513" s="154"/>
      <c r="AM513" s="154"/>
      <c r="AN513" s="7"/>
      <c r="AO513" s="7"/>
      <c r="AP513" s="7"/>
      <c r="AQ513" s="7"/>
      <c r="AR513" s="154"/>
      <c r="AS513" s="154"/>
      <c r="AT513" s="7"/>
      <c r="AU513" s="7"/>
      <c r="AV513" s="7"/>
      <c r="AW513" s="7"/>
      <c r="AX513" s="154"/>
      <c r="AY513" s="154"/>
      <c r="AZ513" s="7"/>
      <c r="BA513" s="7"/>
      <c r="BB513" s="7"/>
      <c r="BC513" s="7"/>
      <c r="BD513" s="154"/>
      <c r="BE513" s="154"/>
      <c r="BF513" s="154"/>
      <c r="BG513" s="7"/>
    </row>
    <row r="514" ht="15.75" customHeight="1">
      <c r="A514" s="7"/>
      <c r="B514" s="154"/>
      <c r="C514" s="154"/>
      <c r="D514" s="7"/>
      <c r="E514" s="7"/>
      <c r="F514" s="7"/>
      <c r="G514" s="7"/>
      <c r="H514" s="154"/>
      <c r="I514" s="154"/>
      <c r="J514" s="7"/>
      <c r="K514" s="7"/>
      <c r="L514" s="7"/>
      <c r="M514" s="7"/>
      <c r="N514" s="154"/>
      <c r="O514" s="154"/>
      <c r="P514" s="7"/>
      <c r="Q514" s="7"/>
      <c r="R514" s="7"/>
      <c r="S514" s="7"/>
      <c r="T514" s="154"/>
      <c r="U514" s="154"/>
      <c r="V514" s="7"/>
      <c r="W514" s="7"/>
      <c r="X514" s="7"/>
      <c r="Y514" s="7"/>
      <c r="Z514" s="154"/>
      <c r="AA514" s="154"/>
      <c r="AB514" s="7"/>
      <c r="AC514" s="7"/>
      <c r="AD514" s="7"/>
      <c r="AE514" s="7"/>
      <c r="AF514" s="154"/>
      <c r="AG514" s="154"/>
      <c r="AH514" s="7"/>
      <c r="AI514" s="7"/>
      <c r="AJ514" s="7"/>
      <c r="AK514" s="7"/>
      <c r="AL514" s="154"/>
      <c r="AM514" s="154"/>
      <c r="AN514" s="7"/>
      <c r="AO514" s="7"/>
      <c r="AP514" s="7"/>
      <c r="AQ514" s="7"/>
      <c r="AR514" s="154"/>
      <c r="AS514" s="154"/>
      <c r="AT514" s="7"/>
      <c r="AU514" s="7"/>
      <c r="AV514" s="7"/>
      <c r="AW514" s="7"/>
      <c r="AX514" s="154"/>
      <c r="AY514" s="154"/>
      <c r="AZ514" s="7"/>
      <c r="BA514" s="7"/>
      <c r="BB514" s="7"/>
      <c r="BC514" s="7"/>
      <c r="BD514" s="154"/>
      <c r="BE514" s="154"/>
      <c r="BF514" s="154"/>
      <c r="BG514" s="7"/>
    </row>
    <row r="515" ht="15.75" customHeight="1">
      <c r="A515" s="7"/>
      <c r="B515" s="154"/>
      <c r="C515" s="154"/>
      <c r="D515" s="7"/>
      <c r="E515" s="7"/>
      <c r="F515" s="7"/>
      <c r="G515" s="7"/>
      <c r="H515" s="154"/>
      <c r="I515" s="154"/>
      <c r="J515" s="7"/>
      <c r="K515" s="7"/>
      <c r="L515" s="7"/>
      <c r="M515" s="7"/>
      <c r="N515" s="154"/>
      <c r="O515" s="154"/>
      <c r="P515" s="7"/>
      <c r="Q515" s="7"/>
      <c r="R515" s="7"/>
      <c r="S515" s="7"/>
      <c r="T515" s="154"/>
      <c r="U515" s="154"/>
      <c r="V515" s="7"/>
      <c r="W515" s="7"/>
      <c r="X515" s="7"/>
      <c r="Y515" s="7"/>
      <c r="Z515" s="154"/>
      <c r="AA515" s="154"/>
      <c r="AB515" s="7"/>
      <c r="AC515" s="7"/>
      <c r="AD515" s="7"/>
      <c r="AE515" s="7"/>
      <c r="AF515" s="154"/>
      <c r="AG515" s="154"/>
      <c r="AH515" s="7"/>
      <c r="AI515" s="7"/>
      <c r="AJ515" s="7"/>
      <c r="AK515" s="7"/>
      <c r="AL515" s="154"/>
      <c r="AM515" s="154"/>
      <c r="AN515" s="7"/>
      <c r="AO515" s="7"/>
      <c r="AP515" s="7"/>
      <c r="AQ515" s="7"/>
      <c r="AR515" s="154"/>
      <c r="AS515" s="154"/>
      <c r="AT515" s="7"/>
      <c r="AU515" s="7"/>
      <c r="AV515" s="7"/>
      <c r="AW515" s="7"/>
      <c r="AX515" s="154"/>
      <c r="AY515" s="154"/>
      <c r="AZ515" s="7"/>
      <c r="BA515" s="7"/>
      <c r="BB515" s="7"/>
      <c r="BC515" s="7"/>
      <c r="BD515" s="154"/>
      <c r="BE515" s="154"/>
      <c r="BF515" s="154"/>
      <c r="BG515" s="7"/>
    </row>
    <row r="516" ht="15.75" customHeight="1">
      <c r="A516" s="7"/>
      <c r="B516" s="154"/>
      <c r="C516" s="154"/>
      <c r="D516" s="7"/>
      <c r="E516" s="7"/>
      <c r="F516" s="7"/>
      <c r="G516" s="7"/>
      <c r="H516" s="154"/>
      <c r="I516" s="154"/>
      <c r="J516" s="7"/>
      <c r="K516" s="7"/>
      <c r="L516" s="7"/>
      <c r="M516" s="7"/>
      <c r="N516" s="154"/>
      <c r="O516" s="154"/>
      <c r="P516" s="7"/>
      <c r="Q516" s="7"/>
      <c r="R516" s="7"/>
      <c r="S516" s="7"/>
      <c r="T516" s="154"/>
      <c r="U516" s="154"/>
      <c r="V516" s="7"/>
      <c r="W516" s="7"/>
      <c r="X516" s="7"/>
      <c r="Y516" s="7"/>
      <c r="Z516" s="154"/>
      <c r="AA516" s="154"/>
      <c r="AB516" s="7"/>
      <c r="AC516" s="7"/>
      <c r="AD516" s="7"/>
      <c r="AE516" s="7"/>
      <c r="AF516" s="154"/>
      <c r="AG516" s="154"/>
      <c r="AH516" s="7"/>
      <c r="AI516" s="7"/>
      <c r="AJ516" s="7"/>
      <c r="AK516" s="7"/>
      <c r="AL516" s="154"/>
      <c r="AM516" s="154"/>
      <c r="AN516" s="7"/>
      <c r="AO516" s="7"/>
      <c r="AP516" s="7"/>
      <c r="AQ516" s="7"/>
      <c r="AR516" s="154"/>
      <c r="AS516" s="154"/>
      <c r="AT516" s="7"/>
      <c r="AU516" s="7"/>
      <c r="AV516" s="7"/>
      <c r="AW516" s="7"/>
      <c r="AX516" s="154"/>
      <c r="AY516" s="154"/>
      <c r="AZ516" s="7"/>
      <c r="BA516" s="7"/>
      <c r="BB516" s="7"/>
      <c r="BC516" s="7"/>
      <c r="BD516" s="154"/>
      <c r="BE516" s="154"/>
      <c r="BF516" s="154"/>
      <c r="BG516" s="7"/>
    </row>
    <row r="517" ht="15.75" customHeight="1">
      <c r="A517" s="7"/>
      <c r="B517" s="154"/>
      <c r="C517" s="154"/>
      <c r="D517" s="7"/>
      <c r="E517" s="7"/>
      <c r="F517" s="7"/>
      <c r="G517" s="7"/>
      <c r="H517" s="154"/>
      <c r="I517" s="154"/>
      <c r="J517" s="7"/>
      <c r="K517" s="7"/>
      <c r="L517" s="7"/>
      <c r="M517" s="7"/>
      <c r="N517" s="154"/>
      <c r="O517" s="154"/>
      <c r="P517" s="7"/>
      <c r="Q517" s="7"/>
      <c r="R517" s="7"/>
      <c r="S517" s="7"/>
      <c r="T517" s="154"/>
      <c r="U517" s="154"/>
      <c r="V517" s="7"/>
      <c r="W517" s="7"/>
      <c r="X517" s="7"/>
      <c r="Y517" s="7"/>
      <c r="Z517" s="154"/>
      <c r="AA517" s="154"/>
      <c r="AB517" s="7"/>
      <c r="AC517" s="7"/>
      <c r="AD517" s="7"/>
      <c r="AE517" s="7"/>
      <c r="AF517" s="154"/>
      <c r="AG517" s="154"/>
      <c r="AH517" s="7"/>
      <c r="AI517" s="7"/>
      <c r="AJ517" s="7"/>
      <c r="AK517" s="7"/>
      <c r="AL517" s="154"/>
      <c r="AM517" s="154"/>
      <c r="AN517" s="7"/>
      <c r="AO517" s="7"/>
      <c r="AP517" s="7"/>
      <c r="AQ517" s="7"/>
      <c r="AR517" s="154"/>
      <c r="AS517" s="154"/>
      <c r="AT517" s="7"/>
      <c r="AU517" s="7"/>
      <c r="AV517" s="7"/>
      <c r="AW517" s="7"/>
      <c r="AX517" s="154"/>
      <c r="AY517" s="154"/>
      <c r="AZ517" s="7"/>
      <c r="BA517" s="7"/>
      <c r="BB517" s="7"/>
      <c r="BC517" s="7"/>
      <c r="BD517" s="154"/>
      <c r="BE517" s="154"/>
      <c r="BF517" s="154"/>
      <c r="BG517" s="7"/>
    </row>
    <row r="518" ht="15.75" customHeight="1">
      <c r="A518" s="7"/>
      <c r="B518" s="154"/>
      <c r="C518" s="154"/>
      <c r="D518" s="7"/>
      <c r="E518" s="7"/>
      <c r="F518" s="7"/>
      <c r="G518" s="7"/>
      <c r="H518" s="154"/>
      <c r="I518" s="154"/>
      <c r="J518" s="7"/>
      <c r="K518" s="7"/>
      <c r="L518" s="7"/>
      <c r="M518" s="7"/>
      <c r="N518" s="154"/>
      <c r="O518" s="154"/>
      <c r="P518" s="7"/>
      <c r="Q518" s="7"/>
      <c r="R518" s="7"/>
      <c r="S518" s="7"/>
      <c r="T518" s="154"/>
      <c r="U518" s="154"/>
      <c r="V518" s="7"/>
      <c r="W518" s="7"/>
      <c r="X518" s="7"/>
      <c r="Y518" s="7"/>
      <c r="Z518" s="154"/>
      <c r="AA518" s="154"/>
      <c r="AB518" s="7"/>
      <c r="AC518" s="7"/>
      <c r="AD518" s="7"/>
      <c r="AE518" s="7"/>
      <c r="AF518" s="154"/>
      <c r="AG518" s="154"/>
      <c r="AH518" s="7"/>
      <c r="AI518" s="7"/>
      <c r="AJ518" s="7"/>
      <c r="AK518" s="7"/>
      <c r="AL518" s="154"/>
      <c r="AM518" s="154"/>
      <c r="AN518" s="7"/>
      <c r="AO518" s="7"/>
      <c r="AP518" s="7"/>
      <c r="AQ518" s="7"/>
      <c r="AR518" s="154"/>
      <c r="AS518" s="154"/>
      <c r="AT518" s="7"/>
      <c r="AU518" s="7"/>
      <c r="AV518" s="7"/>
      <c r="AW518" s="7"/>
      <c r="AX518" s="154"/>
      <c r="AY518" s="154"/>
      <c r="AZ518" s="7"/>
      <c r="BA518" s="7"/>
      <c r="BB518" s="7"/>
      <c r="BC518" s="7"/>
      <c r="BD518" s="154"/>
      <c r="BE518" s="154"/>
      <c r="BF518" s="154"/>
      <c r="BG518" s="7"/>
    </row>
    <row r="519" ht="15.75" customHeight="1">
      <c r="A519" s="7"/>
      <c r="B519" s="154"/>
      <c r="C519" s="154"/>
      <c r="D519" s="7"/>
      <c r="E519" s="7"/>
      <c r="F519" s="7"/>
      <c r="G519" s="7"/>
      <c r="H519" s="154"/>
      <c r="I519" s="154"/>
      <c r="J519" s="7"/>
      <c r="K519" s="7"/>
      <c r="L519" s="7"/>
      <c r="M519" s="7"/>
      <c r="N519" s="154"/>
      <c r="O519" s="154"/>
      <c r="P519" s="7"/>
      <c r="Q519" s="7"/>
      <c r="R519" s="7"/>
      <c r="S519" s="7"/>
      <c r="T519" s="154"/>
      <c r="U519" s="154"/>
      <c r="V519" s="7"/>
      <c r="W519" s="7"/>
      <c r="X519" s="7"/>
      <c r="Y519" s="7"/>
      <c r="Z519" s="154"/>
      <c r="AA519" s="154"/>
      <c r="AB519" s="7"/>
      <c r="AC519" s="7"/>
      <c r="AD519" s="7"/>
      <c r="AE519" s="7"/>
      <c r="AF519" s="154"/>
      <c r="AG519" s="154"/>
      <c r="AH519" s="7"/>
      <c r="AI519" s="7"/>
      <c r="AJ519" s="7"/>
      <c r="AK519" s="7"/>
      <c r="AL519" s="154"/>
      <c r="AM519" s="154"/>
      <c r="AN519" s="7"/>
      <c r="AO519" s="7"/>
      <c r="AP519" s="7"/>
      <c r="AQ519" s="7"/>
      <c r="AR519" s="154"/>
      <c r="AS519" s="154"/>
      <c r="AT519" s="7"/>
      <c r="AU519" s="7"/>
      <c r="AV519" s="7"/>
      <c r="AW519" s="7"/>
      <c r="AX519" s="154"/>
      <c r="AY519" s="154"/>
      <c r="AZ519" s="7"/>
      <c r="BA519" s="7"/>
      <c r="BB519" s="7"/>
      <c r="BC519" s="7"/>
      <c r="BD519" s="154"/>
      <c r="BE519" s="154"/>
      <c r="BF519" s="154"/>
      <c r="BG519" s="7"/>
    </row>
    <row r="520" ht="15.75" customHeight="1">
      <c r="A520" s="7"/>
      <c r="B520" s="154"/>
      <c r="C520" s="154"/>
      <c r="D520" s="7"/>
      <c r="E520" s="7"/>
      <c r="F520" s="7"/>
      <c r="G520" s="7"/>
      <c r="H520" s="154"/>
      <c r="I520" s="154"/>
      <c r="J520" s="7"/>
      <c r="K520" s="7"/>
      <c r="L520" s="7"/>
      <c r="M520" s="7"/>
      <c r="N520" s="154"/>
      <c r="O520" s="154"/>
      <c r="P520" s="7"/>
      <c r="Q520" s="7"/>
      <c r="R520" s="7"/>
      <c r="S520" s="7"/>
      <c r="T520" s="154"/>
      <c r="U520" s="154"/>
      <c r="V520" s="7"/>
      <c r="W520" s="7"/>
      <c r="X520" s="7"/>
      <c r="Y520" s="7"/>
      <c r="Z520" s="154"/>
      <c r="AA520" s="154"/>
      <c r="AB520" s="7"/>
      <c r="AC520" s="7"/>
      <c r="AD520" s="7"/>
      <c r="AE520" s="7"/>
      <c r="AF520" s="154"/>
      <c r="AG520" s="154"/>
      <c r="AH520" s="7"/>
      <c r="AI520" s="7"/>
      <c r="AJ520" s="7"/>
      <c r="AK520" s="7"/>
      <c r="AL520" s="154"/>
      <c r="AM520" s="154"/>
      <c r="AN520" s="7"/>
      <c r="AO520" s="7"/>
      <c r="AP520" s="7"/>
      <c r="AQ520" s="7"/>
      <c r="AR520" s="154"/>
      <c r="AS520" s="154"/>
      <c r="AT520" s="7"/>
      <c r="AU520" s="7"/>
      <c r="AV520" s="7"/>
      <c r="AW520" s="7"/>
      <c r="AX520" s="154"/>
      <c r="AY520" s="154"/>
      <c r="AZ520" s="7"/>
      <c r="BA520" s="7"/>
      <c r="BB520" s="7"/>
      <c r="BC520" s="7"/>
      <c r="BD520" s="154"/>
      <c r="BE520" s="154"/>
      <c r="BF520" s="154"/>
      <c r="BG520" s="7"/>
    </row>
    <row r="521" ht="15.75" customHeight="1">
      <c r="A521" s="7"/>
      <c r="B521" s="154"/>
      <c r="C521" s="154"/>
      <c r="D521" s="7"/>
      <c r="E521" s="7"/>
      <c r="F521" s="7"/>
      <c r="G521" s="7"/>
      <c r="H521" s="154"/>
      <c r="I521" s="154"/>
      <c r="J521" s="7"/>
      <c r="K521" s="7"/>
      <c r="L521" s="7"/>
      <c r="M521" s="7"/>
      <c r="N521" s="154"/>
      <c r="O521" s="154"/>
      <c r="P521" s="7"/>
      <c r="Q521" s="7"/>
      <c r="R521" s="7"/>
      <c r="S521" s="7"/>
      <c r="T521" s="154"/>
      <c r="U521" s="154"/>
      <c r="V521" s="7"/>
      <c r="W521" s="7"/>
      <c r="X521" s="7"/>
      <c r="Y521" s="7"/>
      <c r="Z521" s="154"/>
      <c r="AA521" s="154"/>
      <c r="AB521" s="7"/>
      <c r="AC521" s="7"/>
      <c r="AD521" s="7"/>
      <c r="AE521" s="7"/>
      <c r="AF521" s="154"/>
      <c r="AG521" s="154"/>
      <c r="AH521" s="7"/>
      <c r="AI521" s="7"/>
      <c r="AJ521" s="7"/>
      <c r="AK521" s="7"/>
      <c r="AL521" s="154"/>
      <c r="AM521" s="154"/>
      <c r="AN521" s="7"/>
      <c r="AO521" s="7"/>
      <c r="AP521" s="7"/>
      <c r="AQ521" s="7"/>
      <c r="AR521" s="154"/>
      <c r="AS521" s="154"/>
      <c r="AT521" s="7"/>
      <c r="AU521" s="7"/>
      <c r="AV521" s="7"/>
      <c r="AW521" s="7"/>
      <c r="AX521" s="154"/>
      <c r="AY521" s="154"/>
      <c r="AZ521" s="7"/>
      <c r="BA521" s="7"/>
      <c r="BB521" s="7"/>
      <c r="BC521" s="7"/>
      <c r="BD521" s="154"/>
      <c r="BE521" s="154"/>
      <c r="BF521" s="154"/>
      <c r="BG521" s="7"/>
    </row>
    <row r="522" ht="15.75" customHeight="1">
      <c r="A522" s="7"/>
      <c r="B522" s="154"/>
      <c r="C522" s="154"/>
      <c r="D522" s="7"/>
      <c r="E522" s="7"/>
      <c r="F522" s="7"/>
      <c r="G522" s="7"/>
      <c r="H522" s="154"/>
      <c r="I522" s="154"/>
      <c r="J522" s="7"/>
      <c r="K522" s="7"/>
      <c r="L522" s="7"/>
      <c r="M522" s="7"/>
      <c r="N522" s="154"/>
      <c r="O522" s="154"/>
      <c r="P522" s="7"/>
      <c r="Q522" s="7"/>
      <c r="R522" s="7"/>
      <c r="S522" s="7"/>
      <c r="T522" s="154"/>
      <c r="U522" s="154"/>
      <c r="V522" s="7"/>
      <c r="W522" s="7"/>
      <c r="X522" s="7"/>
      <c r="Y522" s="7"/>
      <c r="Z522" s="154"/>
      <c r="AA522" s="154"/>
      <c r="AB522" s="7"/>
      <c r="AC522" s="7"/>
      <c r="AD522" s="7"/>
      <c r="AE522" s="7"/>
      <c r="AF522" s="154"/>
      <c r="AG522" s="154"/>
      <c r="AH522" s="7"/>
      <c r="AI522" s="7"/>
      <c r="AJ522" s="7"/>
      <c r="AK522" s="7"/>
      <c r="AL522" s="154"/>
      <c r="AM522" s="154"/>
      <c r="AN522" s="7"/>
      <c r="AO522" s="7"/>
      <c r="AP522" s="7"/>
      <c r="AQ522" s="7"/>
      <c r="AR522" s="154"/>
      <c r="AS522" s="154"/>
      <c r="AT522" s="7"/>
      <c r="AU522" s="7"/>
      <c r="AV522" s="7"/>
      <c r="AW522" s="7"/>
      <c r="AX522" s="154"/>
      <c r="AY522" s="154"/>
      <c r="AZ522" s="7"/>
      <c r="BA522" s="7"/>
      <c r="BB522" s="7"/>
      <c r="BC522" s="7"/>
      <c r="BD522" s="154"/>
      <c r="BE522" s="154"/>
      <c r="BF522" s="154"/>
      <c r="BG522" s="7"/>
    </row>
    <row r="523" ht="15.75" customHeight="1">
      <c r="A523" s="7"/>
      <c r="B523" s="154"/>
      <c r="C523" s="154"/>
      <c r="D523" s="7"/>
      <c r="E523" s="7"/>
      <c r="F523" s="7"/>
      <c r="G523" s="7"/>
      <c r="H523" s="154"/>
      <c r="I523" s="154"/>
      <c r="J523" s="7"/>
      <c r="K523" s="7"/>
      <c r="L523" s="7"/>
      <c r="M523" s="7"/>
      <c r="N523" s="154"/>
      <c r="O523" s="154"/>
      <c r="P523" s="7"/>
      <c r="Q523" s="7"/>
      <c r="R523" s="7"/>
      <c r="S523" s="7"/>
      <c r="T523" s="154"/>
      <c r="U523" s="154"/>
      <c r="V523" s="7"/>
      <c r="W523" s="7"/>
      <c r="X523" s="7"/>
      <c r="Y523" s="7"/>
      <c r="Z523" s="154"/>
      <c r="AA523" s="154"/>
      <c r="AB523" s="7"/>
      <c r="AC523" s="7"/>
      <c r="AD523" s="7"/>
      <c r="AE523" s="7"/>
      <c r="AF523" s="154"/>
      <c r="AG523" s="154"/>
      <c r="AH523" s="7"/>
      <c r="AI523" s="7"/>
      <c r="AJ523" s="7"/>
      <c r="AK523" s="7"/>
      <c r="AL523" s="154"/>
      <c r="AM523" s="154"/>
      <c r="AN523" s="7"/>
      <c r="AO523" s="7"/>
      <c r="AP523" s="7"/>
      <c r="AQ523" s="7"/>
      <c r="AR523" s="154"/>
      <c r="AS523" s="154"/>
      <c r="AT523" s="7"/>
      <c r="AU523" s="7"/>
      <c r="AV523" s="7"/>
      <c r="AW523" s="7"/>
      <c r="AX523" s="154"/>
      <c r="AY523" s="154"/>
      <c r="AZ523" s="7"/>
      <c r="BA523" s="7"/>
      <c r="BB523" s="7"/>
      <c r="BC523" s="7"/>
      <c r="BD523" s="154"/>
      <c r="BE523" s="154"/>
      <c r="BF523" s="154"/>
      <c r="BG523" s="7"/>
    </row>
    <row r="524" ht="15.75" customHeight="1">
      <c r="A524" s="7"/>
      <c r="B524" s="154"/>
      <c r="C524" s="154"/>
      <c r="D524" s="7"/>
      <c r="E524" s="7"/>
      <c r="F524" s="7"/>
      <c r="G524" s="7"/>
      <c r="H524" s="154"/>
      <c r="I524" s="154"/>
      <c r="J524" s="7"/>
      <c r="K524" s="7"/>
      <c r="L524" s="7"/>
      <c r="M524" s="7"/>
      <c r="N524" s="154"/>
      <c r="O524" s="154"/>
      <c r="P524" s="7"/>
      <c r="Q524" s="7"/>
      <c r="R524" s="7"/>
      <c r="S524" s="7"/>
      <c r="T524" s="154"/>
      <c r="U524" s="154"/>
      <c r="V524" s="7"/>
      <c r="W524" s="7"/>
      <c r="X524" s="7"/>
      <c r="Y524" s="7"/>
      <c r="Z524" s="154"/>
      <c r="AA524" s="154"/>
      <c r="AB524" s="7"/>
      <c r="AC524" s="7"/>
      <c r="AD524" s="7"/>
      <c r="AE524" s="7"/>
      <c r="AF524" s="154"/>
      <c r="AG524" s="154"/>
      <c r="AH524" s="7"/>
      <c r="AI524" s="7"/>
      <c r="AJ524" s="7"/>
      <c r="AK524" s="7"/>
      <c r="AL524" s="154"/>
      <c r="AM524" s="154"/>
      <c r="AN524" s="7"/>
      <c r="AO524" s="7"/>
      <c r="AP524" s="7"/>
      <c r="AQ524" s="7"/>
      <c r="AR524" s="154"/>
      <c r="AS524" s="154"/>
      <c r="AT524" s="7"/>
      <c r="AU524" s="7"/>
      <c r="AV524" s="7"/>
      <c r="AW524" s="7"/>
      <c r="AX524" s="154"/>
      <c r="AY524" s="154"/>
      <c r="AZ524" s="7"/>
      <c r="BA524" s="7"/>
      <c r="BB524" s="7"/>
      <c r="BC524" s="7"/>
      <c r="BD524" s="154"/>
      <c r="BE524" s="154"/>
      <c r="BF524" s="154"/>
      <c r="BG524" s="7"/>
    </row>
    <row r="525" ht="15.75" customHeight="1">
      <c r="A525" s="7"/>
      <c r="B525" s="154"/>
      <c r="C525" s="154"/>
      <c r="D525" s="7"/>
      <c r="E525" s="7"/>
      <c r="F525" s="7"/>
      <c r="G525" s="7"/>
      <c r="H525" s="154"/>
      <c r="I525" s="154"/>
      <c r="J525" s="7"/>
      <c r="K525" s="7"/>
      <c r="L525" s="7"/>
      <c r="M525" s="7"/>
      <c r="N525" s="154"/>
      <c r="O525" s="154"/>
      <c r="P525" s="7"/>
      <c r="Q525" s="7"/>
      <c r="R525" s="7"/>
      <c r="S525" s="7"/>
      <c r="T525" s="154"/>
      <c r="U525" s="154"/>
      <c r="V525" s="7"/>
      <c r="W525" s="7"/>
      <c r="X525" s="7"/>
      <c r="Y525" s="7"/>
      <c r="Z525" s="154"/>
      <c r="AA525" s="154"/>
      <c r="AB525" s="7"/>
      <c r="AC525" s="7"/>
      <c r="AD525" s="7"/>
      <c r="AE525" s="7"/>
      <c r="AF525" s="154"/>
      <c r="AG525" s="154"/>
      <c r="AH525" s="7"/>
      <c r="AI525" s="7"/>
      <c r="AJ525" s="7"/>
      <c r="AK525" s="7"/>
      <c r="AL525" s="154"/>
      <c r="AM525" s="154"/>
      <c r="AN525" s="7"/>
      <c r="AO525" s="7"/>
      <c r="AP525" s="7"/>
      <c r="AQ525" s="7"/>
      <c r="AR525" s="154"/>
      <c r="AS525" s="154"/>
      <c r="AT525" s="7"/>
      <c r="AU525" s="7"/>
      <c r="AV525" s="7"/>
      <c r="AW525" s="7"/>
      <c r="AX525" s="154"/>
      <c r="AY525" s="154"/>
      <c r="AZ525" s="7"/>
      <c r="BA525" s="7"/>
      <c r="BB525" s="7"/>
      <c r="BC525" s="7"/>
      <c r="BD525" s="154"/>
      <c r="BE525" s="154"/>
      <c r="BF525" s="154"/>
      <c r="BG525" s="7"/>
    </row>
    <row r="526" ht="15.75" customHeight="1">
      <c r="A526" s="7"/>
      <c r="B526" s="154"/>
      <c r="C526" s="154"/>
      <c r="D526" s="7"/>
      <c r="E526" s="7"/>
      <c r="F526" s="7"/>
      <c r="G526" s="7"/>
      <c r="H526" s="154"/>
      <c r="I526" s="154"/>
      <c r="J526" s="7"/>
      <c r="K526" s="7"/>
      <c r="L526" s="7"/>
      <c r="M526" s="7"/>
      <c r="N526" s="154"/>
      <c r="O526" s="154"/>
      <c r="P526" s="7"/>
      <c r="Q526" s="7"/>
      <c r="R526" s="7"/>
      <c r="S526" s="7"/>
      <c r="T526" s="154"/>
      <c r="U526" s="154"/>
      <c r="V526" s="7"/>
      <c r="W526" s="7"/>
      <c r="X526" s="7"/>
      <c r="Y526" s="7"/>
      <c r="Z526" s="154"/>
      <c r="AA526" s="154"/>
      <c r="AB526" s="7"/>
      <c r="AC526" s="7"/>
      <c r="AD526" s="7"/>
      <c r="AE526" s="7"/>
      <c r="AF526" s="154"/>
      <c r="AG526" s="154"/>
      <c r="AH526" s="7"/>
      <c r="AI526" s="7"/>
      <c r="AJ526" s="7"/>
      <c r="AK526" s="7"/>
      <c r="AL526" s="154"/>
      <c r="AM526" s="154"/>
      <c r="AN526" s="7"/>
      <c r="AO526" s="7"/>
      <c r="AP526" s="7"/>
      <c r="AQ526" s="7"/>
      <c r="AR526" s="154"/>
      <c r="AS526" s="154"/>
      <c r="AT526" s="7"/>
      <c r="AU526" s="7"/>
      <c r="AV526" s="7"/>
      <c r="AW526" s="7"/>
      <c r="AX526" s="154"/>
      <c r="AY526" s="154"/>
      <c r="AZ526" s="7"/>
      <c r="BA526" s="7"/>
      <c r="BB526" s="7"/>
      <c r="BC526" s="7"/>
      <c r="BD526" s="154"/>
      <c r="BE526" s="154"/>
      <c r="BF526" s="154"/>
      <c r="BG526" s="7"/>
    </row>
    <row r="527" ht="15.75" customHeight="1">
      <c r="A527" s="7"/>
      <c r="B527" s="154"/>
      <c r="C527" s="154"/>
      <c r="D527" s="7"/>
      <c r="E527" s="7"/>
      <c r="F527" s="7"/>
      <c r="G527" s="7"/>
      <c r="H527" s="154"/>
      <c r="I527" s="154"/>
      <c r="J527" s="7"/>
      <c r="K527" s="7"/>
      <c r="L527" s="7"/>
      <c r="M527" s="7"/>
      <c r="N527" s="154"/>
      <c r="O527" s="154"/>
      <c r="P527" s="7"/>
      <c r="Q527" s="7"/>
      <c r="R527" s="7"/>
      <c r="S527" s="7"/>
      <c r="T527" s="154"/>
      <c r="U527" s="154"/>
      <c r="V527" s="7"/>
      <c r="W527" s="7"/>
      <c r="X527" s="7"/>
      <c r="Y527" s="7"/>
      <c r="Z527" s="154"/>
      <c r="AA527" s="154"/>
      <c r="AB527" s="7"/>
      <c r="AC527" s="7"/>
      <c r="AD527" s="7"/>
      <c r="AE527" s="7"/>
      <c r="AF527" s="154"/>
      <c r="AG527" s="154"/>
      <c r="AH527" s="7"/>
      <c r="AI527" s="7"/>
      <c r="AJ527" s="7"/>
      <c r="AK527" s="7"/>
      <c r="AL527" s="154"/>
      <c r="AM527" s="154"/>
      <c r="AN527" s="7"/>
      <c r="AO527" s="7"/>
      <c r="AP527" s="7"/>
      <c r="AQ527" s="7"/>
      <c r="AR527" s="154"/>
      <c r="AS527" s="154"/>
      <c r="AT527" s="7"/>
      <c r="AU527" s="7"/>
      <c r="AV527" s="7"/>
      <c r="AW527" s="7"/>
      <c r="AX527" s="154"/>
      <c r="AY527" s="154"/>
      <c r="AZ527" s="7"/>
      <c r="BA527" s="7"/>
      <c r="BB527" s="7"/>
      <c r="BC527" s="7"/>
      <c r="BD527" s="154"/>
      <c r="BE527" s="154"/>
      <c r="BF527" s="154"/>
      <c r="BG527" s="7"/>
    </row>
    <row r="528" ht="15.75" customHeight="1">
      <c r="A528" s="7"/>
      <c r="B528" s="154"/>
      <c r="C528" s="154"/>
      <c r="D528" s="7"/>
      <c r="E528" s="7"/>
      <c r="F528" s="7"/>
      <c r="G528" s="7"/>
      <c r="H528" s="154"/>
      <c r="I528" s="154"/>
      <c r="J528" s="7"/>
      <c r="K528" s="7"/>
      <c r="L528" s="7"/>
      <c r="M528" s="7"/>
      <c r="N528" s="154"/>
      <c r="O528" s="154"/>
      <c r="P528" s="7"/>
      <c r="Q528" s="7"/>
      <c r="R528" s="7"/>
      <c r="S528" s="7"/>
      <c r="T528" s="154"/>
      <c r="U528" s="154"/>
      <c r="V528" s="7"/>
      <c r="W528" s="7"/>
      <c r="X528" s="7"/>
      <c r="Y528" s="7"/>
      <c r="Z528" s="154"/>
      <c r="AA528" s="154"/>
      <c r="AB528" s="7"/>
      <c r="AC528" s="7"/>
      <c r="AD528" s="7"/>
      <c r="AE528" s="7"/>
      <c r="AF528" s="154"/>
      <c r="AG528" s="154"/>
      <c r="AH528" s="7"/>
      <c r="AI528" s="7"/>
      <c r="AJ528" s="7"/>
      <c r="AK528" s="7"/>
      <c r="AL528" s="154"/>
      <c r="AM528" s="154"/>
      <c r="AN528" s="7"/>
      <c r="AO528" s="7"/>
      <c r="AP528" s="7"/>
      <c r="AQ528" s="7"/>
      <c r="AR528" s="154"/>
      <c r="AS528" s="154"/>
      <c r="AT528" s="7"/>
      <c r="AU528" s="7"/>
      <c r="AV528" s="7"/>
      <c r="AW528" s="7"/>
      <c r="AX528" s="154"/>
      <c r="AY528" s="154"/>
      <c r="AZ528" s="7"/>
      <c r="BA528" s="7"/>
      <c r="BB528" s="7"/>
      <c r="BC528" s="7"/>
      <c r="BD528" s="154"/>
      <c r="BE528" s="154"/>
      <c r="BF528" s="154"/>
      <c r="BG528" s="7"/>
    </row>
    <row r="529" ht="15.75" customHeight="1">
      <c r="A529" s="7"/>
      <c r="B529" s="154"/>
      <c r="C529" s="154"/>
      <c r="D529" s="7"/>
      <c r="E529" s="7"/>
      <c r="F529" s="7"/>
      <c r="G529" s="7"/>
      <c r="H529" s="154"/>
      <c r="I529" s="154"/>
      <c r="J529" s="7"/>
      <c r="K529" s="7"/>
      <c r="L529" s="7"/>
      <c r="M529" s="7"/>
      <c r="N529" s="154"/>
      <c r="O529" s="154"/>
      <c r="P529" s="7"/>
      <c r="Q529" s="7"/>
      <c r="R529" s="7"/>
      <c r="S529" s="7"/>
      <c r="T529" s="154"/>
      <c r="U529" s="154"/>
      <c r="V529" s="7"/>
      <c r="W529" s="7"/>
      <c r="X529" s="7"/>
      <c r="Y529" s="7"/>
      <c r="Z529" s="154"/>
      <c r="AA529" s="154"/>
      <c r="AB529" s="7"/>
      <c r="AC529" s="7"/>
      <c r="AD529" s="7"/>
      <c r="AE529" s="7"/>
      <c r="AF529" s="154"/>
      <c r="AG529" s="154"/>
      <c r="AH529" s="7"/>
      <c r="AI529" s="7"/>
      <c r="AJ529" s="7"/>
      <c r="AK529" s="7"/>
      <c r="AL529" s="154"/>
      <c r="AM529" s="154"/>
      <c r="AN529" s="7"/>
      <c r="AO529" s="7"/>
      <c r="AP529" s="7"/>
      <c r="AQ529" s="7"/>
      <c r="AR529" s="154"/>
      <c r="AS529" s="154"/>
      <c r="AT529" s="7"/>
      <c r="AU529" s="7"/>
      <c r="AV529" s="7"/>
      <c r="AW529" s="7"/>
      <c r="AX529" s="154"/>
      <c r="AY529" s="154"/>
      <c r="AZ529" s="7"/>
      <c r="BA529" s="7"/>
      <c r="BB529" s="7"/>
      <c r="BC529" s="7"/>
      <c r="BD529" s="154"/>
      <c r="BE529" s="154"/>
      <c r="BF529" s="154"/>
      <c r="BG529" s="7"/>
    </row>
    <row r="530" ht="15.75" customHeight="1">
      <c r="A530" s="7"/>
      <c r="B530" s="154"/>
      <c r="C530" s="154"/>
      <c r="D530" s="7"/>
      <c r="E530" s="7"/>
      <c r="F530" s="7"/>
      <c r="G530" s="7"/>
      <c r="H530" s="154"/>
      <c r="I530" s="154"/>
      <c r="J530" s="7"/>
      <c r="K530" s="7"/>
      <c r="L530" s="7"/>
      <c r="M530" s="7"/>
      <c r="N530" s="154"/>
      <c r="O530" s="154"/>
      <c r="P530" s="7"/>
      <c r="Q530" s="7"/>
      <c r="R530" s="7"/>
      <c r="S530" s="7"/>
      <c r="T530" s="154"/>
      <c r="U530" s="154"/>
      <c r="V530" s="7"/>
      <c r="W530" s="7"/>
      <c r="X530" s="7"/>
      <c r="Y530" s="7"/>
      <c r="Z530" s="154"/>
      <c r="AA530" s="154"/>
      <c r="AB530" s="7"/>
      <c r="AC530" s="7"/>
      <c r="AD530" s="7"/>
      <c r="AE530" s="7"/>
      <c r="AF530" s="154"/>
      <c r="AG530" s="154"/>
      <c r="AH530" s="7"/>
      <c r="AI530" s="7"/>
      <c r="AJ530" s="7"/>
      <c r="AK530" s="7"/>
      <c r="AL530" s="154"/>
      <c r="AM530" s="154"/>
      <c r="AN530" s="7"/>
      <c r="AO530" s="7"/>
      <c r="AP530" s="7"/>
      <c r="AQ530" s="7"/>
      <c r="AR530" s="154"/>
      <c r="AS530" s="154"/>
      <c r="AT530" s="7"/>
      <c r="AU530" s="7"/>
      <c r="AV530" s="7"/>
      <c r="AW530" s="7"/>
      <c r="AX530" s="154"/>
      <c r="AY530" s="154"/>
      <c r="AZ530" s="7"/>
      <c r="BA530" s="7"/>
      <c r="BB530" s="7"/>
      <c r="BC530" s="7"/>
      <c r="BD530" s="154"/>
      <c r="BE530" s="154"/>
      <c r="BF530" s="154"/>
      <c r="BG530" s="7"/>
    </row>
    <row r="531" ht="15.75" customHeight="1">
      <c r="A531" s="7"/>
      <c r="B531" s="154"/>
      <c r="C531" s="154"/>
      <c r="D531" s="7"/>
      <c r="E531" s="7"/>
      <c r="F531" s="7"/>
      <c r="G531" s="7"/>
      <c r="H531" s="154"/>
      <c r="I531" s="154"/>
      <c r="J531" s="7"/>
      <c r="K531" s="7"/>
      <c r="L531" s="7"/>
      <c r="M531" s="7"/>
      <c r="N531" s="154"/>
      <c r="O531" s="154"/>
      <c r="P531" s="7"/>
      <c r="Q531" s="7"/>
      <c r="R531" s="7"/>
      <c r="S531" s="7"/>
      <c r="T531" s="154"/>
      <c r="U531" s="154"/>
      <c r="V531" s="7"/>
      <c r="W531" s="7"/>
      <c r="X531" s="7"/>
      <c r="Y531" s="7"/>
      <c r="Z531" s="154"/>
      <c r="AA531" s="154"/>
      <c r="AB531" s="7"/>
      <c r="AC531" s="7"/>
      <c r="AD531" s="7"/>
      <c r="AE531" s="7"/>
      <c r="AF531" s="154"/>
      <c r="AG531" s="154"/>
      <c r="AH531" s="7"/>
      <c r="AI531" s="7"/>
      <c r="AJ531" s="7"/>
      <c r="AK531" s="7"/>
      <c r="AL531" s="154"/>
      <c r="AM531" s="154"/>
      <c r="AN531" s="7"/>
      <c r="AO531" s="7"/>
      <c r="AP531" s="7"/>
      <c r="AQ531" s="7"/>
      <c r="AR531" s="154"/>
      <c r="AS531" s="154"/>
      <c r="AT531" s="7"/>
      <c r="AU531" s="7"/>
      <c r="AV531" s="7"/>
      <c r="AW531" s="7"/>
      <c r="AX531" s="154"/>
      <c r="AY531" s="154"/>
      <c r="AZ531" s="7"/>
      <c r="BA531" s="7"/>
      <c r="BB531" s="7"/>
      <c r="BC531" s="7"/>
      <c r="BD531" s="154"/>
      <c r="BE531" s="154"/>
      <c r="BF531" s="154"/>
      <c r="BG531" s="7"/>
    </row>
    <row r="532" ht="15.75" customHeight="1">
      <c r="A532" s="7"/>
      <c r="B532" s="154"/>
      <c r="C532" s="154"/>
      <c r="D532" s="7"/>
      <c r="E532" s="7"/>
      <c r="F532" s="7"/>
      <c r="G532" s="7"/>
      <c r="H532" s="154"/>
      <c r="I532" s="154"/>
      <c r="J532" s="7"/>
      <c r="K532" s="7"/>
      <c r="L532" s="7"/>
      <c r="M532" s="7"/>
      <c r="N532" s="154"/>
      <c r="O532" s="154"/>
      <c r="P532" s="7"/>
      <c r="Q532" s="7"/>
      <c r="R532" s="7"/>
      <c r="S532" s="7"/>
      <c r="T532" s="154"/>
      <c r="U532" s="154"/>
      <c r="V532" s="7"/>
      <c r="W532" s="7"/>
      <c r="X532" s="7"/>
      <c r="Y532" s="7"/>
      <c r="Z532" s="154"/>
      <c r="AA532" s="154"/>
      <c r="AB532" s="7"/>
      <c r="AC532" s="7"/>
      <c r="AD532" s="7"/>
      <c r="AE532" s="7"/>
      <c r="AF532" s="154"/>
      <c r="AG532" s="154"/>
      <c r="AH532" s="7"/>
      <c r="AI532" s="7"/>
      <c r="AJ532" s="7"/>
      <c r="AK532" s="7"/>
      <c r="AL532" s="154"/>
      <c r="AM532" s="154"/>
      <c r="AN532" s="7"/>
      <c r="AO532" s="7"/>
      <c r="AP532" s="7"/>
      <c r="AQ532" s="7"/>
      <c r="AR532" s="154"/>
      <c r="AS532" s="154"/>
      <c r="AT532" s="7"/>
      <c r="AU532" s="7"/>
      <c r="AV532" s="7"/>
      <c r="AW532" s="7"/>
      <c r="AX532" s="154"/>
      <c r="AY532" s="154"/>
      <c r="AZ532" s="7"/>
      <c r="BA532" s="7"/>
      <c r="BB532" s="7"/>
      <c r="BC532" s="7"/>
      <c r="BD532" s="154"/>
      <c r="BE532" s="154"/>
      <c r="BF532" s="154"/>
      <c r="BG532" s="7"/>
    </row>
    <row r="533" ht="15.75" customHeight="1">
      <c r="A533" s="7"/>
      <c r="B533" s="154"/>
      <c r="C533" s="154"/>
      <c r="D533" s="7"/>
      <c r="E533" s="7"/>
      <c r="F533" s="7"/>
      <c r="G533" s="7"/>
      <c r="H533" s="154"/>
      <c r="I533" s="154"/>
      <c r="J533" s="7"/>
      <c r="K533" s="7"/>
      <c r="L533" s="7"/>
      <c r="M533" s="7"/>
      <c r="N533" s="154"/>
      <c r="O533" s="154"/>
      <c r="P533" s="7"/>
      <c r="Q533" s="7"/>
      <c r="R533" s="7"/>
      <c r="S533" s="7"/>
      <c r="T533" s="154"/>
      <c r="U533" s="154"/>
      <c r="V533" s="7"/>
      <c r="W533" s="7"/>
      <c r="X533" s="7"/>
      <c r="Y533" s="7"/>
      <c r="Z533" s="154"/>
      <c r="AA533" s="154"/>
      <c r="AB533" s="7"/>
      <c r="AC533" s="7"/>
      <c r="AD533" s="7"/>
      <c r="AE533" s="7"/>
      <c r="AF533" s="154"/>
      <c r="AG533" s="154"/>
      <c r="AH533" s="7"/>
      <c r="AI533" s="7"/>
      <c r="AJ533" s="7"/>
      <c r="AK533" s="7"/>
      <c r="AL533" s="154"/>
      <c r="AM533" s="154"/>
      <c r="AN533" s="7"/>
      <c r="AO533" s="7"/>
      <c r="AP533" s="7"/>
      <c r="AQ533" s="7"/>
      <c r="AR533" s="154"/>
      <c r="AS533" s="154"/>
      <c r="AT533" s="7"/>
      <c r="AU533" s="7"/>
      <c r="AV533" s="7"/>
      <c r="AW533" s="7"/>
      <c r="AX533" s="154"/>
      <c r="AY533" s="154"/>
      <c r="AZ533" s="7"/>
      <c r="BA533" s="7"/>
      <c r="BB533" s="7"/>
      <c r="BC533" s="7"/>
      <c r="BD533" s="154"/>
      <c r="BE533" s="154"/>
      <c r="BF533" s="154"/>
      <c r="BG533" s="7"/>
    </row>
    <row r="534" ht="15.75" customHeight="1">
      <c r="A534" s="7"/>
      <c r="B534" s="154"/>
      <c r="C534" s="154"/>
      <c r="D534" s="7"/>
      <c r="E534" s="7"/>
      <c r="F534" s="7"/>
      <c r="G534" s="7"/>
      <c r="H534" s="154"/>
      <c r="I534" s="154"/>
      <c r="J534" s="7"/>
      <c r="K534" s="7"/>
      <c r="L534" s="7"/>
      <c r="M534" s="7"/>
      <c r="N534" s="154"/>
      <c r="O534" s="154"/>
      <c r="P534" s="7"/>
      <c r="Q534" s="7"/>
      <c r="R534" s="7"/>
      <c r="S534" s="7"/>
      <c r="T534" s="154"/>
      <c r="U534" s="154"/>
      <c r="V534" s="7"/>
      <c r="W534" s="7"/>
      <c r="X534" s="7"/>
      <c r="Y534" s="7"/>
      <c r="Z534" s="154"/>
      <c r="AA534" s="154"/>
      <c r="AB534" s="7"/>
      <c r="AC534" s="7"/>
      <c r="AD534" s="7"/>
      <c r="AE534" s="7"/>
      <c r="AF534" s="154"/>
      <c r="AG534" s="154"/>
      <c r="AH534" s="7"/>
      <c r="AI534" s="7"/>
      <c r="AJ534" s="7"/>
      <c r="AK534" s="7"/>
      <c r="AL534" s="154"/>
      <c r="AM534" s="154"/>
      <c r="AN534" s="7"/>
      <c r="AO534" s="7"/>
      <c r="AP534" s="7"/>
      <c r="AQ534" s="7"/>
      <c r="AR534" s="154"/>
      <c r="AS534" s="154"/>
      <c r="AT534" s="7"/>
      <c r="AU534" s="7"/>
      <c r="AV534" s="7"/>
      <c r="AW534" s="7"/>
      <c r="AX534" s="154"/>
      <c r="AY534" s="154"/>
      <c r="AZ534" s="7"/>
      <c r="BA534" s="7"/>
      <c r="BB534" s="7"/>
      <c r="BC534" s="7"/>
      <c r="BD534" s="154"/>
      <c r="BE534" s="154"/>
      <c r="BF534" s="154"/>
      <c r="BG534" s="7"/>
    </row>
    <row r="535" ht="15.75" customHeight="1">
      <c r="A535" s="7"/>
      <c r="B535" s="154"/>
      <c r="C535" s="154"/>
      <c r="D535" s="7"/>
      <c r="E535" s="7"/>
      <c r="F535" s="7"/>
      <c r="G535" s="7"/>
      <c r="H535" s="154"/>
      <c r="I535" s="154"/>
      <c r="J535" s="7"/>
      <c r="K535" s="7"/>
      <c r="L535" s="7"/>
      <c r="M535" s="7"/>
      <c r="N535" s="154"/>
      <c r="O535" s="154"/>
      <c r="P535" s="7"/>
      <c r="Q535" s="7"/>
      <c r="R535" s="7"/>
      <c r="S535" s="7"/>
      <c r="T535" s="154"/>
      <c r="U535" s="154"/>
      <c r="V535" s="7"/>
      <c r="W535" s="7"/>
      <c r="X535" s="7"/>
      <c r="Y535" s="7"/>
      <c r="Z535" s="154"/>
      <c r="AA535" s="154"/>
      <c r="AB535" s="7"/>
      <c r="AC535" s="7"/>
      <c r="AD535" s="7"/>
      <c r="AE535" s="7"/>
      <c r="AF535" s="154"/>
      <c r="AG535" s="154"/>
      <c r="AH535" s="7"/>
      <c r="AI535" s="7"/>
      <c r="AJ535" s="7"/>
      <c r="AK535" s="7"/>
      <c r="AL535" s="154"/>
      <c r="AM535" s="154"/>
      <c r="AN535" s="7"/>
      <c r="AO535" s="7"/>
      <c r="AP535" s="7"/>
      <c r="AQ535" s="7"/>
      <c r="AR535" s="154"/>
      <c r="AS535" s="154"/>
      <c r="AT535" s="7"/>
      <c r="AU535" s="7"/>
      <c r="AV535" s="7"/>
      <c r="AW535" s="7"/>
      <c r="AX535" s="154"/>
      <c r="AY535" s="154"/>
      <c r="AZ535" s="7"/>
      <c r="BA535" s="7"/>
      <c r="BB535" s="7"/>
      <c r="BC535" s="7"/>
      <c r="BD535" s="154"/>
      <c r="BE535" s="154"/>
      <c r="BF535" s="154"/>
      <c r="BG535" s="7"/>
    </row>
    <row r="536" ht="15.75" customHeight="1">
      <c r="A536" s="7"/>
      <c r="B536" s="154"/>
      <c r="C536" s="154"/>
      <c r="D536" s="7"/>
      <c r="E536" s="7"/>
      <c r="F536" s="7"/>
      <c r="G536" s="7"/>
      <c r="H536" s="154"/>
      <c r="I536" s="154"/>
      <c r="J536" s="7"/>
      <c r="K536" s="7"/>
      <c r="L536" s="7"/>
      <c r="M536" s="7"/>
      <c r="N536" s="154"/>
      <c r="O536" s="154"/>
      <c r="P536" s="7"/>
      <c r="Q536" s="7"/>
      <c r="R536" s="7"/>
      <c r="S536" s="7"/>
      <c r="T536" s="154"/>
      <c r="U536" s="154"/>
      <c r="V536" s="7"/>
      <c r="W536" s="7"/>
      <c r="X536" s="7"/>
      <c r="Y536" s="7"/>
      <c r="Z536" s="154"/>
      <c r="AA536" s="154"/>
      <c r="AB536" s="7"/>
      <c r="AC536" s="7"/>
      <c r="AD536" s="7"/>
      <c r="AE536" s="7"/>
      <c r="AF536" s="154"/>
      <c r="AG536" s="154"/>
      <c r="AH536" s="7"/>
      <c r="AI536" s="7"/>
      <c r="AJ536" s="7"/>
      <c r="AK536" s="7"/>
      <c r="AL536" s="154"/>
      <c r="AM536" s="154"/>
      <c r="AN536" s="7"/>
      <c r="AO536" s="7"/>
      <c r="AP536" s="7"/>
      <c r="AQ536" s="7"/>
      <c r="AR536" s="154"/>
      <c r="AS536" s="154"/>
      <c r="AT536" s="7"/>
      <c r="AU536" s="7"/>
      <c r="AV536" s="7"/>
      <c r="AW536" s="7"/>
      <c r="AX536" s="154"/>
      <c r="AY536" s="154"/>
      <c r="AZ536" s="7"/>
      <c r="BA536" s="7"/>
      <c r="BB536" s="7"/>
      <c r="BC536" s="7"/>
      <c r="BD536" s="154"/>
      <c r="BE536" s="154"/>
      <c r="BF536" s="154"/>
      <c r="BG536" s="7"/>
    </row>
    <row r="537" ht="15.75" customHeight="1">
      <c r="A537" s="7"/>
      <c r="B537" s="154"/>
      <c r="C537" s="154"/>
      <c r="D537" s="7"/>
      <c r="E537" s="7"/>
      <c r="F537" s="7"/>
      <c r="G537" s="7"/>
      <c r="H537" s="154"/>
      <c r="I537" s="154"/>
      <c r="J537" s="7"/>
      <c r="K537" s="7"/>
      <c r="L537" s="7"/>
      <c r="M537" s="7"/>
      <c r="N537" s="154"/>
      <c r="O537" s="154"/>
      <c r="P537" s="7"/>
      <c r="Q537" s="7"/>
      <c r="R537" s="7"/>
      <c r="S537" s="7"/>
      <c r="T537" s="154"/>
      <c r="U537" s="154"/>
      <c r="V537" s="7"/>
      <c r="W537" s="7"/>
      <c r="X537" s="7"/>
      <c r="Y537" s="7"/>
      <c r="Z537" s="154"/>
      <c r="AA537" s="154"/>
      <c r="AB537" s="7"/>
      <c r="AC537" s="7"/>
      <c r="AD537" s="7"/>
      <c r="AE537" s="7"/>
      <c r="AF537" s="154"/>
      <c r="AG537" s="154"/>
      <c r="AH537" s="7"/>
      <c r="AI537" s="7"/>
      <c r="AJ537" s="7"/>
      <c r="AK537" s="7"/>
      <c r="AL537" s="154"/>
      <c r="AM537" s="154"/>
      <c r="AN537" s="7"/>
      <c r="AO537" s="7"/>
      <c r="AP537" s="7"/>
      <c r="AQ537" s="7"/>
      <c r="AR537" s="154"/>
      <c r="AS537" s="154"/>
      <c r="AT537" s="7"/>
      <c r="AU537" s="7"/>
      <c r="AV537" s="7"/>
      <c r="AW537" s="7"/>
      <c r="AX537" s="154"/>
      <c r="AY537" s="154"/>
      <c r="AZ537" s="7"/>
      <c r="BA537" s="7"/>
      <c r="BB537" s="7"/>
      <c r="BC537" s="7"/>
      <c r="BD537" s="154"/>
      <c r="BE537" s="154"/>
      <c r="BF537" s="154"/>
      <c r="BG537" s="7"/>
    </row>
    <row r="538" ht="15.75" customHeight="1">
      <c r="A538" s="7"/>
      <c r="B538" s="154"/>
      <c r="C538" s="154"/>
      <c r="D538" s="7"/>
      <c r="E538" s="7"/>
      <c r="F538" s="7"/>
      <c r="G538" s="7"/>
      <c r="H538" s="154"/>
      <c r="I538" s="154"/>
      <c r="J538" s="7"/>
      <c r="K538" s="7"/>
      <c r="L538" s="7"/>
      <c r="M538" s="7"/>
      <c r="N538" s="154"/>
      <c r="O538" s="154"/>
      <c r="P538" s="7"/>
      <c r="Q538" s="7"/>
      <c r="R538" s="7"/>
      <c r="S538" s="7"/>
      <c r="T538" s="154"/>
      <c r="U538" s="154"/>
      <c r="V538" s="7"/>
      <c r="W538" s="7"/>
      <c r="X538" s="7"/>
      <c r="Y538" s="7"/>
      <c r="Z538" s="154"/>
      <c r="AA538" s="154"/>
      <c r="AB538" s="7"/>
      <c r="AC538" s="7"/>
      <c r="AD538" s="7"/>
      <c r="AE538" s="7"/>
      <c r="AF538" s="154"/>
      <c r="AG538" s="154"/>
      <c r="AH538" s="7"/>
      <c r="AI538" s="7"/>
      <c r="AJ538" s="7"/>
      <c r="AK538" s="7"/>
      <c r="AL538" s="154"/>
      <c r="AM538" s="154"/>
      <c r="AN538" s="7"/>
      <c r="AO538" s="7"/>
      <c r="AP538" s="7"/>
      <c r="AQ538" s="7"/>
      <c r="AR538" s="154"/>
      <c r="AS538" s="154"/>
      <c r="AT538" s="7"/>
      <c r="AU538" s="7"/>
      <c r="AV538" s="7"/>
      <c r="AW538" s="7"/>
      <c r="AX538" s="154"/>
      <c r="AY538" s="154"/>
      <c r="AZ538" s="7"/>
      <c r="BA538" s="7"/>
      <c r="BB538" s="7"/>
      <c r="BC538" s="7"/>
      <c r="BD538" s="154"/>
      <c r="BE538" s="154"/>
      <c r="BF538" s="154"/>
      <c r="BG538" s="7"/>
    </row>
    <row r="539" ht="15.75" customHeight="1">
      <c r="A539" s="7"/>
      <c r="B539" s="154"/>
      <c r="C539" s="154"/>
      <c r="D539" s="7"/>
      <c r="E539" s="7"/>
      <c r="F539" s="7"/>
      <c r="G539" s="7"/>
      <c r="H539" s="154"/>
      <c r="I539" s="154"/>
      <c r="J539" s="7"/>
      <c r="K539" s="7"/>
      <c r="L539" s="7"/>
      <c r="M539" s="7"/>
      <c r="N539" s="154"/>
      <c r="O539" s="154"/>
      <c r="P539" s="7"/>
      <c r="Q539" s="7"/>
      <c r="R539" s="7"/>
      <c r="S539" s="7"/>
      <c r="T539" s="154"/>
      <c r="U539" s="154"/>
      <c r="V539" s="7"/>
      <c r="W539" s="7"/>
      <c r="X539" s="7"/>
      <c r="Y539" s="7"/>
      <c r="Z539" s="154"/>
      <c r="AA539" s="154"/>
      <c r="AB539" s="7"/>
      <c r="AC539" s="7"/>
      <c r="AD539" s="7"/>
      <c r="AE539" s="7"/>
      <c r="AF539" s="154"/>
      <c r="AG539" s="154"/>
      <c r="AH539" s="7"/>
      <c r="AI539" s="7"/>
      <c r="AJ539" s="7"/>
      <c r="AK539" s="7"/>
      <c r="AL539" s="154"/>
      <c r="AM539" s="154"/>
      <c r="AN539" s="7"/>
      <c r="AO539" s="7"/>
      <c r="AP539" s="7"/>
      <c r="AQ539" s="7"/>
      <c r="AR539" s="154"/>
      <c r="AS539" s="154"/>
      <c r="AT539" s="7"/>
      <c r="AU539" s="7"/>
      <c r="AV539" s="7"/>
      <c r="AW539" s="7"/>
      <c r="AX539" s="154"/>
      <c r="AY539" s="154"/>
      <c r="AZ539" s="7"/>
      <c r="BA539" s="7"/>
      <c r="BB539" s="7"/>
      <c r="BC539" s="7"/>
      <c r="BD539" s="154"/>
      <c r="BE539" s="154"/>
      <c r="BF539" s="154"/>
      <c r="BG539" s="7"/>
    </row>
    <row r="540" ht="15.75" customHeight="1">
      <c r="A540" s="7"/>
      <c r="B540" s="154"/>
      <c r="C540" s="154"/>
      <c r="D540" s="7"/>
      <c r="E540" s="7"/>
      <c r="F540" s="7"/>
      <c r="G540" s="7"/>
      <c r="H540" s="154"/>
      <c r="I540" s="154"/>
      <c r="J540" s="7"/>
      <c r="K540" s="7"/>
      <c r="L540" s="7"/>
      <c r="M540" s="7"/>
      <c r="N540" s="154"/>
      <c r="O540" s="154"/>
      <c r="P540" s="7"/>
      <c r="Q540" s="7"/>
      <c r="R540" s="7"/>
      <c r="S540" s="7"/>
      <c r="T540" s="154"/>
      <c r="U540" s="154"/>
      <c r="V540" s="7"/>
      <c r="W540" s="7"/>
      <c r="X540" s="7"/>
      <c r="Y540" s="7"/>
      <c r="Z540" s="154"/>
      <c r="AA540" s="154"/>
      <c r="AB540" s="7"/>
      <c r="AC540" s="7"/>
      <c r="AD540" s="7"/>
      <c r="AE540" s="7"/>
      <c r="AF540" s="154"/>
      <c r="AG540" s="154"/>
      <c r="AH540" s="7"/>
      <c r="AI540" s="7"/>
      <c r="AJ540" s="7"/>
      <c r="AK540" s="7"/>
      <c r="AL540" s="154"/>
      <c r="AM540" s="154"/>
      <c r="AN540" s="7"/>
      <c r="AO540" s="7"/>
      <c r="AP540" s="7"/>
      <c r="AQ540" s="7"/>
      <c r="AR540" s="154"/>
      <c r="AS540" s="154"/>
      <c r="AT540" s="7"/>
      <c r="AU540" s="7"/>
      <c r="AV540" s="7"/>
      <c r="AW540" s="7"/>
      <c r="AX540" s="154"/>
      <c r="AY540" s="154"/>
      <c r="AZ540" s="7"/>
      <c r="BA540" s="7"/>
      <c r="BB540" s="7"/>
      <c r="BC540" s="7"/>
      <c r="BD540" s="154"/>
      <c r="BE540" s="154"/>
      <c r="BF540" s="154"/>
      <c r="BG540" s="7"/>
    </row>
    <row r="541" ht="15.75" customHeight="1">
      <c r="A541" s="7"/>
      <c r="B541" s="154"/>
      <c r="C541" s="154"/>
      <c r="D541" s="7"/>
      <c r="E541" s="7"/>
      <c r="F541" s="7"/>
      <c r="G541" s="7"/>
      <c r="H541" s="154"/>
      <c r="I541" s="154"/>
      <c r="J541" s="7"/>
      <c r="K541" s="7"/>
      <c r="L541" s="7"/>
      <c r="M541" s="7"/>
      <c r="N541" s="154"/>
      <c r="O541" s="154"/>
      <c r="P541" s="7"/>
      <c r="Q541" s="7"/>
      <c r="R541" s="7"/>
      <c r="S541" s="7"/>
      <c r="T541" s="154"/>
      <c r="U541" s="154"/>
      <c r="V541" s="7"/>
      <c r="W541" s="7"/>
      <c r="X541" s="7"/>
      <c r="Y541" s="7"/>
      <c r="Z541" s="154"/>
      <c r="AA541" s="154"/>
      <c r="AB541" s="7"/>
      <c r="AC541" s="7"/>
      <c r="AD541" s="7"/>
      <c r="AE541" s="7"/>
      <c r="AF541" s="154"/>
      <c r="AG541" s="154"/>
      <c r="AH541" s="7"/>
      <c r="AI541" s="7"/>
      <c r="AJ541" s="7"/>
      <c r="AK541" s="7"/>
      <c r="AL541" s="154"/>
      <c r="AM541" s="154"/>
      <c r="AN541" s="7"/>
      <c r="AO541" s="7"/>
      <c r="AP541" s="7"/>
      <c r="AQ541" s="7"/>
      <c r="AR541" s="154"/>
      <c r="AS541" s="154"/>
      <c r="AT541" s="7"/>
      <c r="AU541" s="7"/>
      <c r="AV541" s="7"/>
      <c r="AW541" s="7"/>
      <c r="AX541" s="154"/>
      <c r="AY541" s="154"/>
      <c r="AZ541" s="7"/>
      <c r="BA541" s="7"/>
      <c r="BB541" s="7"/>
      <c r="BC541" s="7"/>
      <c r="BD541" s="154"/>
      <c r="BE541" s="154"/>
      <c r="BF541" s="154"/>
      <c r="BG541" s="7"/>
    </row>
    <row r="542" ht="15.75" customHeight="1">
      <c r="A542" s="7"/>
      <c r="B542" s="154"/>
      <c r="C542" s="154"/>
      <c r="D542" s="7"/>
      <c r="E542" s="7"/>
      <c r="F542" s="7"/>
      <c r="G542" s="7"/>
      <c r="H542" s="154"/>
      <c r="I542" s="154"/>
      <c r="J542" s="7"/>
      <c r="K542" s="7"/>
      <c r="L542" s="7"/>
      <c r="M542" s="7"/>
      <c r="N542" s="154"/>
      <c r="O542" s="154"/>
      <c r="P542" s="7"/>
      <c r="Q542" s="7"/>
      <c r="R542" s="7"/>
      <c r="S542" s="7"/>
      <c r="T542" s="154"/>
      <c r="U542" s="154"/>
      <c r="V542" s="7"/>
      <c r="W542" s="7"/>
      <c r="X542" s="7"/>
      <c r="Y542" s="7"/>
      <c r="Z542" s="154"/>
      <c r="AA542" s="154"/>
      <c r="AB542" s="7"/>
      <c r="AC542" s="7"/>
      <c r="AD542" s="7"/>
      <c r="AE542" s="7"/>
      <c r="AF542" s="154"/>
      <c r="AG542" s="154"/>
      <c r="AH542" s="7"/>
      <c r="AI542" s="7"/>
      <c r="AJ542" s="7"/>
      <c r="AK542" s="7"/>
      <c r="AL542" s="154"/>
      <c r="AM542" s="154"/>
      <c r="AN542" s="7"/>
      <c r="AO542" s="7"/>
      <c r="AP542" s="7"/>
      <c r="AQ542" s="7"/>
      <c r="AR542" s="154"/>
      <c r="AS542" s="154"/>
      <c r="AT542" s="7"/>
      <c r="AU542" s="7"/>
      <c r="AV542" s="7"/>
      <c r="AW542" s="7"/>
      <c r="AX542" s="154"/>
      <c r="AY542" s="154"/>
      <c r="AZ542" s="7"/>
      <c r="BA542" s="7"/>
      <c r="BB542" s="7"/>
      <c r="BC542" s="7"/>
      <c r="BD542" s="154"/>
      <c r="BE542" s="154"/>
      <c r="BF542" s="154"/>
      <c r="BG542" s="7"/>
    </row>
    <row r="543" ht="15.75" customHeight="1">
      <c r="A543" s="7"/>
      <c r="B543" s="154"/>
      <c r="C543" s="154"/>
      <c r="D543" s="7"/>
      <c r="E543" s="7"/>
      <c r="F543" s="7"/>
      <c r="G543" s="7"/>
      <c r="H543" s="154"/>
      <c r="I543" s="154"/>
      <c r="J543" s="7"/>
      <c r="K543" s="7"/>
      <c r="L543" s="7"/>
      <c r="M543" s="7"/>
      <c r="N543" s="154"/>
      <c r="O543" s="154"/>
      <c r="P543" s="7"/>
      <c r="Q543" s="7"/>
      <c r="R543" s="7"/>
      <c r="S543" s="7"/>
      <c r="T543" s="154"/>
      <c r="U543" s="154"/>
      <c r="V543" s="7"/>
      <c r="W543" s="7"/>
      <c r="X543" s="7"/>
      <c r="Y543" s="7"/>
      <c r="Z543" s="154"/>
      <c r="AA543" s="154"/>
      <c r="AB543" s="7"/>
      <c r="AC543" s="7"/>
      <c r="AD543" s="7"/>
      <c r="AE543" s="7"/>
      <c r="AF543" s="154"/>
      <c r="AG543" s="154"/>
      <c r="AH543" s="7"/>
      <c r="AI543" s="7"/>
      <c r="AJ543" s="7"/>
      <c r="AK543" s="7"/>
      <c r="AL543" s="154"/>
      <c r="AM543" s="154"/>
      <c r="AN543" s="7"/>
      <c r="AO543" s="7"/>
      <c r="AP543" s="7"/>
      <c r="AQ543" s="7"/>
      <c r="AR543" s="154"/>
      <c r="AS543" s="154"/>
      <c r="AT543" s="7"/>
      <c r="AU543" s="7"/>
      <c r="AV543" s="7"/>
      <c r="AW543" s="7"/>
      <c r="AX543" s="154"/>
      <c r="AY543" s="154"/>
      <c r="AZ543" s="7"/>
      <c r="BA543" s="7"/>
      <c r="BB543" s="7"/>
      <c r="BC543" s="7"/>
      <c r="BD543" s="154"/>
      <c r="BE543" s="154"/>
      <c r="BF543" s="154"/>
      <c r="BG543" s="7"/>
    </row>
    <row r="544" ht="15.75" customHeight="1">
      <c r="A544" s="7"/>
      <c r="B544" s="154"/>
      <c r="C544" s="154"/>
      <c r="D544" s="7"/>
      <c r="E544" s="7"/>
      <c r="F544" s="7"/>
      <c r="G544" s="7"/>
      <c r="H544" s="154"/>
      <c r="I544" s="154"/>
      <c r="J544" s="7"/>
      <c r="K544" s="7"/>
      <c r="L544" s="7"/>
      <c r="M544" s="7"/>
      <c r="N544" s="154"/>
      <c r="O544" s="154"/>
      <c r="P544" s="7"/>
      <c r="Q544" s="7"/>
      <c r="R544" s="7"/>
      <c r="S544" s="7"/>
      <c r="T544" s="154"/>
      <c r="U544" s="154"/>
      <c r="V544" s="7"/>
      <c r="W544" s="7"/>
      <c r="X544" s="7"/>
      <c r="Y544" s="7"/>
      <c r="Z544" s="154"/>
      <c r="AA544" s="154"/>
      <c r="AB544" s="7"/>
      <c r="AC544" s="7"/>
      <c r="AD544" s="7"/>
      <c r="AE544" s="7"/>
      <c r="AF544" s="154"/>
      <c r="AG544" s="154"/>
      <c r="AH544" s="7"/>
      <c r="AI544" s="7"/>
      <c r="AJ544" s="7"/>
      <c r="AK544" s="7"/>
      <c r="AL544" s="154"/>
      <c r="AM544" s="154"/>
      <c r="AN544" s="7"/>
      <c r="AO544" s="7"/>
      <c r="AP544" s="7"/>
      <c r="AQ544" s="7"/>
      <c r="AR544" s="154"/>
      <c r="AS544" s="154"/>
      <c r="AT544" s="7"/>
      <c r="AU544" s="7"/>
      <c r="AV544" s="7"/>
      <c r="AW544" s="7"/>
      <c r="AX544" s="154"/>
      <c r="AY544" s="154"/>
      <c r="AZ544" s="7"/>
      <c r="BA544" s="7"/>
      <c r="BB544" s="7"/>
      <c r="BC544" s="7"/>
      <c r="BD544" s="154"/>
      <c r="BE544" s="154"/>
      <c r="BF544" s="154"/>
      <c r="BG544" s="7"/>
    </row>
    <row r="545" ht="15.75" customHeight="1">
      <c r="A545" s="7"/>
      <c r="B545" s="154"/>
      <c r="C545" s="154"/>
      <c r="D545" s="7"/>
      <c r="E545" s="7"/>
      <c r="F545" s="7"/>
      <c r="G545" s="7"/>
      <c r="H545" s="154"/>
      <c r="I545" s="154"/>
      <c r="J545" s="7"/>
      <c r="K545" s="7"/>
      <c r="L545" s="7"/>
      <c r="M545" s="7"/>
      <c r="N545" s="154"/>
      <c r="O545" s="154"/>
      <c r="P545" s="7"/>
      <c r="Q545" s="7"/>
      <c r="R545" s="7"/>
      <c r="S545" s="7"/>
      <c r="T545" s="154"/>
      <c r="U545" s="154"/>
      <c r="V545" s="7"/>
      <c r="W545" s="7"/>
      <c r="X545" s="7"/>
      <c r="Y545" s="7"/>
      <c r="Z545" s="154"/>
      <c r="AA545" s="154"/>
      <c r="AB545" s="7"/>
      <c r="AC545" s="7"/>
      <c r="AD545" s="7"/>
      <c r="AE545" s="7"/>
      <c r="AF545" s="154"/>
      <c r="AG545" s="154"/>
      <c r="AH545" s="7"/>
      <c r="AI545" s="7"/>
      <c r="AJ545" s="7"/>
      <c r="AK545" s="7"/>
      <c r="AL545" s="154"/>
      <c r="AM545" s="154"/>
      <c r="AN545" s="7"/>
      <c r="AO545" s="7"/>
      <c r="AP545" s="7"/>
      <c r="AQ545" s="7"/>
      <c r="AR545" s="154"/>
      <c r="AS545" s="154"/>
      <c r="AT545" s="7"/>
      <c r="AU545" s="7"/>
      <c r="AV545" s="7"/>
      <c r="AW545" s="7"/>
      <c r="AX545" s="154"/>
      <c r="AY545" s="154"/>
      <c r="AZ545" s="7"/>
      <c r="BA545" s="7"/>
      <c r="BB545" s="7"/>
      <c r="BC545" s="7"/>
      <c r="BD545" s="154"/>
      <c r="BE545" s="154"/>
      <c r="BF545" s="154"/>
      <c r="BG545" s="7"/>
    </row>
    <row r="546" ht="15.75" customHeight="1">
      <c r="A546" s="7"/>
      <c r="B546" s="154"/>
      <c r="C546" s="154"/>
      <c r="D546" s="7"/>
      <c r="E546" s="7"/>
      <c r="F546" s="7"/>
      <c r="G546" s="7"/>
      <c r="H546" s="154"/>
      <c r="I546" s="154"/>
      <c r="J546" s="7"/>
      <c r="K546" s="7"/>
      <c r="L546" s="7"/>
      <c r="M546" s="7"/>
      <c r="N546" s="154"/>
      <c r="O546" s="154"/>
      <c r="P546" s="7"/>
      <c r="Q546" s="7"/>
      <c r="R546" s="7"/>
      <c r="S546" s="7"/>
      <c r="T546" s="154"/>
      <c r="U546" s="154"/>
      <c r="V546" s="7"/>
      <c r="W546" s="7"/>
      <c r="X546" s="7"/>
      <c r="Y546" s="7"/>
      <c r="Z546" s="154"/>
      <c r="AA546" s="154"/>
      <c r="AB546" s="7"/>
      <c r="AC546" s="7"/>
      <c r="AD546" s="7"/>
      <c r="AE546" s="7"/>
      <c r="AF546" s="154"/>
      <c r="AG546" s="154"/>
      <c r="AH546" s="7"/>
      <c r="AI546" s="7"/>
      <c r="AJ546" s="7"/>
      <c r="AK546" s="7"/>
      <c r="AL546" s="154"/>
      <c r="AM546" s="154"/>
      <c r="AN546" s="7"/>
      <c r="AO546" s="7"/>
      <c r="AP546" s="7"/>
      <c r="AQ546" s="7"/>
      <c r="AR546" s="154"/>
      <c r="AS546" s="154"/>
      <c r="AT546" s="7"/>
      <c r="AU546" s="7"/>
      <c r="AV546" s="7"/>
      <c r="AW546" s="7"/>
      <c r="AX546" s="154"/>
      <c r="AY546" s="154"/>
      <c r="AZ546" s="7"/>
      <c r="BA546" s="7"/>
      <c r="BB546" s="7"/>
      <c r="BC546" s="7"/>
      <c r="BD546" s="154"/>
      <c r="BE546" s="154"/>
      <c r="BF546" s="154"/>
      <c r="BG546" s="7"/>
    </row>
    <row r="547" ht="15.75" customHeight="1">
      <c r="A547" s="7"/>
      <c r="B547" s="154"/>
      <c r="C547" s="154"/>
      <c r="D547" s="7"/>
      <c r="E547" s="7"/>
      <c r="F547" s="7"/>
      <c r="G547" s="7"/>
      <c r="H547" s="154"/>
      <c r="I547" s="154"/>
      <c r="J547" s="7"/>
      <c r="K547" s="7"/>
      <c r="L547" s="7"/>
      <c r="M547" s="7"/>
      <c r="N547" s="154"/>
      <c r="O547" s="154"/>
      <c r="P547" s="7"/>
      <c r="Q547" s="7"/>
      <c r="R547" s="7"/>
      <c r="S547" s="7"/>
      <c r="T547" s="154"/>
      <c r="U547" s="154"/>
      <c r="V547" s="7"/>
      <c r="W547" s="7"/>
      <c r="X547" s="7"/>
      <c r="Y547" s="7"/>
      <c r="Z547" s="154"/>
      <c r="AA547" s="154"/>
      <c r="AB547" s="7"/>
      <c r="AC547" s="7"/>
      <c r="AD547" s="7"/>
      <c r="AE547" s="7"/>
      <c r="AF547" s="154"/>
      <c r="AG547" s="154"/>
      <c r="AH547" s="7"/>
      <c r="AI547" s="7"/>
      <c r="AJ547" s="7"/>
      <c r="AK547" s="7"/>
      <c r="AL547" s="154"/>
      <c r="AM547" s="154"/>
      <c r="AN547" s="7"/>
      <c r="AO547" s="7"/>
      <c r="AP547" s="7"/>
      <c r="AQ547" s="7"/>
      <c r="AR547" s="154"/>
      <c r="AS547" s="154"/>
      <c r="AT547" s="7"/>
      <c r="AU547" s="7"/>
      <c r="AV547" s="7"/>
      <c r="AW547" s="7"/>
      <c r="AX547" s="154"/>
      <c r="AY547" s="154"/>
      <c r="AZ547" s="7"/>
      <c r="BA547" s="7"/>
      <c r="BB547" s="7"/>
      <c r="BC547" s="7"/>
      <c r="BD547" s="154"/>
      <c r="BE547" s="154"/>
      <c r="BF547" s="154"/>
      <c r="BG547" s="7"/>
    </row>
    <row r="548" ht="15.75" customHeight="1">
      <c r="A548" s="7"/>
      <c r="B548" s="154"/>
      <c r="C548" s="154"/>
      <c r="D548" s="7"/>
      <c r="E548" s="7"/>
      <c r="F548" s="7"/>
      <c r="G548" s="7"/>
      <c r="H548" s="154"/>
      <c r="I548" s="154"/>
      <c r="J548" s="7"/>
      <c r="K548" s="7"/>
      <c r="L548" s="7"/>
      <c r="M548" s="7"/>
      <c r="N548" s="154"/>
      <c r="O548" s="154"/>
      <c r="P548" s="7"/>
      <c r="Q548" s="7"/>
      <c r="R548" s="7"/>
      <c r="S548" s="7"/>
      <c r="T548" s="154"/>
      <c r="U548" s="154"/>
      <c r="V548" s="7"/>
      <c r="W548" s="7"/>
      <c r="X548" s="7"/>
      <c r="Y548" s="7"/>
      <c r="Z548" s="154"/>
      <c r="AA548" s="154"/>
      <c r="AB548" s="7"/>
      <c r="AC548" s="7"/>
      <c r="AD548" s="7"/>
      <c r="AE548" s="7"/>
      <c r="AF548" s="154"/>
      <c r="AG548" s="154"/>
      <c r="AH548" s="7"/>
      <c r="AI548" s="7"/>
      <c r="AJ548" s="7"/>
      <c r="AK548" s="7"/>
      <c r="AL548" s="154"/>
      <c r="AM548" s="154"/>
      <c r="AN548" s="7"/>
      <c r="AO548" s="7"/>
      <c r="AP548" s="7"/>
      <c r="AQ548" s="7"/>
      <c r="AR548" s="154"/>
      <c r="AS548" s="154"/>
      <c r="AT548" s="7"/>
      <c r="AU548" s="7"/>
      <c r="AV548" s="7"/>
      <c r="AW548" s="7"/>
      <c r="AX548" s="154"/>
      <c r="AY548" s="154"/>
      <c r="AZ548" s="7"/>
      <c r="BA548" s="7"/>
      <c r="BB548" s="7"/>
      <c r="BC548" s="7"/>
      <c r="BD548" s="154"/>
      <c r="BE548" s="154"/>
      <c r="BF548" s="154"/>
      <c r="BG548" s="7"/>
    </row>
    <row r="549" ht="15.75" customHeight="1">
      <c r="A549" s="7"/>
      <c r="B549" s="154"/>
      <c r="C549" s="154"/>
      <c r="D549" s="7"/>
      <c r="E549" s="7"/>
      <c r="F549" s="7"/>
      <c r="G549" s="7"/>
      <c r="H549" s="154"/>
      <c r="I549" s="154"/>
      <c r="J549" s="7"/>
      <c r="K549" s="7"/>
      <c r="L549" s="7"/>
      <c r="M549" s="7"/>
      <c r="N549" s="154"/>
      <c r="O549" s="154"/>
      <c r="P549" s="7"/>
      <c r="Q549" s="7"/>
      <c r="R549" s="7"/>
      <c r="S549" s="7"/>
      <c r="T549" s="154"/>
      <c r="U549" s="154"/>
      <c r="V549" s="7"/>
      <c r="W549" s="7"/>
      <c r="X549" s="7"/>
      <c r="Y549" s="7"/>
      <c r="Z549" s="154"/>
      <c r="AA549" s="154"/>
      <c r="AB549" s="7"/>
      <c r="AC549" s="7"/>
      <c r="AD549" s="7"/>
      <c r="AE549" s="7"/>
      <c r="AF549" s="154"/>
      <c r="AG549" s="154"/>
      <c r="AH549" s="7"/>
      <c r="AI549" s="7"/>
      <c r="AJ549" s="7"/>
      <c r="AK549" s="7"/>
      <c r="AL549" s="154"/>
      <c r="AM549" s="154"/>
      <c r="AN549" s="7"/>
      <c r="AO549" s="7"/>
      <c r="AP549" s="7"/>
      <c r="AQ549" s="7"/>
      <c r="AR549" s="154"/>
      <c r="AS549" s="154"/>
      <c r="AT549" s="7"/>
      <c r="AU549" s="7"/>
      <c r="AV549" s="7"/>
      <c r="AW549" s="7"/>
      <c r="AX549" s="154"/>
      <c r="AY549" s="154"/>
      <c r="AZ549" s="7"/>
      <c r="BA549" s="7"/>
      <c r="BB549" s="7"/>
      <c r="BC549" s="7"/>
      <c r="BD549" s="154"/>
      <c r="BE549" s="154"/>
      <c r="BF549" s="154"/>
      <c r="BG549" s="7"/>
    </row>
    <row r="550" ht="15.75" customHeight="1">
      <c r="A550" s="7"/>
      <c r="B550" s="154"/>
      <c r="C550" s="154"/>
      <c r="D550" s="7"/>
      <c r="E550" s="7"/>
      <c r="F550" s="7"/>
      <c r="G550" s="7"/>
      <c r="H550" s="154"/>
      <c r="I550" s="154"/>
      <c r="J550" s="7"/>
      <c r="K550" s="7"/>
      <c r="L550" s="7"/>
      <c r="M550" s="7"/>
      <c r="N550" s="154"/>
      <c r="O550" s="154"/>
      <c r="P550" s="7"/>
      <c r="Q550" s="7"/>
      <c r="R550" s="7"/>
      <c r="S550" s="7"/>
      <c r="T550" s="154"/>
      <c r="U550" s="154"/>
      <c r="V550" s="7"/>
      <c r="W550" s="7"/>
      <c r="X550" s="7"/>
      <c r="Y550" s="7"/>
      <c r="Z550" s="154"/>
      <c r="AA550" s="154"/>
      <c r="AB550" s="7"/>
      <c r="AC550" s="7"/>
      <c r="AD550" s="7"/>
      <c r="AE550" s="7"/>
      <c r="AF550" s="154"/>
      <c r="AG550" s="154"/>
      <c r="AH550" s="7"/>
      <c r="AI550" s="7"/>
      <c r="AJ550" s="7"/>
      <c r="AK550" s="7"/>
      <c r="AL550" s="154"/>
      <c r="AM550" s="154"/>
      <c r="AN550" s="7"/>
      <c r="AO550" s="7"/>
      <c r="AP550" s="7"/>
      <c r="AQ550" s="7"/>
      <c r="AR550" s="154"/>
      <c r="AS550" s="154"/>
      <c r="AT550" s="7"/>
      <c r="AU550" s="7"/>
      <c r="AV550" s="7"/>
      <c r="AW550" s="7"/>
      <c r="AX550" s="154"/>
      <c r="AY550" s="154"/>
      <c r="AZ550" s="7"/>
      <c r="BA550" s="7"/>
      <c r="BB550" s="7"/>
      <c r="BC550" s="7"/>
      <c r="BD550" s="154"/>
      <c r="BE550" s="154"/>
      <c r="BF550" s="154"/>
      <c r="BG550" s="7"/>
    </row>
    <row r="551" ht="15.75" customHeight="1">
      <c r="A551" s="7"/>
      <c r="B551" s="154"/>
      <c r="C551" s="154"/>
      <c r="D551" s="7"/>
      <c r="E551" s="7"/>
      <c r="F551" s="7"/>
      <c r="G551" s="7"/>
      <c r="H551" s="154"/>
      <c r="I551" s="154"/>
      <c r="J551" s="7"/>
      <c r="K551" s="7"/>
      <c r="L551" s="7"/>
      <c r="M551" s="7"/>
      <c r="N551" s="154"/>
      <c r="O551" s="154"/>
      <c r="P551" s="7"/>
      <c r="Q551" s="7"/>
      <c r="R551" s="7"/>
      <c r="S551" s="7"/>
      <c r="T551" s="154"/>
      <c r="U551" s="154"/>
      <c r="V551" s="7"/>
      <c r="W551" s="7"/>
      <c r="X551" s="7"/>
      <c r="Y551" s="7"/>
      <c r="Z551" s="154"/>
      <c r="AA551" s="154"/>
      <c r="AB551" s="7"/>
      <c r="AC551" s="7"/>
      <c r="AD551" s="7"/>
      <c r="AE551" s="7"/>
      <c r="AF551" s="154"/>
      <c r="AG551" s="154"/>
      <c r="AH551" s="7"/>
      <c r="AI551" s="7"/>
      <c r="AJ551" s="7"/>
      <c r="AK551" s="7"/>
      <c r="AL551" s="154"/>
      <c r="AM551" s="154"/>
      <c r="AN551" s="7"/>
      <c r="AO551" s="7"/>
      <c r="AP551" s="7"/>
      <c r="AQ551" s="7"/>
      <c r="AR551" s="154"/>
      <c r="AS551" s="154"/>
      <c r="AT551" s="7"/>
      <c r="AU551" s="7"/>
      <c r="AV551" s="7"/>
      <c r="AW551" s="7"/>
      <c r="AX551" s="154"/>
      <c r="AY551" s="154"/>
      <c r="AZ551" s="7"/>
      <c r="BA551" s="7"/>
      <c r="BB551" s="7"/>
      <c r="BC551" s="7"/>
      <c r="BD551" s="154"/>
      <c r="BE551" s="154"/>
      <c r="BF551" s="154"/>
      <c r="BG551" s="7"/>
    </row>
    <row r="552" ht="15.75" customHeight="1">
      <c r="A552" s="7"/>
      <c r="B552" s="154"/>
      <c r="C552" s="154"/>
      <c r="D552" s="7"/>
      <c r="E552" s="7"/>
      <c r="F552" s="7"/>
      <c r="G552" s="7"/>
      <c r="H552" s="154"/>
      <c r="I552" s="154"/>
      <c r="J552" s="7"/>
      <c r="K552" s="7"/>
      <c r="L552" s="7"/>
      <c r="M552" s="7"/>
      <c r="N552" s="154"/>
      <c r="O552" s="154"/>
      <c r="P552" s="7"/>
      <c r="Q552" s="7"/>
      <c r="R552" s="7"/>
      <c r="S552" s="7"/>
      <c r="T552" s="154"/>
      <c r="U552" s="154"/>
      <c r="V552" s="7"/>
      <c r="W552" s="7"/>
      <c r="X552" s="7"/>
      <c r="Y552" s="7"/>
      <c r="Z552" s="154"/>
      <c r="AA552" s="154"/>
      <c r="AB552" s="7"/>
      <c r="AC552" s="7"/>
      <c r="AD552" s="7"/>
      <c r="AE552" s="7"/>
      <c r="AF552" s="154"/>
      <c r="AG552" s="154"/>
      <c r="AH552" s="7"/>
      <c r="AI552" s="7"/>
      <c r="AJ552" s="7"/>
      <c r="AK552" s="7"/>
      <c r="AL552" s="154"/>
      <c r="AM552" s="154"/>
      <c r="AN552" s="7"/>
      <c r="AO552" s="7"/>
      <c r="AP552" s="7"/>
      <c r="AQ552" s="7"/>
      <c r="AR552" s="154"/>
      <c r="AS552" s="154"/>
      <c r="AT552" s="7"/>
      <c r="AU552" s="7"/>
      <c r="AV552" s="7"/>
      <c r="AW552" s="7"/>
      <c r="AX552" s="154"/>
      <c r="AY552" s="154"/>
      <c r="AZ552" s="7"/>
      <c r="BA552" s="7"/>
      <c r="BB552" s="7"/>
      <c r="BC552" s="7"/>
      <c r="BD552" s="154"/>
      <c r="BE552" s="154"/>
      <c r="BF552" s="154"/>
      <c r="BG552" s="7"/>
    </row>
    <row r="553" ht="15.75" customHeight="1">
      <c r="A553" s="7"/>
      <c r="B553" s="154"/>
      <c r="C553" s="154"/>
      <c r="D553" s="7"/>
      <c r="E553" s="7"/>
      <c r="F553" s="7"/>
      <c r="G553" s="7"/>
      <c r="H553" s="154"/>
      <c r="I553" s="154"/>
      <c r="J553" s="7"/>
      <c r="K553" s="7"/>
      <c r="L553" s="7"/>
      <c r="M553" s="7"/>
      <c r="N553" s="154"/>
      <c r="O553" s="154"/>
      <c r="P553" s="7"/>
      <c r="Q553" s="7"/>
      <c r="R553" s="7"/>
      <c r="S553" s="7"/>
      <c r="T553" s="154"/>
      <c r="U553" s="154"/>
      <c r="V553" s="7"/>
      <c r="W553" s="7"/>
      <c r="X553" s="7"/>
      <c r="Y553" s="7"/>
      <c r="Z553" s="154"/>
      <c r="AA553" s="154"/>
      <c r="AB553" s="7"/>
      <c r="AC553" s="7"/>
      <c r="AD553" s="7"/>
      <c r="AE553" s="7"/>
      <c r="AF553" s="154"/>
      <c r="AG553" s="154"/>
      <c r="AH553" s="7"/>
      <c r="AI553" s="7"/>
      <c r="AJ553" s="7"/>
      <c r="AK553" s="7"/>
      <c r="AL553" s="154"/>
      <c r="AM553" s="154"/>
      <c r="AN553" s="7"/>
      <c r="AO553" s="7"/>
      <c r="AP553" s="7"/>
      <c r="AQ553" s="7"/>
      <c r="AR553" s="154"/>
      <c r="AS553" s="154"/>
      <c r="AT553" s="7"/>
      <c r="AU553" s="7"/>
      <c r="AV553" s="7"/>
      <c r="AW553" s="7"/>
      <c r="AX553" s="154"/>
      <c r="AY553" s="154"/>
      <c r="AZ553" s="7"/>
      <c r="BA553" s="7"/>
      <c r="BB553" s="7"/>
      <c r="BC553" s="7"/>
      <c r="BD553" s="154"/>
      <c r="BE553" s="154"/>
      <c r="BF553" s="154"/>
      <c r="BG553" s="7"/>
    </row>
    <row r="554" ht="15.75" customHeight="1">
      <c r="A554" s="7"/>
      <c r="B554" s="154"/>
      <c r="C554" s="154"/>
      <c r="D554" s="7"/>
      <c r="E554" s="7"/>
      <c r="F554" s="7"/>
      <c r="G554" s="7"/>
      <c r="H554" s="154"/>
      <c r="I554" s="154"/>
      <c r="J554" s="7"/>
      <c r="K554" s="7"/>
      <c r="L554" s="7"/>
      <c r="M554" s="7"/>
      <c r="N554" s="154"/>
      <c r="O554" s="154"/>
      <c r="P554" s="7"/>
      <c r="Q554" s="7"/>
      <c r="R554" s="7"/>
      <c r="S554" s="7"/>
      <c r="T554" s="154"/>
      <c r="U554" s="154"/>
      <c r="V554" s="7"/>
      <c r="W554" s="7"/>
      <c r="X554" s="7"/>
      <c r="Y554" s="7"/>
      <c r="Z554" s="154"/>
      <c r="AA554" s="154"/>
      <c r="AB554" s="7"/>
      <c r="AC554" s="7"/>
      <c r="AD554" s="7"/>
      <c r="AE554" s="7"/>
      <c r="AF554" s="154"/>
      <c r="AG554" s="154"/>
      <c r="AH554" s="7"/>
      <c r="AI554" s="7"/>
      <c r="AJ554" s="7"/>
      <c r="AK554" s="7"/>
      <c r="AL554" s="154"/>
      <c r="AM554" s="154"/>
      <c r="AN554" s="7"/>
      <c r="AO554" s="7"/>
      <c r="AP554" s="7"/>
      <c r="AQ554" s="7"/>
      <c r="AR554" s="154"/>
      <c r="AS554" s="154"/>
      <c r="AT554" s="7"/>
      <c r="AU554" s="7"/>
      <c r="AV554" s="7"/>
      <c r="AW554" s="7"/>
      <c r="AX554" s="154"/>
      <c r="AY554" s="154"/>
      <c r="AZ554" s="7"/>
      <c r="BA554" s="7"/>
      <c r="BB554" s="7"/>
      <c r="BC554" s="7"/>
      <c r="BD554" s="154"/>
      <c r="BE554" s="154"/>
      <c r="BF554" s="154"/>
      <c r="BG554" s="7"/>
    </row>
    <row r="555" ht="15.75" customHeight="1">
      <c r="A555" s="7"/>
      <c r="B555" s="154"/>
      <c r="C555" s="154"/>
      <c r="D555" s="7"/>
      <c r="E555" s="7"/>
      <c r="F555" s="7"/>
      <c r="G555" s="7"/>
      <c r="H555" s="154"/>
      <c r="I555" s="154"/>
      <c r="J555" s="7"/>
      <c r="K555" s="7"/>
      <c r="L555" s="7"/>
      <c r="M555" s="7"/>
      <c r="N555" s="154"/>
      <c r="O555" s="154"/>
      <c r="P555" s="7"/>
      <c r="Q555" s="7"/>
      <c r="R555" s="7"/>
      <c r="S555" s="7"/>
      <c r="T555" s="154"/>
      <c r="U555" s="154"/>
      <c r="V555" s="7"/>
      <c r="W555" s="7"/>
      <c r="X555" s="7"/>
      <c r="Y555" s="7"/>
      <c r="Z555" s="154"/>
      <c r="AA555" s="154"/>
      <c r="AB555" s="7"/>
      <c r="AC555" s="7"/>
      <c r="AD555" s="7"/>
      <c r="AE555" s="7"/>
      <c r="AF555" s="154"/>
      <c r="AG555" s="154"/>
      <c r="AH555" s="7"/>
      <c r="AI555" s="7"/>
      <c r="AJ555" s="7"/>
      <c r="AK555" s="7"/>
      <c r="AL555" s="154"/>
      <c r="AM555" s="154"/>
      <c r="AN555" s="7"/>
      <c r="AO555" s="7"/>
      <c r="AP555" s="7"/>
      <c r="AQ555" s="7"/>
      <c r="AR555" s="154"/>
      <c r="AS555" s="154"/>
      <c r="AT555" s="7"/>
      <c r="AU555" s="7"/>
      <c r="AV555" s="7"/>
      <c r="AW555" s="7"/>
      <c r="AX555" s="154"/>
      <c r="AY555" s="154"/>
      <c r="AZ555" s="7"/>
      <c r="BA555" s="7"/>
      <c r="BB555" s="7"/>
      <c r="BC555" s="7"/>
      <c r="BD555" s="154"/>
      <c r="BE555" s="154"/>
      <c r="BF555" s="154"/>
      <c r="BG555" s="7"/>
    </row>
    <row r="556" ht="15.75" customHeight="1">
      <c r="A556" s="7"/>
      <c r="B556" s="154"/>
      <c r="C556" s="154"/>
      <c r="D556" s="7"/>
      <c r="E556" s="7"/>
      <c r="F556" s="7"/>
      <c r="G556" s="7"/>
      <c r="H556" s="154"/>
      <c r="I556" s="154"/>
      <c r="J556" s="7"/>
      <c r="K556" s="7"/>
      <c r="L556" s="7"/>
      <c r="M556" s="7"/>
      <c r="N556" s="154"/>
      <c r="O556" s="154"/>
      <c r="P556" s="7"/>
      <c r="Q556" s="7"/>
      <c r="R556" s="7"/>
      <c r="S556" s="7"/>
      <c r="T556" s="154"/>
      <c r="U556" s="154"/>
      <c r="V556" s="7"/>
      <c r="W556" s="7"/>
      <c r="X556" s="7"/>
      <c r="Y556" s="7"/>
      <c r="Z556" s="154"/>
      <c r="AA556" s="154"/>
      <c r="AB556" s="7"/>
      <c r="AC556" s="7"/>
      <c r="AD556" s="7"/>
      <c r="AE556" s="7"/>
      <c r="AF556" s="154"/>
      <c r="AG556" s="154"/>
      <c r="AH556" s="7"/>
      <c r="AI556" s="7"/>
      <c r="AJ556" s="7"/>
      <c r="AK556" s="7"/>
      <c r="AL556" s="154"/>
      <c r="AM556" s="154"/>
      <c r="AN556" s="7"/>
      <c r="AO556" s="7"/>
      <c r="AP556" s="7"/>
      <c r="AQ556" s="7"/>
      <c r="AR556" s="154"/>
      <c r="AS556" s="154"/>
      <c r="AT556" s="7"/>
      <c r="AU556" s="7"/>
      <c r="AV556" s="7"/>
      <c r="AW556" s="7"/>
      <c r="AX556" s="154"/>
      <c r="AY556" s="154"/>
      <c r="AZ556" s="7"/>
      <c r="BA556" s="7"/>
      <c r="BB556" s="7"/>
      <c r="BC556" s="7"/>
      <c r="BD556" s="154"/>
      <c r="BE556" s="154"/>
      <c r="BF556" s="154"/>
      <c r="BG556" s="7"/>
    </row>
    <row r="557" ht="15.75" customHeight="1">
      <c r="A557" s="7"/>
      <c r="B557" s="154"/>
      <c r="C557" s="154"/>
      <c r="D557" s="7"/>
      <c r="E557" s="7"/>
      <c r="F557" s="7"/>
      <c r="G557" s="7"/>
      <c r="H557" s="154"/>
      <c r="I557" s="154"/>
      <c r="J557" s="7"/>
      <c r="K557" s="7"/>
      <c r="L557" s="7"/>
      <c r="M557" s="7"/>
      <c r="N557" s="154"/>
      <c r="O557" s="154"/>
      <c r="P557" s="7"/>
      <c r="Q557" s="7"/>
      <c r="R557" s="7"/>
      <c r="S557" s="7"/>
      <c r="T557" s="154"/>
      <c r="U557" s="154"/>
      <c r="V557" s="7"/>
      <c r="W557" s="7"/>
      <c r="X557" s="7"/>
      <c r="Y557" s="7"/>
      <c r="Z557" s="154"/>
      <c r="AA557" s="154"/>
      <c r="AB557" s="7"/>
      <c r="AC557" s="7"/>
      <c r="AD557" s="7"/>
      <c r="AE557" s="7"/>
      <c r="AF557" s="154"/>
      <c r="AG557" s="154"/>
      <c r="AH557" s="7"/>
      <c r="AI557" s="7"/>
      <c r="AJ557" s="7"/>
      <c r="AK557" s="7"/>
      <c r="AL557" s="154"/>
      <c r="AM557" s="154"/>
      <c r="AN557" s="7"/>
      <c r="AO557" s="7"/>
      <c r="AP557" s="7"/>
      <c r="AQ557" s="7"/>
      <c r="AR557" s="154"/>
      <c r="AS557" s="154"/>
      <c r="AT557" s="7"/>
      <c r="AU557" s="7"/>
      <c r="AV557" s="7"/>
      <c r="AW557" s="7"/>
      <c r="AX557" s="154"/>
      <c r="AY557" s="154"/>
      <c r="AZ557" s="7"/>
      <c r="BA557" s="7"/>
      <c r="BB557" s="7"/>
      <c r="BC557" s="7"/>
      <c r="BD557" s="154"/>
      <c r="BE557" s="154"/>
      <c r="BF557" s="154"/>
      <c r="BG557" s="7"/>
    </row>
    <row r="558" ht="15.75" customHeight="1">
      <c r="A558" s="7"/>
      <c r="B558" s="154"/>
      <c r="C558" s="154"/>
      <c r="D558" s="7"/>
      <c r="E558" s="7"/>
      <c r="F558" s="7"/>
      <c r="G558" s="7"/>
      <c r="H558" s="154"/>
      <c r="I558" s="154"/>
      <c r="J558" s="7"/>
      <c r="K558" s="7"/>
      <c r="L558" s="7"/>
      <c r="M558" s="7"/>
      <c r="N558" s="154"/>
      <c r="O558" s="154"/>
      <c r="P558" s="7"/>
      <c r="Q558" s="7"/>
      <c r="R558" s="7"/>
      <c r="S558" s="7"/>
      <c r="T558" s="154"/>
      <c r="U558" s="154"/>
      <c r="V558" s="7"/>
      <c r="W558" s="7"/>
      <c r="X558" s="7"/>
      <c r="Y558" s="7"/>
      <c r="Z558" s="154"/>
      <c r="AA558" s="154"/>
      <c r="AB558" s="7"/>
      <c r="AC558" s="7"/>
      <c r="AD558" s="7"/>
      <c r="AE558" s="7"/>
      <c r="AF558" s="154"/>
      <c r="AG558" s="154"/>
      <c r="AH558" s="7"/>
      <c r="AI558" s="7"/>
      <c r="AJ558" s="7"/>
      <c r="AK558" s="7"/>
      <c r="AL558" s="154"/>
      <c r="AM558" s="154"/>
      <c r="AN558" s="7"/>
      <c r="AO558" s="7"/>
      <c r="AP558" s="7"/>
      <c r="AQ558" s="7"/>
      <c r="AR558" s="154"/>
      <c r="AS558" s="154"/>
      <c r="AT558" s="7"/>
      <c r="AU558" s="7"/>
      <c r="AV558" s="7"/>
      <c r="AW558" s="7"/>
      <c r="AX558" s="154"/>
      <c r="AY558" s="154"/>
      <c r="AZ558" s="7"/>
      <c r="BA558" s="7"/>
      <c r="BB558" s="7"/>
      <c r="BC558" s="7"/>
      <c r="BD558" s="154"/>
      <c r="BE558" s="154"/>
      <c r="BF558" s="154"/>
      <c r="BG558" s="7"/>
    </row>
    <row r="559" ht="15.75" customHeight="1">
      <c r="A559" s="7"/>
      <c r="B559" s="154"/>
      <c r="C559" s="154"/>
      <c r="D559" s="7"/>
      <c r="E559" s="7"/>
      <c r="F559" s="7"/>
      <c r="G559" s="7"/>
      <c r="H559" s="154"/>
      <c r="I559" s="154"/>
      <c r="J559" s="7"/>
      <c r="K559" s="7"/>
      <c r="L559" s="7"/>
      <c r="M559" s="7"/>
      <c r="N559" s="154"/>
      <c r="O559" s="154"/>
      <c r="P559" s="7"/>
      <c r="Q559" s="7"/>
      <c r="R559" s="7"/>
      <c r="S559" s="7"/>
      <c r="T559" s="154"/>
      <c r="U559" s="154"/>
      <c r="V559" s="7"/>
      <c r="W559" s="7"/>
      <c r="X559" s="7"/>
      <c r="Y559" s="7"/>
      <c r="Z559" s="154"/>
      <c r="AA559" s="154"/>
      <c r="AB559" s="7"/>
      <c r="AC559" s="7"/>
      <c r="AD559" s="7"/>
      <c r="AE559" s="7"/>
      <c r="AF559" s="154"/>
      <c r="AG559" s="154"/>
      <c r="AH559" s="7"/>
      <c r="AI559" s="7"/>
      <c r="AJ559" s="7"/>
      <c r="AK559" s="7"/>
      <c r="AL559" s="154"/>
      <c r="AM559" s="154"/>
      <c r="AN559" s="7"/>
      <c r="AO559" s="7"/>
      <c r="AP559" s="7"/>
      <c r="AQ559" s="7"/>
      <c r="AR559" s="154"/>
      <c r="AS559" s="154"/>
      <c r="AT559" s="7"/>
      <c r="AU559" s="7"/>
      <c r="AV559" s="7"/>
      <c r="AW559" s="7"/>
      <c r="AX559" s="154"/>
      <c r="AY559" s="154"/>
      <c r="AZ559" s="7"/>
      <c r="BA559" s="7"/>
      <c r="BB559" s="7"/>
      <c r="BC559" s="7"/>
      <c r="BD559" s="154"/>
      <c r="BE559" s="154"/>
      <c r="BF559" s="154"/>
      <c r="BG559" s="7"/>
    </row>
    <row r="560" ht="15.75" customHeight="1">
      <c r="A560" s="7"/>
      <c r="B560" s="154"/>
      <c r="C560" s="154"/>
      <c r="D560" s="7"/>
      <c r="E560" s="7"/>
      <c r="F560" s="7"/>
      <c r="G560" s="7"/>
      <c r="H560" s="154"/>
      <c r="I560" s="154"/>
      <c r="J560" s="7"/>
      <c r="K560" s="7"/>
      <c r="L560" s="7"/>
      <c r="M560" s="7"/>
      <c r="N560" s="154"/>
      <c r="O560" s="154"/>
      <c r="P560" s="7"/>
      <c r="Q560" s="7"/>
      <c r="R560" s="7"/>
      <c r="S560" s="7"/>
      <c r="T560" s="154"/>
      <c r="U560" s="154"/>
      <c r="V560" s="7"/>
      <c r="W560" s="7"/>
      <c r="X560" s="7"/>
      <c r="Y560" s="7"/>
      <c r="Z560" s="154"/>
      <c r="AA560" s="154"/>
      <c r="AB560" s="7"/>
      <c r="AC560" s="7"/>
      <c r="AD560" s="7"/>
      <c r="AE560" s="7"/>
      <c r="AF560" s="154"/>
      <c r="AG560" s="154"/>
      <c r="AH560" s="7"/>
      <c r="AI560" s="7"/>
      <c r="AJ560" s="7"/>
      <c r="AK560" s="7"/>
      <c r="AL560" s="154"/>
      <c r="AM560" s="154"/>
      <c r="AN560" s="7"/>
      <c r="AO560" s="7"/>
      <c r="AP560" s="7"/>
      <c r="AQ560" s="7"/>
      <c r="AR560" s="154"/>
      <c r="AS560" s="154"/>
      <c r="AT560" s="7"/>
      <c r="AU560" s="7"/>
      <c r="AV560" s="7"/>
      <c r="AW560" s="7"/>
      <c r="AX560" s="154"/>
      <c r="AY560" s="154"/>
      <c r="AZ560" s="7"/>
      <c r="BA560" s="7"/>
      <c r="BB560" s="7"/>
      <c r="BC560" s="7"/>
      <c r="BD560" s="154"/>
      <c r="BE560" s="154"/>
      <c r="BF560" s="154"/>
      <c r="BG560" s="7"/>
    </row>
    <row r="561" ht="15.75" customHeight="1">
      <c r="A561" s="7"/>
      <c r="B561" s="154"/>
      <c r="C561" s="154"/>
      <c r="D561" s="7"/>
      <c r="E561" s="7"/>
      <c r="F561" s="7"/>
      <c r="G561" s="7"/>
      <c r="H561" s="154"/>
      <c r="I561" s="154"/>
      <c r="J561" s="7"/>
      <c r="K561" s="7"/>
      <c r="L561" s="7"/>
      <c r="M561" s="7"/>
      <c r="N561" s="154"/>
      <c r="O561" s="154"/>
      <c r="P561" s="7"/>
      <c r="Q561" s="7"/>
      <c r="R561" s="7"/>
      <c r="S561" s="7"/>
      <c r="T561" s="154"/>
      <c r="U561" s="154"/>
      <c r="V561" s="7"/>
      <c r="W561" s="7"/>
      <c r="X561" s="7"/>
      <c r="Y561" s="7"/>
      <c r="Z561" s="154"/>
      <c r="AA561" s="154"/>
      <c r="AB561" s="7"/>
      <c r="AC561" s="7"/>
      <c r="AD561" s="7"/>
      <c r="AE561" s="7"/>
      <c r="AF561" s="154"/>
      <c r="AG561" s="154"/>
      <c r="AH561" s="7"/>
      <c r="AI561" s="7"/>
      <c r="AJ561" s="7"/>
      <c r="AK561" s="7"/>
      <c r="AL561" s="154"/>
      <c r="AM561" s="154"/>
      <c r="AN561" s="7"/>
      <c r="AO561" s="7"/>
      <c r="AP561" s="7"/>
      <c r="AQ561" s="7"/>
      <c r="AR561" s="154"/>
      <c r="AS561" s="154"/>
      <c r="AT561" s="7"/>
      <c r="AU561" s="7"/>
      <c r="AV561" s="7"/>
      <c r="AW561" s="7"/>
      <c r="AX561" s="154"/>
      <c r="AY561" s="154"/>
      <c r="AZ561" s="7"/>
      <c r="BA561" s="7"/>
      <c r="BB561" s="7"/>
      <c r="BC561" s="7"/>
      <c r="BD561" s="154"/>
      <c r="BE561" s="154"/>
      <c r="BF561" s="154"/>
      <c r="BG561" s="7"/>
    </row>
    <row r="562" ht="15.75" customHeight="1">
      <c r="A562" s="7"/>
      <c r="B562" s="154"/>
      <c r="C562" s="154"/>
      <c r="D562" s="7"/>
      <c r="E562" s="7"/>
      <c r="F562" s="7"/>
      <c r="G562" s="7"/>
      <c r="H562" s="154"/>
      <c r="I562" s="154"/>
      <c r="J562" s="7"/>
      <c r="K562" s="7"/>
      <c r="L562" s="7"/>
      <c r="M562" s="7"/>
      <c r="N562" s="154"/>
      <c r="O562" s="154"/>
      <c r="P562" s="7"/>
      <c r="Q562" s="7"/>
      <c r="R562" s="7"/>
      <c r="S562" s="7"/>
      <c r="T562" s="154"/>
      <c r="U562" s="154"/>
      <c r="V562" s="7"/>
      <c r="W562" s="7"/>
      <c r="X562" s="7"/>
      <c r="Y562" s="7"/>
      <c r="Z562" s="154"/>
      <c r="AA562" s="154"/>
      <c r="AB562" s="7"/>
      <c r="AC562" s="7"/>
      <c r="AD562" s="7"/>
      <c r="AE562" s="7"/>
      <c r="AF562" s="154"/>
      <c r="AG562" s="154"/>
      <c r="AH562" s="7"/>
      <c r="AI562" s="7"/>
      <c r="AJ562" s="7"/>
      <c r="AK562" s="7"/>
      <c r="AL562" s="154"/>
      <c r="AM562" s="154"/>
      <c r="AN562" s="7"/>
      <c r="AO562" s="7"/>
      <c r="AP562" s="7"/>
      <c r="AQ562" s="7"/>
      <c r="AR562" s="154"/>
      <c r="AS562" s="154"/>
      <c r="AT562" s="7"/>
      <c r="AU562" s="7"/>
      <c r="AV562" s="7"/>
      <c r="AW562" s="7"/>
      <c r="AX562" s="154"/>
      <c r="AY562" s="154"/>
      <c r="AZ562" s="7"/>
      <c r="BA562" s="7"/>
      <c r="BB562" s="7"/>
      <c r="BC562" s="7"/>
      <c r="BD562" s="154"/>
      <c r="BE562" s="154"/>
      <c r="BF562" s="154"/>
      <c r="BG562" s="7"/>
    </row>
    <row r="563" ht="15.75" customHeight="1">
      <c r="A563" s="7"/>
      <c r="B563" s="154"/>
      <c r="C563" s="154"/>
      <c r="D563" s="7"/>
      <c r="E563" s="7"/>
      <c r="F563" s="7"/>
      <c r="G563" s="7"/>
      <c r="H563" s="154"/>
      <c r="I563" s="154"/>
      <c r="J563" s="7"/>
      <c r="K563" s="7"/>
      <c r="L563" s="7"/>
      <c r="M563" s="7"/>
      <c r="N563" s="154"/>
      <c r="O563" s="154"/>
      <c r="P563" s="7"/>
      <c r="Q563" s="7"/>
      <c r="R563" s="7"/>
      <c r="S563" s="7"/>
      <c r="T563" s="154"/>
      <c r="U563" s="154"/>
      <c r="V563" s="7"/>
      <c r="W563" s="7"/>
      <c r="X563" s="7"/>
      <c r="Y563" s="7"/>
      <c r="Z563" s="154"/>
      <c r="AA563" s="154"/>
      <c r="AB563" s="7"/>
      <c r="AC563" s="7"/>
      <c r="AD563" s="7"/>
      <c r="AE563" s="7"/>
      <c r="AF563" s="154"/>
      <c r="AG563" s="154"/>
      <c r="AH563" s="7"/>
      <c r="AI563" s="7"/>
      <c r="AJ563" s="7"/>
      <c r="AK563" s="7"/>
      <c r="AL563" s="154"/>
      <c r="AM563" s="154"/>
      <c r="AN563" s="7"/>
      <c r="AO563" s="7"/>
      <c r="AP563" s="7"/>
      <c r="AQ563" s="7"/>
      <c r="AR563" s="154"/>
      <c r="AS563" s="154"/>
      <c r="AT563" s="7"/>
      <c r="AU563" s="7"/>
      <c r="AV563" s="7"/>
      <c r="AW563" s="7"/>
      <c r="AX563" s="154"/>
      <c r="AY563" s="154"/>
      <c r="AZ563" s="7"/>
      <c r="BA563" s="7"/>
      <c r="BB563" s="7"/>
      <c r="BC563" s="7"/>
      <c r="BD563" s="154"/>
      <c r="BE563" s="154"/>
      <c r="BF563" s="154"/>
      <c r="BG563" s="7"/>
    </row>
    <row r="564" ht="15.75" customHeight="1">
      <c r="A564" s="7"/>
      <c r="B564" s="154"/>
      <c r="C564" s="154"/>
      <c r="D564" s="7"/>
      <c r="E564" s="7"/>
      <c r="F564" s="7"/>
      <c r="G564" s="7"/>
      <c r="H564" s="154"/>
      <c r="I564" s="154"/>
      <c r="J564" s="7"/>
      <c r="K564" s="7"/>
      <c r="L564" s="7"/>
      <c r="M564" s="7"/>
      <c r="N564" s="154"/>
      <c r="O564" s="154"/>
      <c r="P564" s="7"/>
      <c r="Q564" s="7"/>
      <c r="R564" s="7"/>
      <c r="S564" s="7"/>
      <c r="T564" s="154"/>
      <c r="U564" s="154"/>
      <c r="V564" s="7"/>
      <c r="W564" s="7"/>
      <c r="X564" s="7"/>
      <c r="Y564" s="7"/>
      <c r="Z564" s="154"/>
      <c r="AA564" s="154"/>
      <c r="AB564" s="7"/>
      <c r="AC564" s="7"/>
      <c r="AD564" s="7"/>
      <c r="AE564" s="7"/>
      <c r="AF564" s="154"/>
      <c r="AG564" s="154"/>
      <c r="AH564" s="7"/>
      <c r="AI564" s="7"/>
      <c r="AJ564" s="7"/>
      <c r="AK564" s="7"/>
      <c r="AL564" s="154"/>
      <c r="AM564" s="154"/>
      <c r="AN564" s="7"/>
      <c r="AO564" s="7"/>
      <c r="AP564" s="7"/>
      <c r="AQ564" s="7"/>
      <c r="AR564" s="154"/>
      <c r="AS564" s="154"/>
      <c r="AT564" s="7"/>
      <c r="AU564" s="7"/>
      <c r="AV564" s="7"/>
      <c r="AW564" s="7"/>
      <c r="AX564" s="154"/>
      <c r="AY564" s="154"/>
      <c r="AZ564" s="7"/>
      <c r="BA564" s="7"/>
      <c r="BB564" s="7"/>
      <c r="BC564" s="7"/>
      <c r="BD564" s="154"/>
      <c r="BE564" s="154"/>
      <c r="BF564" s="154"/>
      <c r="BG564" s="7"/>
    </row>
    <row r="565" ht="15.75" customHeight="1">
      <c r="A565" s="7"/>
      <c r="B565" s="154"/>
      <c r="C565" s="154"/>
      <c r="D565" s="7"/>
      <c r="E565" s="7"/>
      <c r="F565" s="7"/>
      <c r="G565" s="7"/>
      <c r="H565" s="154"/>
      <c r="I565" s="154"/>
      <c r="J565" s="7"/>
      <c r="K565" s="7"/>
      <c r="L565" s="7"/>
      <c r="M565" s="7"/>
      <c r="N565" s="154"/>
      <c r="O565" s="154"/>
      <c r="P565" s="7"/>
      <c r="Q565" s="7"/>
      <c r="R565" s="7"/>
      <c r="S565" s="7"/>
      <c r="T565" s="154"/>
      <c r="U565" s="154"/>
      <c r="V565" s="7"/>
      <c r="W565" s="7"/>
      <c r="X565" s="7"/>
      <c r="Y565" s="7"/>
      <c r="Z565" s="154"/>
      <c r="AA565" s="154"/>
      <c r="AB565" s="7"/>
      <c r="AC565" s="7"/>
      <c r="AD565" s="7"/>
      <c r="AE565" s="7"/>
      <c r="AF565" s="154"/>
      <c r="AG565" s="154"/>
      <c r="AH565" s="7"/>
      <c r="AI565" s="7"/>
      <c r="AJ565" s="7"/>
      <c r="AK565" s="7"/>
      <c r="AL565" s="154"/>
      <c r="AM565" s="154"/>
      <c r="AN565" s="7"/>
      <c r="AO565" s="7"/>
      <c r="AP565" s="7"/>
      <c r="AQ565" s="7"/>
      <c r="AR565" s="154"/>
      <c r="AS565" s="154"/>
      <c r="AT565" s="7"/>
      <c r="AU565" s="7"/>
      <c r="AV565" s="7"/>
      <c r="AW565" s="7"/>
      <c r="AX565" s="154"/>
      <c r="AY565" s="154"/>
      <c r="AZ565" s="7"/>
      <c r="BA565" s="7"/>
      <c r="BB565" s="7"/>
      <c r="BC565" s="7"/>
      <c r="BD565" s="154"/>
      <c r="BE565" s="154"/>
      <c r="BF565" s="154"/>
      <c r="BG565" s="7"/>
    </row>
    <row r="566" ht="15.75" customHeight="1">
      <c r="A566" s="7"/>
      <c r="B566" s="154"/>
      <c r="C566" s="154"/>
      <c r="D566" s="7"/>
      <c r="E566" s="7"/>
      <c r="F566" s="7"/>
      <c r="G566" s="7"/>
      <c r="H566" s="154"/>
      <c r="I566" s="154"/>
      <c r="J566" s="7"/>
      <c r="K566" s="7"/>
      <c r="L566" s="7"/>
      <c r="M566" s="7"/>
      <c r="N566" s="154"/>
      <c r="O566" s="154"/>
      <c r="P566" s="7"/>
      <c r="Q566" s="7"/>
      <c r="R566" s="7"/>
      <c r="S566" s="7"/>
      <c r="T566" s="154"/>
      <c r="U566" s="154"/>
      <c r="V566" s="7"/>
      <c r="W566" s="7"/>
      <c r="X566" s="7"/>
      <c r="Y566" s="7"/>
      <c r="Z566" s="154"/>
      <c r="AA566" s="154"/>
      <c r="AB566" s="7"/>
      <c r="AC566" s="7"/>
      <c r="AD566" s="7"/>
      <c r="AE566" s="7"/>
      <c r="AF566" s="154"/>
      <c r="AG566" s="154"/>
      <c r="AH566" s="7"/>
      <c r="AI566" s="7"/>
      <c r="AJ566" s="7"/>
      <c r="AK566" s="7"/>
      <c r="AL566" s="154"/>
      <c r="AM566" s="154"/>
      <c r="AN566" s="7"/>
      <c r="AO566" s="7"/>
      <c r="AP566" s="7"/>
      <c r="AQ566" s="7"/>
      <c r="AR566" s="154"/>
      <c r="AS566" s="154"/>
      <c r="AT566" s="7"/>
      <c r="AU566" s="7"/>
      <c r="AV566" s="7"/>
      <c r="AW566" s="7"/>
      <c r="AX566" s="154"/>
      <c r="AY566" s="154"/>
      <c r="AZ566" s="7"/>
      <c r="BA566" s="7"/>
      <c r="BB566" s="7"/>
      <c r="BC566" s="7"/>
      <c r="BD566" s="154"/>
      <c r="BE566" s="154"/>
      <c r="BF566" s="154"/>
      <c r="BG566" s="7"/>
    </row>
    <row r="567" ht="15.75" customHeight="1">
      <c r="A567" s="7"/>
      <c r="B567" s="154"/>
      <c r="C567" s="154"/>
      <c r="D567" s="7"/>
      <c r="E567" s="7"/>
      <c r="F567" s="7"/>
      <c r="G567" s="7"/>
      <c r="H567" s="154"/>
      <c r="I567" s="154"/>
      <c r="J567" s="7"/>
      <c r="K567" s="7"/>
      <c r="L567" s="7"/>
      <c r="M567" s="7"/>
      <c r="N567" s="154"/>
      <c r="O567" s="154"/>
      <c r="P567" s="7"/>
      <c r="Q567" s="7"/>
      <c r="R567" s="7"/>
      <c r="S567" s="7"/>
      <c r="T567" s="154"/>
      <c r="U567" s="154"/>
      <c r="V567" s="7"/>
      <c r="W567" s="7"/>
      <c r="X567" s="7"/>
      <c r="Y567" s="7"/>
      <c r="Z567" s="154"/>
      <c r="AA567" s="154"/>
      <c r="AB567" s="7"/>
      <c r="AC567" s="7"/>
      <c r="AD567" s="7"/>
      <c r="AE567" s="7"/>
      <c r="AF567" s="154"/>
      <c r="AG567" s="154"/>
      <c r="AH567" s="7"/>
      <c r="AI567" s="7"/>
      <c r="AJ567" s="7"/>
      <c r="AK567" s="7"/>
      <c r="AL567" s="154"/>
      <c r="AM567" s="154"/>
      <c r="AN567" s="7"/>
      <c r="AO567" s="7"/>
      <c r="AP567" s="7"/>
      <c r="AQ567" s="7"/>
      <c r="AR567" s="154"/>
      <c r="AS567" s="154"/>
      <c r="AT567" s="7"/>
      <c r="AU567" s="7"/>
      <c r="AV567" s="7"/>
      <c r="AW567" s="7"/>
      <c r="AX567" s="154"/>
      <c r="AY567" s="154"/>
      <c r="AZ567" s="7"/>
      <c r="BA567" s="7"/>
      <c r="BB567" s="7"/>
      <c r="BC567" s="7"/>
      <c r="BD567" s="154"/>
      <c r="BE567" s="154"/>
      <c r="BF567" s="154"/>
      <c r="BG567" s="7"/>
    </row>
    <row r="568" ht="15.75" customHeight="1">
      <c r="A568" s="7"/>
      <c r="B568" s="154"/>
      <c r="C568" s="154"/>
      <c r="D568" s="7"/>
      <c r="E568" s="7"/>
      <c r="F568" s="7"/>
      <c r="G568" s="7"/>
      <c r="H568" s="154"/>
      <c r="I568" s="154"/>
      <c r="J568" s="7"/>
      <c r="K568" s="7"/>
      <c r="L568" s="7"/>
      <c r="M568" s="7"/>
      <c r="N568" s="154"/>
      <c r="O568" s="154"/>
      <c r="P568" s="7"/>
      <c r="Q568" s="7"/>
      <c r="R568" s="7"/>
      <c r="S568" s="7"/>
      <c r="T568" s="154"/>
      <c r="U568" s="154"/>
      <c r="V568" s="7"/>
      <c r="W568" s="7"/>
      <c r="X568" s="7"/>
      <c r="Y568" s="7"/>
      <c r="Z568" s="154"/>
      <c r="AA568" s="154"/>
      <c r="AB568" s="7"/>
      <c r="AC568" s="7"/>
      <c r="AD568" s="7"/>
      <c r="AE568" s="7"/>
      <c r="AF568" s="154"/>
      <c r="AG568" s="154"/>
      <c r="AH568" s="7"/>
      <c r="AI568" s="7"/>
      <c r="AJ568" s="7"/>
      <c r="AK568" s="7"/>
      <c r="AL568" s="154"/>
      <c r="AM568" s="154"/>
      <c r="AN568" s="7"/>
      <c r="AO568" s="7"/>
      <c r="AP568" s="7"/>
      <c r="AQ568" s="7"/>
      <c r="AR568" s="154"/>
      <c r="AS568" s="154"/>
      <c r="AT568" s="7"/>
      <c r="AU568" s="7"/>
      <c r="AV568" s="7"/>
      <c r="AW568" s="7"/>
      <c r="AX568" s="154"/>
      <c r="AY568" s="154"/>
      <c r="AZ568" s="7"/>
      <c r="BA568" s="7"/>
      <c r="BB568" s="7"/>
      <c r="BC568" s="7"/>
      <c r="BD568" s="154"/>
      <c r="BE568" s="154"/>
      <c r="BF568" s="154"/>
      <c r="BG568" s="7"/>
    </row>
    <row r="569" ht="15.75" customHeight="1">
      <c r="A569" s="7"/>
      <c r="B569" s="154"/>
      <c r="C569" s="154"/>
      <c r="D569" s="7"/>
      <c r="E569" s="7"/>
      <c r="F569" s="7"/>
      <c r="G569" s="7"/>
      <c r="H569" s="154"/>
      <c r="I569" s="154"/>
      <c r="J569" s="7"/>
      <c r="K569" s="7"/>
      <c r="L569" s="7"/>
      <c r="M569" s="7"/>
      <c r="N569" s="154"/>
      <c r="O569" s="154"/>
      <c r="P569" s="7"/>
      <c r="Q569" s="7"/>
      <c r="R569" s="7"/>
      <c r="S569" s="7"/>
      <c r="T569" s="154"/>
      <c r="U569" s="154"/>
      <c r="V569" s="7"/>
      <c r="W569" s="7"/>
      <c r="X569" s="7"/>
      <c r="Y569" s="7"/>
      <c r="Z569" s="154"/>
      <c r="AA569" s="154"/>
      <c r="AB569" s="7"/>
      <c r="AC569" s="7"/>
      <c r="AD569" s="7"/>
      <c r="AE569" s="7"/>
      <c r="AF569" s="154"/>
      <c r="AG569" s="154"/>
      <c r="AH569" s="7"/>
      <c r="AI569" s="7"/>
      <c r="AJ569" s="7"/>
      <c r="AK569" s="7"/>
      <c r="AL569" s="154"/>
      <c r="AM569" s="154"/>
      <c r="AN569" s="7"/>
      <c r="AO569" s="7"/>
      <c r="AP569" s="7"/>
      <c r="AQ569" s="7"/>
      <c r="AR569" s="154"/>
      <c r="AS569" s="154"/>
      <c r="AT569" s="7"/>
      <c r="AU569" s="7"/>
      <c r="AV569" s="7"/>
      <c r="AW569" s="7"/>
      <c r="AX569" s="154"/>
      <c r="AY569" s="154"/>
      <c r="AZ569" s="7"/>
      <c r="BA569" s="7"/>
      <c r="BB569" s="7"/>
      <c r="BC569" s="7"/>
      <c r="BD569" s="154"/>
      <c r="BE569" s="154"/>
      <c r="BF569" s="154"/>
      <c r="BG569" s="7"/>
    </row>
    <row r="570" ht="15.75" customHeight="1">
      <c r="A570" s="7"/>
      <c r="B570" s="154"/>
      <c r="C570" s="154"/>
      <c r="D570" s="7"/>
      <c r="E570" s="7"/>
      <c r="F570" s="7"/>
      <c r="G570" s="7"/>
      <c r="H570" s="154"/>
      <c r="I570" s="154"/>
      <c r="J570" s="7"/>
      <c r="K570" s="7"/>
      <c r="L570" s="7"/>
      <c r="M570" s="7"/>
      <c r="N570" s="154"/>
      <c r="O570" s="154"/>
      <c r="P570" s="7"/>
      <c r="Q570" s="7"/>
      <c r="R570" s="7"/>
      <c r="S570" s="7"/>
      <c r="T570" s="154"/>
      <c r="U570" s="154"/>
      <c r="V570" s="7"/>
      <c r="W570" s="7"/>
      <c r="X570" s="7"/>
      <c r="Y570" s="7"/>
      <c r="Z570" s="154"/>
      <c r="AA570" s="154"/>
      <c r="AB570" s="7"/>
      <c r="AC570" s="7"/>
      <c r="AD570" s="7"/>
      <c r="AE570" s="7"/>
      <c r="AF570" s="154"/>
      <c r="AG570" s="154"/>
      <c r="AH570" s="7"/>
      <c r="AI570" s="7"/>
      <c r="AJ570" s="7"/>
      <c r="AK570" s="7"/>
      <c r="AL570" s="154"/>
      <c r="AM570" s="154"/>
      <c r="AN570" s="7"/>
      <c r="AO570" s="7"/>
      <c r="AP570" s="7"/>
      <c r="AQ570" s="7"/>
      <c r="AR570" s="154"/>
      <c r="AS570" s="154"/>
      <c r="AT570" s="7"/>
      <c r="AU570" s="7"/>
      <c r="AV570" s="7"/>
      <c r="AW570" s="7"/>
      <c r="AX570" s="154"/>
      <c r="AY570" s="154"/>
      <c r="AZ570" s="7"/>
      <c r="BA570" s="7"/>
      <c r="BB570" s="7"/>
      <c r="BC570" s="7"/>
      <c r="BD570" s="154"/>
      <c r="BE570" s="154"/>
      <c r="BF570" s="154"/>
      <c r="BG570" s="7"/>
    </row>
    <row r="571" ht="15.75" customHeight="1">
      <c r="A571" s="7"/>
      <c r="B571" s="154"/>
      <c r="C571" s="154"/>
      <c r="D571" s="7"/>
      <c r="E571" s="7"/>
      <c r="F571" s="7"/>
      <c r="G571" s="7"/>
      <c r="H571" s="154"/>
      <c r="I571" s="154"/>
      <c r="J571" s="7"/>
      <c r="K571" s="7"/>
      <c r="L571" s="7"/>
      <c r="M571" s="7"/>
      <c r="N571" s="154"/>
      <c r="O571" s="154"/>
      <c r="P571" s="7"/>
      <c r="Q571" s="7"/>
      <c r="R571" s="7"/>
      <c r="S571" s="7"/>
      <c r="T571" s="154"/>
      <c r="U571" s="154"/>
      <c r="V571" s="7"/>
      <c r="W571" s="7"/>
      <c r="X571" s="7"/>
      <c r="Y571" s="7"/>
      <c r="Z571" s="154"/>
      <c r="AA571" s="154"/>
      <c r="AB571" s="7"/>
      <c r="AC571" s="7"/>
      <c r="AD571" s="7"/>
      <c r="AE571" s="7"/>
      <c r="AF571" s="154"/>
      <c r="AG571" s="154"/>
      <c r="AH571" s="7"/>
      <c r="AI571" s="7"/>
      <c r="AJ571" s="7"/>
      <c r="AK571" s="7"/>
      <c r="AL571" s="154"/>
      <c r="AM571" s="154"/>
      <c r="AN571" s="7"/>
      <c r="AO571" s="7"/>
      <c r="AP571" s="7"/>
      <c r="AQ571" s="7"/>
      <c r="AR571" s="154"/>
      <c r="AS571" s="154"/>
      <c r="AT571" s="7"/>
      <c r="AU571" s="7"/>
      <c r="AV571" s="7"/>
      <c r="AW571" s="7"/>
      <c r="AX571" s="154"/>
      <c r="AY571" s="154"/>
      <c r="AZ571" s="7"/>
      <c r="BA571" s="7"/>
      <c r="BB571" s="7"/>
      <c r="BC571" s="7"/>
      <c r="BD571" s="154"/>
      <c r="BE571" s="154"/>
      <c r="BF571" s="154"/>
      <c r="BG571" s="7"/>
    </row>
    <row r="572" ht="15.75" customHeight="1">
      <c r="A572" s="7"/>
      <c r="B572" s="154"/>
      <c r="C572" s="154"/>
      <c r="D572" s="7"/>
      <c r="E572" s="7"/>
      <c r="F572" s="7"/>
      <c r="G572" s="7"/>
      <c r="H572" s="154"/>
      <c r="I572" s="154"/>
      <c r="J572" s="7"/>
      <c r="K572" s="7"/>
      <c r="L572" s="7"/>
      <c r="M572" s="7"/>
      <c r="N572" s="154"/>
      <c r="O572" s="154"/>
      <c r="P572" s="7"/>
      <c r="Q572" s="7"/>
      <c r="R572" s="7"/>
      <c r="S572" s="7"/>
      <c r="T572" s="154"/>
      <c r="U572" s="154"/>
      <c r="V572" s="7"/>
      <c r="W572" s="7"/>
      <c r="X572" s="7"/>
      <c r="Y572" s="7"/>
      <c r="Z572" s="154"/>
      <c r="AA572" s="154"/>
      <c r="AB572" s="7"/>
      <c r="AC572" s="7"/>
      <c r="AD572" s="7"/>
      <c r="AE572" s="7"/>
      <c r="AF572" s="154"/>
      <c r="AG572" s="154"/>
      <c r="AH572" s="7"/>
      <c r="AI572" s="7"/>
      <c r="AJ572" s="7"/>
      <c r="AK572" s="7"/>
      <c r="AL572" s="154"/>
      <c r="AM572" s="154"/>
      <c r="AN572" s="7"/>
      <c r="AO572" s="7"/>
      <c r="AP572" s="7"/>
      <c r="AQ572" s="7"/>
      <c r="AR572" s="154"/>
      <c r="AS572" s="154"/>
      <c r="AT572" s="7"/>
      <c r="AU572" s="7"/>
      <c r="AV572" s="7"/>
      <c r="AW572" s="7"/>
      <c r="AX572" s="154"/>
      <c r="AY572" s="154"/>
      <c r="AZ572" s="7"/>
      <c r="BA572" s="7"/>
      <c r="BB572" s="7"/>
      <c r="BC572" s="7"/>
      <c r="BD572" s="154"/>
      <c r="BE572" s="154"/>
      <c r="BF572" s="154"/>
      <c r="BG572" s="7"/>
    </row>
    <row r="573" ht="15.75" customHeight="1">
      <c r="A573" s="7"/>
      <c r="B573" s="154"/>
      <c r="C573" s="154"/>
      <c r="D573" s="7"/>
      <c r="E573" s="7"/>
      <c r="F573" s="7"/>
      <c r="G573" s="7"/>
      <c r="H573" s="154"/>
      <c r="I573" s="154"/>
      <c r="J573" s="7"/>
      <c r="K573" s="7"/>
      <c r="L573" s="7"/>
      <c r="M573" s="7"/>
      <c r="N573" s="154"/>
      <c r="O573" s="154"/>
      <c r="P573" s="7"/>
      <c r="Q573" s="7"/>
      <c r="R573" s="7"/>
      <c r="S573" s="7"/>
      <c r="T573" s="154"/>
      <c r="U573" s="154"/>
      <c r="V573" s="7"/>
      <c r="W573" s="7"/>
      <c r="X573" s="7"/>
      <c r="Y573" s="7"/>
      <c r="Z573" s="154"/>
      <c r="AA573" s="154"/>
      <c r="AB573" s="7"/>
      <c r="AC573" s="7"/>
      <c r="AD573" s="7"/>
      <c r="AE573" s="7"/>
      <c r="AF573" s="154"/>
      <c r="AG573" s="154"/>
      <c r="AH573" s="7"/>
      <c r="AI573" s="7"/>
      <c r="AJ573" s="7"/>
      <c r="AK573" s="7"/>
      <c r="AL573" s="154"/>
      <c r="AM573" s="154"/>
      <c r="AN573" s="7"/>
      <c r="AO573" s="7"/>
      <c r="AP573" s="7"/>
      <c r="AQ573" s="7"/>
      <c r="AR573" s="154"/>
      <c r="AS573" s="154"/>
      <c r="AT573" s="7"/>
      <c r="AU573" s="7"/>
      <c r="AV573" s="7"/>
      <c r="AW573" s="7"/>
      <c r="AX573" s="154"/>
      <c r="AY573" s="154"/>
      <c r="AZ573" s="7"/>
      <c r="BA573" s="7"/>
      <c r="BB573" s="7"/>
      <c r="BC573" s="7"/>
      <c r="BD573" s="154"/>
      <c r="BE573" s="154"/>
      <c r="BF573" s="154"/>
      <c r="BG573" s="7"/>
    </row>
    <row r="574" ht="15.75" customHeight="1">
      <c r="A574" s="7"/>
      <c r="B574" s="154"/>
      <c r="C574" s="154"/>
      <c r="D574" s="7"/>
      <c r="E574" s="7"/>
      <c r="F574" s="7"/>
      <c r="G574" s="7"/>
      <c r="H574" s="154"/>
      <c r="I574" s="154"/>
      <c r="J574" s="7"/>
      <c r="K574" s="7"/>
      <c r="L574" s="7"/>
      <c r="M574" s="7"/>
      <c r="N574" s="154"/>
      <c r="O574" s="154"/>
      <c r="P574" s="7"/>
      <c r="Q574" s="7"/>
      <c r="R574" s="7"/>
      <c r="S574" s="7"/>
      <c r="T574" s="154"/>
      <c r="U574" s="154"/>
      <c r="V574" s="7"/>
      <c r="W574" s="7"/>
      <c r="X574" s="7"/>
      <c r="Y574" s="7"/>
      <c r="Z574" s="154"/>
      <c r="AA574" s="154"/>
      <c r="AB574" s="7"/>
      <c r="AC574" s="7"/>
      <c r="AD574" s="7"/>
      <c r="AE574" s="7"/>
      <c r="AF574" s="154"/>
      <c r="AG574" s="154"/>
      <c r="AH574" s="7"/>
      <c r="AI574" s="7"/>
      <c r="AJ574" s="7"/>
      <c r="AK574" s="7"/>
      <c r="AL574" s="154"/>
      <c r="AM574" s="154"/>
      <c r="AN574" s="7"/>
      <c r="AO574" s="7"/>
      <c r="AP574" s="7"/>
      <c r="AQ574" s="7"/>
      <c r="AR574" s="154"/>
      <c r="AS574" s="154"/>
      <c r="AT574" s="7"/>
      <c r="AU574" s="7"/>
      <c r="AV574" s="7"/>
      <c r="AW574" s="7"/>
      <c r="AX574" s="154"/>
      <c r="AY574" s="154"/>
      <c r="AZ574" s="7"/>
      <c r="BA574" s="7"/>
      <c r="BB574" s="7"/>
      <c r="BC574" s="7"/>
      <c r="BD574" s="154"/>
      <c r="BE574" s="154"/>
      <c r="BF574" s="154"/>
      <c r="BG574" s="7"/>
    </row>
    <row r="575" ht="15.75" customHeight="1">
      <c r="A575" s="7"/>
      <c r="B575" s="154"/>
      <c r="C575" s="154"/>
      <c r="D575" s="7"/>
      <c r="E575" s="7"/>
      <c r="F575" s="7"/>
      <c r="G575" s="7"/>
      <c r="H575" s="154"/>
      <c r="I575" s="154"/>
      <c r="J575" s="7"/>
      <c r="K575" s="7"/>
      <c r="L575" s="7"/>
      <c r="M575" s="7"/>
      <c r="N575" s="154"/>
      <c r="O575" s="154"/>
      <c r="P575" s="7"/>
      <c r="Q575" s="7"/>
      <c r="R575" s="7"/>
      <c r="S575" s="7"/>
      <c r="T575" s="154"/>
      <c r="U575" s="154"/>
      <c r="V575" s="7"/>
      <c r="W575" s="7"/>
      <c r="X575" s="7"/>
      <c r="Y575" s="7"/>
      <c r="Z575" s="154"/>
      <c r="AA575" s="154"/>
      <c r="AB575" s="7"/>
      <c r="AC575" s="7"/>
      <c r="AD575" s="7"/>
      <c r="AE575" s="7"/>
      <c r="AF575" s="154"/>
      <c r="AG575" s="154"/>
      <c r="AH575" s="7"/>
      <c r="AI575" s="7"/>
      <c r="AJ575" s="7"/>
      <c r="AK575" s="7"/>
      <c r="AL575" s="154"/>
      <c r="AM575" s="154"/>
      <c r="AN575" s="7"/>
      <c r="AO575" s="7"/>
      <c r="AP575" s="7"/>
      <c r="AQ575" s="7"/>
      <c r="AR575" s="154"/>
      <c r="AS575" s="154"/>
      <c r="AT575" s="7"/>
      <c r="AU575" s="7"/>
      <c r="AV575" s="7"/>
      <c r="AW575" s="7"/>
      <c r="AX575" s="154"/>
      <c r="AY575" s="154"/>
      <c r="AZ575" s="7"/>
      <c r="BA575" s="7"/>
      <c r="BB575" s="7"/>
      <c r="BC575" s="7"/>
      <c r="BD575" s="154"/>
      <c r="BE575" s="154"/>
      <c r="BF575" s="154"/>
      <c r="BG575" s="7"/>
    </row>
    <row r="576" ht="15.75" customHeight="1">
      <c r="A576" s="7"/>
      <c r="B576" s="154"/>
      <c r="C576" s="154"/>
      <c r="D576" s="7"/>
      <c r="E576" s="7"/>
      <c r="F576" s="7"/>
      <c r="G576" s="7"/>
      <c r="H576" s="154"/>
      <c r="I576" s="154"/>
      <c r="J576" s="7"/>
      <c r="K576" s="7"/>
      <c r="L576" s="7"/>
      <c r="M576" s="7"/>
      <c r="N576" s="154"/>
      <c r="O576" s="154"/>
      <c r="P576" s="7"/>
      <c r="Q576" s="7"/>
      <c r="R576" s="7"/>
      <c r="S576" s="7"/>
      <c r="T576" s="154"/>
      <c r="U576" s="154"/>
      <c r="V576" s="7"/>
      <c r="W576" s="7"/>
      <c r="X576" s="7"/>
      <c r="Y576" s="7"/>
      <c r="Z576" s="154"/>
      <c r="AA576" s="154"/>
      <c r="AB576" s="7"/>
      <c r="AC576" s="7"/>
      <c r="AD576" s="7"/>
      <c r="AE576" s="7"/>
      <c r="AF576" s="154"/>
      <c r="AG576" s="154"/>
      <c r="AH576" s="7"/>
      <c r="AI576" s="7"/>
      <c r="AJ576" s="7"/>
      <c r="AK576" s="7"/>
      <c r="AL576" s="154"/>
      <c r="AM576" s="154"/>
      <c r="AN576" s="7"/>
      <c r="AO576" s="7"/>
      <c r="AP576" s="7"/>
      <c r="AQ576" s="7"/>
      <c r="AR576" s="154"/>
      <c r="AS576" s="154"/>
      <c r="AT576" s="7"/>
      <c r="AU576" s="7"/>
      <c r="AV576" s="7"/>
      <c r="AW576" s="7"/>
      <c r="AX576" s="154"/>
      <c r="AY576" s="154"/>
      <c r="AZ576" s="7"/>
      <c r="BA576" s="7"/>
      <c r="BB576" s="7"/>
      <c r="BC576" s="7"/>
      <c r="BD576" s="154"/>
      <c r="BE576" s="154"/>
      <c r="BF576" s="154"/>
      <c r="BG576" s="7"/>
    </row>
    <row r="577" ht="15.75" customHeight="1">
      <c r="A577" s="7"/>
      <c r="B577" s="154"/>
      <c r="C577" s="154"/>
      <c r="D577" s="7"/>
      <c r="E577" s="7"/>
      <c r="F577" s="7"/>
      <c r="G577" s="7"/>
      <c r="H577" s="154"/>
      <c r="I577" s="154"/>
      <c r="J577" s="7"/>
      <c r="K577" s="7"/>
      <c r="L577" s="7"/>
      <c r="M577" s="7"/>
      <c r="N577" s="154"/>
      <c r="O577" s="154"/>
      <c r="P577" s="7"/>
      <c r="Q577" s="7"/>
      <c r="R577" s="7"/>
      <c r="S577" s="7"/>
      <c r="T577" s="154"/>
      <c r="U577" s="154"/>
      <c r="V577" s="7"/>
      <c r="W577" s="7"/>
      <c r="X577" s="7"/>
      <c r="Y577" s="7"/>
      <c r="Z577" s="154"/>
      <c r="AA577" s="154"/>
      <c r="AB577" s="7"/>
      <c r="AC577" s="7"/>
      <c r="AD577" s="7"/>
      <c r="AE577" s="7"/>
      <c r="AF577" s="154"/>
      <c r="AG577" s="154"/>
      <c r="AH577" s="7"/>
      <c r="AI577" s="7"/>
      <c r="AJ577" s="7"/>
      <c r="AK577" s="7"/>
      <c r="AL577" s="154"/>
      <c r="AM577" s="154"/>
      <c r="AN577" s="7"/>
      <c r="AO577" s="7"/>
      <c r="AP577" s="7"/>
      <c r="AQ577" s="7"/>
      <c r="AR577" s="154"/>
      <c r="AS577" s="154"/>
      <c r="AT577" s="7"/>
      <c r="AU577" s="7"/>
      <c r="AV577" s="7"/>
      <c r="AW577" s="7"/>
      <c r="AX577" s="154"/>
      <c r="AY577" s="154"/>
      <c r="AZ577" s="7"/>
      <c r="BA577" s="7"/>
      <c r="BB577" s="7"/>
      <c r="BC577" s="7"/>
      <c r="BD577" s="154"/>
      <c r="BE577" s="154"/>
      <c r="BF577" s="154"/>
      <c r="BG577" s="7"/>
    </row>
    <row r="578" ht="15.75" customHeight="1">
      <c r="A578" s="7"/>
      <c r="B578" s="154"/>
      <c r="C578" s="154"/>
      <c r="D578" s="7"/>
      <c r="E578" s="7"/>
      <c r="F578" s="7"/>
      <c r="G578" s="7"/>
      <c r="H578" s="154"/>
      <c r="I578" s="154"/>
      <c r="J578" s="7"/>
      <c r="K578" s="7"/>
      <c r="L578" s="7"/>
      <c r="M578" s="7"/>
      <c r="N578" s="154"/>
      <c r="O578" s="154"/>
      <c r="P578" s="7"/>
      <c r="Q578" s="7"/>
      <c r="R578" s="7"/>
      <c r="S578" s="7"/>
      <c r="T578" s="154"/>
      <c r="U578" s="154"/>
      <c r="V578" s="7"/>
      <c r="W578" s="7"/>
      <c r="X578" s="7"/>
      <c r="Y578" s="7"/>
      <c r="Z578" s="154"/>
      <c r="AA578" s="154"/>
      <c r="AB578" s="7"/>
      <c r="AC578" s="7"/>
      <c r="AD578" s="7"/>
      <c r="AE578" s="7"/>
      <c r="AF578" s="154"/>
      <c r="AG578" s="154"/>
      <c r="AH578" s="7"/>
      <c r="AI578" s="7"/>
      <c r="AJ578" s="7"/>
      <c r="AK578" s="7"/>
      <c r="AL578" s="154"/>
      <c r="AM578" s="154"/>
      <c r="AN578" s="7"/>
      <c r="AO578" s="7"/>
      <c r="AP578" s="7"/>
      <c r="AQ578" s="7"/>
      <c r="AR578" s="154"/>
      <c r="AS578" s="154"/>
      <c r="AT578" s="7"/>
      <c r="AU578" s="7"/>
      <c r="AV578" s="7"/>
      <c r="AW578" s="7"/>
      <c r="AX578" s="154"/>
      <c r="AY578" s="154"/>
      <c r="AZ578" s="7"/>
      <c r="BA578" s="7"/>
      <c r="BB578" s="7"/>
      <c r="BC578" s="7"/>
      <c r="BD578" s="154"/>
      <c r="BE578" s="154"/>
      <c r="BF578" s="154"/>
      <c r="BG578" s="7"/>
    </row>
    <row r="579" ht="15.75" customHeight="1">
      <c r="A579" s="7"/>
      <c r="B579" s="154"/>
      <c r="C579" s="154"/>
      <c r="D579" s="7"/>
      <c r="E579" s="7"/>
      <c r="F579" s="7"/>
      <c r="G579" s="7"/>
      <c r="H579" s="154"/>
      <c r="I579" s="154"/>
      <c r="J579" s="7"/>
      <c r="K579" s="7"/>
      <c r="L579" s="7"/>
      <c r="M579" s="7"/>
      <c r="N579" s="154"/>
      <c r="O579" s="154"/>
      <c r="P579" s="7"/>
      <c r="Q579" s="7"/>
      <c r="R579" s="7"/>
      <c r="S579" s="7"/>
      <c r="T579" s="154"/>
      <c r="U579" s="154"/>
      <c r="V579" s="7"/>
      <c r="W579" s="7"/>
      <c r="X579" s="7"/>
      <c r="Y579" s="7"/>
      <c r="Z579" s="154"/>
      <c r="AA579" s="154"/>
      <c r="AB579" s="7"/>
      <c r="AC579" s="7"/>
      <c r="AD579" s="7"/>
      <c r="AE579" s="7"/>
      <c r="AF579" s="154"/>
      <c r="AG579" s="154"/>
      <c r="AH579" s="7"/>
      <c r="AI579" s="7"/>
      <c r="AJ579" s="7"/>
      <c r="AK579" s="7"/>
      <c r="AL579" s="154"/>
      <c r="AM579" s="154"/>
      <c r="AN579" s="7"/>
      <c r="AO579" s="7"/>
      <c r="AP579" s="7"/>
      <c r="AQ579" s="7"/>
      <c r="AR579" s="154"/>
      <c r="AS579" s="154"/>
      <c r="AT579" s="7"/>
      <c r="AU579" s="7"/>
      <c r="AV579" s="7"/>
      <c r="AW579" s="7"/>
      <c r="AX579" s="154"/>
      <c r="AY579" s="154"/>
      <c r="AZ579" s="7"/>
      <c r="BA579" s="7"/>
      <c r="BB579" s="7"/>
      <c r="BC579" s="7"/>
      <c r="BD579" s="154"/>
      <c r="BE579" s="154"/>
      <c r="BF579" s="154"/>
      <c r="BG579" s="7"/>
    </row>
    <row r="580" ht="15.75" customHeight="1">
      <c r="A580" s="7"/>
      <c r="B580" s="154"/>
      <c r="C580" s="154"/>
      <c r="D580" s="7"/>
      <c r="E580" s="7"/>
      <c r="F580" s="7"/>
      <c r="G580" s="7"/>
      <c r="H580" s="154"/>
      <c r="I580" s="154"/>
      <c r="J580" s="7"/>
      <c r="K580" s="7"/>
      <c r="L580" s="7"/>
      <c r="M580" s="7"/>
      <c r="N580" s="154"/>
      <c r="O580" s="154"/>
      <c r="P580" s="7"/>
      <c r="Q580" s="7"/>
      <c r="R580" s="7"/>
      <c r="S580" s="7"/>
      <c r="T580" s="154"/>
      <c r="U580" s="154"/>
      <c r="V580" s="7"/>
      <c r="W580" s="7"/>
      <c r="X580" s="7"/>
      <c r="Y580" s="7"/>
      <c r="Z580" s="154"/>
      <c r="AA580" s="154"/>
      <c r="AB580" s="7"/>
      <c r="AC580" s="7"/>
      <c r="AD580" s="7"/>
      <c r="AE580" s="7"/>
      <c r="AF580" s="154"/>
      <c r="AG580" s="154"/>
      <c r="AH580" s="7"/>
      <c r="AI580" s="7"/>
      <c r="AJ580" s="7"/>
      <c r="AK580" s="7"/>
      <c r="AL580" s="154"/>
      <c r="AM580" s="154"/>
      <c r="AN580" s="7"/>
      <c r="AO580" s="7"/>
      <c r="AP580" s="7"/>
      <c r="AQ580" s="7"/>
      <c r="AR580" s="154"/>
      <c r="AS580" s="154"/>
      <c r="AT580" s="7"/>
      <c r="AU580" s="7"/>
      <c r="AV580" s="7"/>
      <c r="AW580" s="7"/>
      <c r="AX580" s="154"/>
      <c r="AY580" s="154"/>
      <c r="AZ580" s="7"/>
      <c r="BA580" s="7"/>
      <c r="BB580" s="7"/>
      <c r="BC580" s="7"/>
      <c r="BD580" s="154"/>
      <c r="BE580" s="154"/>
      <c r="BF580" s="154"/>
      <c r="BG580" s="7"/>
    </row>
    <row r="581" ht="15.75" customHeight="1">
      <c r="A581" s="7"/>
      <c r="B581" s="154"/>
      <c r="C581" s="154"/>
      <c r="D581" s="7"/>
      <c r="E581" s="7"/>
      <c r="F581" s="7"/>
      <c r="G581" s="7"/>
      <c r="H581" s="154"/>
      <c r="I581" s="154"/>
      <c r="J581" s="7"/>
      <c r="K581" s="7"/>
      <c r="L581" s="7"/>
      <c r="M581" s="7"/>
      <c r="N581" s="154"/>
      <c r="O581" s="154"/>
      <c r="P581" s="7"/>
      <c r="Q581" s="7"/>
      <c r="R581" s="7"/>
      <c r="S581" s="7"/>
      <c r="T581" s="154"/>
      <c r="U581" s="154"/>
      <c r="V581" s="7"/>
      <c r="W581" s="7"/>
      <c r="X581" s="7"/>
      <c r="Y581" s="7"/>
      <c r="Z581" s="154"/>
      <c r="AA581" s="154"/>
      <c r="AB581" s="7"/>
      <c r="AC581" s="7"/>
      <c r="AD581" s="7"/>
      <c r="AE581" s="7"/>
      <c r="AF581" s="154"/>
      <c r="AG581" s="154"/>
      <c r="AH581" s="7"/>
      <c r="AI581" s="7"/>
      <c r="AJ581" s="7"/>
      <c r="AK581" s="7"/>
      <c r="AL581" s="154"/>
      <c r="AM581" s="154"/>
      <c r="AN581" s="7"/>
      <c r="AO581" s="7"/>
      <c r="AP581" s="7"/>
      <c r="AQ581" s="7"/>
      <c r="AR581" s="154"/>
      <c r="AS581" s="154"/>
      <c r="AT581" s="7"/>
      <c r="AU581" s="7"/>
      <c r="AV581" s="7"/>
      <c r="AW581" s="7"/>
      <c r="AX581" s="154"/>
      <c r="AY581" s="154"/>
      <c r="AZ581" s="7"/>
      <c r="BA581" s="7"/>
      <c r="BB581" s="7"/>
      <c r="BC581" s="7"/>
      <c r="BD581" s="154"/>
      <c r="BE581" s="154"/>
      <c r="BF581" s="154"/>
      <c r="BG581" s="7"/>
    </row>
    <row r="582" ht="15.75" customHeight="1">
      <c r="A582" s="7"/>
      <c r="B582" s="154"/>
      <c r="C582" s="154"/>
      <c r="D582" s="7"/>
      <c r="E582" s="7"/>
      <c r="F582" s="7"/>
      <c r="G582" s="7"/>
      <c r="H582" s="154"/>
      <c r="I582" s="154"/>
      <c r="J582" s="7"/>
      <c r="K582" s="7"/>
      <c r="L582" s="7"/>
      <c r="M582" s="7"/>
      <c r="N582" s="154"/>
      <c r="O582" s="154"/>
      <c r="P582" s="7"/>
      <c r="Q582" s="7"/>
      <c r="R582" s="7"/>
      <c r="S582" s="7"/>
      <c r="T582" s="154"/>
      <c r="U582" s="154"/>
      <c r="V582" s="7"/>
      <c r="W582" s="7"/>
      <c r="X582" s="7"/>
      <c r="Y582" s="7"/>
      <c r="Z582" s="154"/>
      <c r="AA582" s="154"/>
      <c r="AB582" s="7"/>
      <c r="AC582" s="7"/>
      <c r="AD582" s="7"/>
      <c r="AE582" s="7"/>
      <c r="AF582" s="154"/>
      <c r="AG582" s="154"/>
      <c r="AH582" s="7"/>
      <c r="AI582" s="7"/>
      <c r="AJ582" s="7"/>
      <c r="AK582" s="7"/>
      <c r="AL582" s="154"/>
      <c r="AM582" s="154"/>
      <c r="AN582" s="7"/>
      <c r="AO582" s="7"/>
      <c r="AP582" s="7"/>
      <c r="AQ582" s="7"/>
      <c r="AR582" s="154"/>
      <c r="AS582" s="154"/>
      <c r="AT582" s="7"/>
      <c r="AU582" s="7"/>
      <c r="AV582" s="7"/>
      <c r="AW582" s="7"/>
      <c r="AX582" s="154"/>
      <c r="AY582" s="154"/>
      <c r="AZ582" s="7"/>
      <c r="BA582" s="7"/>
      <c r="BB582" s="7"/>
      <c r="BC582" s="7"/>
      <c r="BD582" s="154"/>
      <c r="BE582" s="154"/>
      <c r="BF582" s="154"/>
      <c r="BG582" s="7"/>
    </row>
    <row r="583" ht="15.75" customHeight="1">
      <c r="A583" s="7"/>
      <c r="B583" s="154"/>
      <c r="C583" s="154"/>
      <c r="D583" s="7"/>
      <c r="E583" s="7"/>
      <c r="F583" s="7"/>
      <c r="G583" s="7"/>
      <c r="H583" s="154"/>
      <c r="I583" s="154"/>
      <c r="J583" s="7"/>
      <c r="K583" s="7"/>
      <c r="L583" s="7"/>
      <c r="M583" s="7"/>
      <c r="N583" s="154"/>
      <c r="O583" s="154"/>
      <c r="P583" s="7"/>
      <c r="Q583" s="7"/>
      <c r="R583" s="7"/>
      <c r="S583" s="7"/>
      <c r="T583" s="154"/>
      <c r="U583" s="154"/>
      <c r="V583" s="7"/>
      <c r="W583" s="7"/>
      <c r="X583" s="7"/>
      <c r="Y583" s="7"/>
      <c r="Z583" s="154"/>
      <c r="AA583" s="154"/>
      <c r="AB583" s="7"/>
      <c r="AC583" s="7"/>
      <c r="AD583" s="7"/>
      <c r="AE583" s="7"/>
      <c r="AF583" s="154"/>
      <c r="AG583" s="154"/>
      <c r="AH583" s="7"/>
      <c r="AI583" s="7"/>
      <c r="AJ583" s="7"/>
      <c r="AK583" s="7"/>
      <c r="AL583" s="154"/>
      <c r="AM583" s="154"/>
      <c r="AN583" s="7"/>
      <c r="AO583" s="7"/>
      <c r="AP583" s="7"/>
      <c r="AQ583" s="7"/>
      <c r="AR583" s="154"/>
      <c r="AS583" s="154"/>
      <c r="AT583" s="7"/>
      <c r="AU583" s="7"/>
      <c r="AV583" s="7"/>
      <c r="AW583" s="7"/>
      <c r="AX583" s="154"/>
      <c r="AY583" s="154"/>
      <c r="AZ583" s="7"/>
      <c r="BA583" s="7"/>
      <c r="BB583" s="7"/>
      <c r="BC583" s="7"/>
      <c r="BD583" s="154"/>
      <c r="BE583" s="154"/>
      <c r="BF583" s="154"/>
      <c r="BG583" s="7"/>
    </row>
    <row r="584" ht="15.75" customHeight="1">
      <c r="A584" s="7"/>
      <c r="B584" s="154"/>
      <c r="C584" s="154"/>
      <c r="D584" s="7"/>
      <c r="E584" s="7"/>
      <c r="F584" s="7"/>
      <c r="G584" s="7"/>
      <c r="H584" s="154"/>
      <c r="I584" s="154"/>
      <c r="J584" s="7"/>
      <c r="K584" s="7"/>
      <c r="L584" s="7"/>
      <c r="M584" s="7"/>
      <c r="N584" s="154"/>
      <c r="O584" s="154"/>
      <c r="P584" s="7"/>
      <c r="Q584" s="7"/>
      <c r="R584" s="7"/>
      <c r="S584" s="7"/>
      <c r="T584" s="154"/>
      <c r="U584" s="154"/>
      <c r="V584" s="7"/>
      <c r="W584" s="7"/>
      <c r="X584" s="7"/>
      <c r="Y584" s="7"/>
      <c r="Z584" s="154"/>
      <c r="AA584" s="154"/>
      <c r="AB584" s="7"/>
      <c r="AC584" s="7"/>
      <c r="AD584" s="7"/>
      <c r="AE584" s="7"/>
      <c r="AF584" s="154"/>
      <c r="AG584" s="154"/>
      <c r="AH584" s="7"/>
      <c r="AI584" s="7"/>
      <c r="AJ584" s="7"/>
      <c r="AK584" s="7"/>
      <c r="AL584" s="154"/>
      <c r="AM584" s="154"/>
      <c r="AN584" s="7"/>
      <c r="AO584" s="7"/>
      <c r="AP584" s="7"/>
      <c r="AQ584" s="7"/>
      <c r="AR584" s="154"/>
      <c r="AS584" s="154"/>
      <c r="AT584" s="7"/>
      <c r="AU584" s="7"/>
      <c r="AV584" s="7"/>
      <c r="AW584" s="7"/>
      <c r="AX584" s="154"/>
      <c r="AY584" s="154"/>
      <c r="AZ584" s="7"/>
      <c r="BA584" s="7"/>
      <c r="BB584" s="7"/>
      <c r="BC584" s="7"/>
      <c r="BD584" s="154"/>
      <c r="BE584" s="154"/>
      <c r="BF584" s="154"/>
      <c r="BG584" s="7"/>
    </row>
    <row r="585" ht="15.75" customHeight="1">
      <c r="A585" s="7"/>
      <c r="B585" s="154"/>
      <c r="C585" s="154"/>
      <c r="D585" s="7"/>
      <c r="E585" s="7"/>
      <c r="F585" s="7"/>
      <c r="G585" s="7"/>
      <c r="H585" s="154"/>
      <c r="I585" s="154"/>
      <c r="J585" s="7"/>
      <c r="K585" s="7"/>
      <c r="L585" s="7"/>
      <c r="M585" s="7"/>
      <c r="N585" s="154"/>
      <c r="O585" s="154"/>
      <c r="P585" s="7"/>
      <c r="Q585" s="7"/>
      <c r="R585" s="7"/>
      <c r="S585" s="7"/>
      <c r="T585" s="154"/>
      <c r="U585" s="154"/>
      <c r="V585" s="7"/>
      <c r="W585" s="7"/>
      <c r="X585" s="7"/>
      <c r="Y585" s="7"/>
      <c r="Z585" s="154"/>
      <c r="AA585" s="154"/>
      <c r="AB585" s="7"/>
      <c r="AC585" s="7"/>
      <c r="AD585" s="7"/>
      <c r="AE585" s="7"/>
      <c r="AF585" s="154"/>
      <c r="AG585" s="154"/>
      <c r="AH585" s="7"/>
      <c r="AI585" s="7"/>
      <c r="AJ585" s="7"/>
      <c r="AK585" s="7"/>
      <c r="AL585" s="154"/>
      <c r="AM585" s="154"/>
      <c r="AN585" s="7"/>
      <c r="AO585" s="7"/>
      <c r="AP585" s="7"/>
      <c r="AQ585" s="7"/>
      <c r="AR585" s="154"/>
      <c r="AS585" s="154"/>
      <c r="AT585" s="7"/>
      <c r="AU585" s="7"/>
      <c r="AV585" s="7"/>
      <c r="AW585" s="7"/>
      <c r="AX585" s="154"/>
      <c r="AY585" s="154"/>
      <c r="AZ585" s="7"/>
      <c r="BA585" s="7"/>
      <c r="BB585" s="7"/>
      <c r="BC585" s="7"/>
      <c r="BD585" s="154"/>
      <c r="BE585" s="154"/>
      <c r="BF585" s="154"/>
      <c r="BG585" s="7"/>
    </row>
    <row r="586" ht="15.75" customHeight="1">
      <c r="A586" s="7"/>
      <c r="B586" s="154"/>
      <c r="C586" s="154"/>
      <c r="D586" s="7"/>
      <c r="E586" s="7"/>
      <c r="F586" s="7"/>
      <c r="G586" s="7"/>
      <c r="H586" s="154"/>
      <c r="I586" s="154"/>
      <c r="J586" s="7"/>
      <c r="K586" s="7"/>
      <c r="L586" s="7"/>
      <c r="M586" s="7"/>
      <c r="N586" s="154"/>
      <c r="O586" s="154"/>
      <c r="P586" s="7"/>
      <c r="Q586" s="7"/>
      <c r="R586" s="7"/>
      <c r="S586" s="7"/>
      <c r="T586" s="154"/>
      <c r="U586" s="154"/>
      <c r="V586" s="7"/>
      <c r="W586" s="7"/>
      <c r="X586" s="7"/>
      <c r="Y586" s="7"/>
      <c r="Z586" s="154"/>
      <c r="AA586" s="154"/>
      <c r="AB586" s="7"/>
      <c r="AC586" s="7"/>
      <c r="AD586" s="7"/>
      <c r="AE586" s="7"/>
      <c r="AF586" s="154"/>
      <c r="AG586" s="154"/>
      <c r="AH586" s="7"/>
      <c r="AI586" s="7"/>
      <c r="AJ586" s="7"/>
      <c r="AK586" s="7"/>
      <c r="AL586" s="154"/>
      <c r="AM586" s="154"/>
      <c r="AN586" s="7"/>
      <c r="AO586" s="7"/>
      <c r="AP586" s="7"/>
      <c r="AQ586" s="7"/>
      <c r="AR586" s="154"/>
      <c r="AS586" s="154"/>
      <c r="AT586" s="7"/>
      <c r="AU586" s="7"/>
      <c r="AV586" s="7"/>
      <c r="AW586" s="7"/>
      <c r="AX586" s="154"/>
      <c r="AY586" s="154"/>
      <c r="AZ586" s="7"/>
      <c r="BA586" s="7"/>
      <c r="BB586" s="7"/>
      <c r="BC586" s="7"/>
      <c r="BD586" s="154"/>
      <c r="BE586" s="154"/>
      <c r="BF586" s="154"/>
      <c r="BG586" s="7"/>
    </row>
    <row r="587" ht="15.75" customHeight="1">
      <c r="A587" s="7"/>
      <c r="B587" s="154"/>
      <c r="C587" s="154"/>
      <c r="D587" s="7"/>
      <c r="E587" s="7"/>
      <c r="F587" s="7"/>
      <c r="G587" s="7"/>
      <c r="H587" s="154"/>
      <c r="I587" s="154"/>
      <c r="J587" s="7"/>
      <c r="K587" s="7"/>
      <c r="L587" s="7"/>
      <c r="M587" s="7"/>
      <c r="N587" s="154"/>
      <c r="O587" s="154"/>
      <c r="P587" s="7"/>
      <c r="Q587" s="7"/>
      <c r="R587" s="7"/>
      <c r="S587" s="7"/>
      <c r="T587" s="154"/>
      <c r="U587" s="154"/>
      <c r="V587" s="7"/>
      <c r="W587" s="7"/>
      <c r="X587" s="7"/>
      <c r="Y587" s="7"/>
      <c r="Z587" s="154"/>
      <c r="AA587" s="154"/>
      <c r="AB587" s="7"/>
      <c r="AC587" s="7"/>
      <c r="AD587" s="7"/>
      <c r="AE587" s="7"/>
      <c r="AF587" s="154"/>
      <c r="AG587" s="154"/>
      <c r="AH587" s="7"/>
      <c r="AI587" s="7"/>
      <c r="AJ587" s="7"/>
      <c r="AK587" s="7"/>
      <c r="AL587" s="154"/>
      <c r="AM587" s="154"/>
      <c r="AN587" s="7"/>
      <c r="AO587" s="7"/>
      <c r="AP587" s="7"/>
      <c r="AQ587" s="7"/>
      <c r="AR587" s="154"/>
      <c r="AS587" s="154"/>
      <c r="AT587" s="7"/>
      <c r="AU587" s="7"/>
      <c r="AV587" s="7"/>
      <c r="AW587" s="7"/>
      <c r="AX587" s="154"/>
      <c r="AY587" s="154"/>
      <c r="AZ587" s="7"/>
      <c r="BA587" s="7"/>
      <c r="BB587" s="7"/>
      <c r="BC587" s="7"/>
      <c r="BD587" s="154"/>
      <c r="BE587" s="154"/>
      <c r="BF587" s="154"/>
      <c r="BG587" s="7"/>
    </row>
    <row r="588" ht="15.75" customHeight="1">
      <c r="A588" s="7"/>
      <c r="B588" s="154"/>
      <c r="C588" s="154"/>
      <c r="D588" s="7"/>
      <c r="E588" s="7"/>
      <c r="F588" s="7"/>
      <c r="G588" s="7"/>
      <c r="H588" s="154"/>
      <c r="I588" s="154"/>
      <c r="J588" s="7"/>
      <c r="K588" s="7"/>
      <c r="L588" s="7"/>
      <c r="M588" s="7"/>
      <c r="N588" s="154"/>
      <c r="O588" s="154"/>
      <c r="P588" s="7"/>
      <c r="Q588" s="7"/>
      <c r="R588" s="7"/>
      <c r="S588" s="7"/>
      <c r="T588" s="154"/>
      <c r="U588" s="154"/>
      <c r="V588" s="7"/>
      <c r="W588" s="7"/>
      <c r="X588" s="7"/>
      <c r="Y588" s="7"/>
      <c r="Z588" s="154"/>
      <c r="AA588" s="154"/>
      <c r="AB588" s="7"/>
      <c r="AC588" s="7"/>
      <c r="AD588" s="7"/>
      <c r="AE588" s="7"/>
      <c r="AF588" s="154"/>
      <c r="AG588" s="154"/>
      <c r="AH588" s="7"/>
      <c r="AI588" s="7"/>
      <c r="AJ588" s="7"/>
      <c r="AK588" s="7"/>
      <c r="AL588" s="154"/>
      <c r="AM588" s="154"/>
      <c r="AN588" s="7"/>
      <c r="AO588" s="7"/>
      <c r="AP588" s="7"/>
      <c r="AQ588" s="7"/>
      <c r="AR588" s="154"/>
      <c r="AS588" s="154"/>
      <c r="AT588" s="7"/>
      <c r="AU588" s="7"/>
      <c r="AV588" s="7"/>
      <c r="AW588" s="7"/>
      <c r="AX588" s="154"/>
      <c r="AY588" s="154"/>
      <c r="AZ588" s="7"/>
      <c r="BA588" s="7"/>
      <c r="BB588" s="7"/>
      <c r="BC588" s="7"/>
      <c r="BD588" s="154"/>
      <c r="BE588" s="154"/>
      <c r="BF588" s="154"/>
      <c r="BG588" s="7"/>
    </row>
    <row r="589" ht="15.75" customHeight="1">
      <c r="A589" s="7"/>
      <c r="B589" s="154"/>
      <c r="C589" s="154"/>
      <c r="D589" s="7"/>
      <c r="E589" s="7"/>
      <c r="F589" s="7"/>
      <c r="G589" s="7"/>
      <c r="H589" s="154"/>
      <c r="I589" s="154"/>
      <c r="J589" s="7"/>
      <c r="K589" s="7"/>
      <c r="L589" s="7"/>
      <c r="M589" s="7"/>
      <c r="N589" s="154"/>
      <c r="O589" s="154"/>
      <c r="P589" s="7"/>
      <c r="Q589" s="7"/>
      <c r="R589" s="7"/>
      <c r="S589" s="7"/>
      <c r="T589" s="154"/>
      <c r="U589" s="154"/>
      <c r="V589" s="7"/>
      <c r="W589" s="7"/>
      <c r="X589" s="7"/>
      <c r="Y589" s="7"/>
      <c r="Z589" s="154"/>
      <c r="AA589" s="154"/>
      <c r="AB589" s="7"/>
      <c r="AC589" s="7"/>
      <c r="AD589" s="7"/>
      <c r="AE589" s="7"/>
      <c r="AF589" s="154"/>
      <c r="AG589" s="154"/>
      <c r="AH589" s="7"/>
      <c r="AI589" s="7"/>
      <c r="AJ589" s="7"/>
      <c r="AK589" s="7"/>
      <c r="AL589" s="154"/>
      <c r="AM589" s="154"/>
      <c r="AN589" s="7"/>
      <c r="AO589" s="7"/>
      <c r="AP589" s="7"/>
      <c r="AQ589" s="7"/>
      <c r="AR589" s="154"/>
      <c r="AS589" s="154"/>
      <c r="AT589" s="7"/>
      <c r="AU589" s="7"/>
      <c r="AV589" s="7"/>
      <c r="AW589" s="7"/>
      <c r="AX589" s="154"/>
      <c r="AY589" s="154"/>
      <c r="AZ589" s="7"/>
      <c r="BA589" s="7"/>
      <c r="BB589" s="7"/>
      <c r="BC589" s="7"/>
      <c r="BD589" s="154"/>
      <c r="BE589" s="154"/>
      <c r="BF589" s="154"/>
      <c r="BG589" s="7"/>
    </row>
    <row r="590" ht="15.75" customHeight="1">
      <c r="A590" s="7"/>
      <c r="B590" s="154"/>
      <c r="C590" s="154"/>
      <c r="D590" s="7"/>
      <c r="E590" s="7"/>
      <c r="F590" s="7"/>
      <c r="G590" s="7"/>
      <c r="H590" s="154"/>
      <c r="I590" s="154"/>
      <c r="J590" s="7"/>
      <c r="K590" s="7"/>
      <c r="L590" s="7"/>
      <c r="M590" s="7"/>
      <c r="N590" s="154"/>
      <c r="O590" s="154"/>
      <c r="P590" s="7"/>
      <c r="Q590" s="7"/>
      <c r="R590" s="7"/>
      <c r="S590" s="7"/>
      <c r="T590" s="154"/>
      <c r="U590" s="154"/>
      <c r="V590" s="7"/>
      <c r="W590" s="7"/>
      <c r="X590" s="7"/>
      <c r="Y590" s="7"/>
      <c r="Z590" s="154"/>
      <c r="AA590" s="154"/>
      <c r="AB590" s="7"/>
      <c r="AC590" s="7"/>
      <c r="AD590" s="7"/>
      <c r="AE590" s="7"/>
      <c r="AF590" s="154"/>
      <c r="AG590" s="154"/>
      <c r="AH590" s="7"/>
      <c r="AI590" s="7"/>
      <c r="AJ590" s="7"/>
      <c r="AK590" s="7"/>
      <c r="AL590" s="154"/>
      <c r="AM590" s="154"/>
      <c r="AN590" s="7"/>
      <c r="AO590" s="7"/>
      <c r="AP590" s="7"/>
      <c r="AQ590" s="7"/>
      <c r="AR590" s="154"/>
      <c r="AS590" s="154"/>
      <c r="AT590" s="7"/>
      <c r="AU590" s="7"/>
      <c r="AV590" s="7"/>
      <c r="AW590" s="7"/>
      <c r="AX590" s="154"/>
      <c r="AY590" s="154"/>
      <c r="AZ590" s="7"/>
      <c r="BA590" s="7"/>
      <c r="BB590" s="7"/>
      <c r="BC590" s="7"/>
      <c r="BD590" s="154"/>
      <c r="BE590" s="154"/>
      <c r="BF590" s="154"/>
      <c r="BG590" s="7"/>
    </row>
    <row r="591" ht="15.75" customHeight="1">
      <c r="A591" s="7"/>
      <c r="B591" s="154"/>
      <c r="C591" s="154"/>
      <c r="D591" s="7"/>
      <c r="E591" s="7"/>
      <c r="F591" s="7"/>
      <c r="G591" s="7"/>
      <c r="H591" s="154"/>
      <c r="I591" s="154"/>
      <c r="J591" s="7"/>
      <c r="K591" s="7"/>
      <c r="L591" s="7"/>
      <c r="M591" s="7"/>
      <c r="N591" s="154"/>
      <c r="O591" s="154"/>
      <c r="P591" s="7"/>
      <c r="Q591" s="7"/>
      <c r="R591" s="7"/>
      <c r="S591" s="7"/>
      <c r="T591" s="154"/>
      <c r="U591" s="154"/>
      <c r="V591" s="7"/>
      <c r="W591" s="7"/>
      <c r="X591" s="7"/>
      <c r="Y591" s="7"/>
      <c r="Z591" s="154"/>
      <c r="AA591" s="154"/>
      <c r="AB591" s="7"/>
      <c r="AC591" s="7"/>
      <c r="AD591" s="7"/>
      <c r="AE591" s="7"/>
      <c r="AF591" s="154"/>
      <c r="AG591" s="154"/>
      <c r="AH591" s="7"/>
      <c r="AI591" s="7"/>
      <c r="AJ591" s="7"/>
      <c r="AK591" s="7"/>
      <c r="AL591" s="154"/>
      <c r="AM591" s="154"/>
      <c r="AN591" s="7"/>
      <c r="AO591" s="7"/>
      <c r="AP591" s="7"/>
      <c r="AQ591" s="7"/>
      <c r="AR591" s="154"/>
      <c r="AS591" s="154"/>
      <c r="AT591" s="7"/>
      <c r="AU591" s="7"/>
      <c r="AV591" s="7"/>
      <c r="AW591" s="7"/>
      <c r="AX591" s="154"/>
      <c r="AY591" s="154"/>
      <c r="AZ591" s="7"/>
      <c r="BA591" s="7"/>
      <c r="BB591" s="7"/>
      <c r="BC591" s="7"/>
      <c r="BD591" s="154"/>
      <c r="BE591" s="154"/>
      <c r="BF591" s="154"/>
      <c r="BG591" s="7"/>
    </row>
    <row r="592" ht="15.75" customHeight="1">
      <c r="A592" s="7"/>
      <c r="B592" s="154"/>
      <c r="C592" s="154"/>
      <c r="D592" s="7"/>
      <c r="E592" s="7"/>
      <c r="F592" s="7"/>
      <c r="G592" s="7"/>
      <c r="H592" s="154"/>
      <c r="I592" s="154"/>
      <c r="J592" s="7"/>
      <c r="K592" s="7"/>
      <c r="L592" s="7"/>
      <c r="M592" s="7"/>
      <c r="N592" s="154"/>
      <c r="O592" s="154"/>
      <c r="P592" s="7"/>
      <c r="Q592" s="7"/>
      <c r="R592" s="7"/>
      <c r="S592" s="7"/>
      <c r="T592" s="154"/>
      <c r="U592" s="154"/>
      <c r="V592" s="7"/>
      <c r="W592" s="7"/>
      <c r="X592" s="7"/>
      <c r="Y592" s="7"/>
      <c r="Z592" s="154"/>
      <c r="AA592" s="154"/>
      <c r="AB592" s="7"/>
      <c r="AC592" s="7"/>
      <c r="AD592" s="7"/>
      <c r="AE592" s="7"/>
      <c r="AF592" s="154"/>
      <c r="AG592" s="154"/>
      <c r="AH592" s="7"/>
      <c r="AI592" s="7"/>
      <c r="AJ592" s="7"/>
      <c r="AK592" s="7"/>
      <c r="AL592" s="154"/>
      <c r="AM592" s="154"/>
      <c r="AN592" s="7"/>
      <c r="AO592" s="7"/>
      <c r="AP592" s="7"/>
      <c r="AQ592" s="7"/>
      <c r="AR592" s="154"/>
      <c r="AS592" s="154"/>
      <c r="AT592" s="7"/>
      <c r="AU592" s="7"/>
      <c r="AV592" s="7"/>
      <c r="AW592" s="7"/>
      <c r="AX592" s="154"/>
      <c r="AY592" s="154"/>
      <c r="AZ592" s="7"/>
      <c r="BA592" s="7"/>
      <c r="BB592" s="7"/>
      <c r="BC592" s="7"/>
      <c r="BD592" s="154"/>
      <c r="BE592" s="154"/>
      <c r="BF592" s="154"/>
      <c r="BG592" s="7"/>
    </row>
    <row r="593" ht="15.75" customHeight="1">
      <c r="A593" s="7"/>
      <c r="B593" s="154"/>
      <c r="C593" s="154"/>
      <c r="D593" s="7"/>
      <c r="E593" s="7"/>
      <c r="F593" s="7"/>
      <c r="G593" s="7"/>
      <c r="H593" s="154"/>
      <c r="I593" s="154"/>
      <c r="J593" s="7"/>
      <c r="K593" s="7"/>
      <c r="L593" s="7"/>
      <c r="M593" s="7"/>
      <c r="N593" s="154"/>
      <c r="O593" s="154"/>
      <c r="P593" s="7"/>
      <c r="Q593" s="7"/>
      <c r="R593" s="7"/>
      <c r="S593" s="7"/>
      <c r="T593" s="154"/>
      <c r="U593" s="154"/>
      <c r="V593" s="7"/>
      <c r="W593" s="7"/>
      <c r="X593" s="7"/>
      <c r="Y593" s="7"/>
      <c r="Z593" s="154"/>
      <c r="AA593" s="154"/>
      <c r="AB593" s="7"/>
      <c r="AC593" s="7"/>
      <c r="AD593" s="7"/>
      <c r="AE593" s="7"/>
      <c r="AF593" s="154"/>
      <c r="AG593" s="154"/>
      <c r="AH593" s="7"/>
      <c r="AI593" s="7"/>
      <c r="AJ593" s="7"/>
      <c r="AK593" s="7"/>
      <c r="AL593" s="154"/>
      <c r="AM593" s="154"/>
      <c r="AN593" s="7"/>
      <c r="AO593" s="7"/>
      <c r="AP593" s="7"/>
      <c r="AQ593" s="7"/>
      <c r="AR593" s="154"/>
      <c r="AS593" s="154"/>
      <c r="AT593" s="7"/>
      <c r="AU593" s="7"/>
      <c r="AV593" s="7"/>
      <c r="AW593" s="7"/>
      <c r="AX593" s="154"/>
      <c r="AY593" s="154"/>
      <c r="AZ593" s="7"/>
      <c r="BA593" s="7"/>
      <c r="BB593" s="7"/>
      <c r="BC593" s="7"/>
      <c r="BD593" s="154"/>
      <c r="BE593" s="154"/>
      <c r="BF593" s="154"/>
      <c r="BG593" s="7"/>
    </row>
    <row r="594" ht="15.75" customHeight="1">
      <c r="A594" s="7"/>
      <c r="B594" s="154"/>
      <c r="C594" s="154"/>
      <c r="D594" s="7"/>
      <c r="E594" s="7"/>
      <c r="F594" s="7"/>
      <c r="G594" s="7"/>
      <c r="H594" s="154"/>
      <c r="I594" s="154"/>
      <c r="J594" s="7"/>
      <c r="K594" s="7"/>
      <c r="L594" s="7"/>
      <c r="M594" s="7"/>
      <c r="N594" s="154"/>
      <c r="O594" s="154"/>
      <c r="P594" s="7"/>
      <c r="Q594" s="7"/>
      <c r="R594" s="7"/>
      <c r="S594" s="7"/>
      <c r="T594" s="154"/>
      <c r="U594" s="154"/>
      <c r="V594" s="7"/>
      <c r="W594" s="7"/>
      <c r="X594" s="7"/>
      <c r="Y594" s="7"/>
      <c r="Z594" s="154"/>
      <c r="AA594" s="154"/>
      <c r="AB594" s="7"/>
      <c r="AC594" s="7"/>
      <c r="AD594" s="7"/>
      <c r="AE594" s="7"/>
      <c r="AF594" s="154"/>
      <c r="AG594" s="154"/>
      <c r="AH594" s="7"/>
      <c r="AI594" s="7"/>
      <c r="AJ594" s="7"/>
      <c r="AK594" s="7"/>
      <c r="AL594" s="154"/>
      <c r="AM594" s="154"/>
      <c r="AN594" s="7"/>
      <c r="AO594" s="7"/>
      <c r="AP594" s="7"/>
      <c r="AQ594" s="7"/>
      <c r="AR594" s="154"/>
      <c r="AS594" s="154"/>
      <c r="AT594" s="7"/>
      <c r="AU594" s="7"/>
      <c r="AV594" s="7"/>
      <c r="AW594" s="7"/>
      <c r="AX594" s="154"/>
      <c r="AY594" s="154"/>
      <c r="AZ594" s="7"/>
      <c r="BA594" s="7"/>
      <c r="BB594" s="7"/>
      <c r="BC594" s="7"/>
      <c r="BD594" s="154"/>
      <c r="BE594" s="154"/>
      <c r="BF594" s="154"/>
      <c r="BG594" s="7"/>
    </row>
    <row r="595" ht="15.75" customHeight="1">
      <c r="A595" s="7"/>
      <c r="B595" s="154"/>
      <c r="C595" s="154"/>
      <c r="D595" s="7"/>
      <c r="E595" s="7"/>
      <c r="F595" s="7"/>
      <c r="G595" s="7"/>
      <c r="H595" s="154"/>
      <c r="I595" s="154"/>
      <c r="J595" s="7"/>
      <c r="K595" s="7"/>
      <c r="L595" s="7"/>
      <c r="M595" s="7"/>
      <c r="N595" s="154"/>
      <c r="O595" s="154"/>
      <c r="P595" s="7"/>
      <c r="Q595" s="7"/>
      <c r="R595" s="7"/>
      <c r="S595" s="7"/>
      <c r="T595" s="154"/>
      <c r="U595" s="154"/>
      <c r="V595" s="7"/>
      <c r="W595" s="7"/>
      <c r="X595" s="7"/>
      <c r="Y595" s="7"/>
      <c r="Z595" s="154"/>
      <c r="AA595" s="154"/>
      <c r="AB595" s="7"/>
      <c r="AC595" s="7"/>
      <c r="AD595" s="7"/>
      <c r="AE595" s="7"/>
      <c r="AF595" s="154"/>
      <c r="AG595" s="154"/>
      <c r="AH595" s="7"/>
      <c r="AI595" s="7"/>
      <c r="AJ595" s="7"/>
      <c r="AK595" s="7"/>
      <c r="AL595" s="154"/>
      <c r="AM595" s="154"/>
      <c r="AN595" s="7"/>
      <c r="AO595" s="7"/>
      <c r="AP595" s="7"/>
      <c r="AQ595" s="7"/>
      <c r="AR595" s="154"/>
      <c r="AS595" s="154"/>
      <c r="AT595" s="7"/>
      <c r="AU595" s="7"/>
      <c r="AV595" s="7"/>
      <c r="AW595" s="7"/>
      <c r="AX595" s="154"/>
      <c r="AY595" s="154"/>
      <c r="AZ595" s="7"/>
      <c r="BA595" s="7"/>
      <c r="BB595" s="7"/>
      <c r="BC595" s="7"/>
      <c r="BD595" s="154"/>
      <c r="BE595" s="154"/>
      <c r="BF595" s="154"/>
      <c r="BG595" s="7"/>
    </row>
    <row r="596" ht="15.75" customHeight="1">
      <c r="A596" s="7"/>
      <c r="B596" s="154"/>
      <c r="C596" s="154"/>
      <c r="D596" s="7"/>
      <c r="E596" s="7"/>
      <c r="F596" s="7"/>
      <c r="G596" s="7"/>
      <c r="H596" s="154"/>
      <c r="I596" s="154"/>
      <c r="J596" s="7"/>
      <c r="K596" s="7"/>
      <c r="L596" s="7"/>
      <c r="M596" s="7"/>
      <c r="N596" s="154"/>
      <c r="O596" s="154"/>
      <c r="P596" s="7"/>
      <c r="Q596" s="7"/>
      <c r="R596" s="7"/>
      <c r="S596" s="7"/>
      <c r="T596" s="154"/>
      <c r="U596" s="154"/>
      <c r="V596" s="7"/>
      <c r="W596" s="7"/>
      <c r="X596" s="7"/>
      <c r="Y596" s="7"/>
      <c r="Z596" s="154"/>
      <c r="AA596" s="154"/>
      <c r="AB596" s="7"/>
      <c r="AC596" s="7"/>
      <c r="AD596" s="7"/>
      <c r="AE596" s="7"/>
      <c r="AF596" s="154"/>
      <c r="AG596" s="154"/>
      <c r="AH596" s="7"/>
      <c r="AI596" s="7"/>
      <c r="AJ596" s="7"/>
      <c r="AK596" s="7"/>
      <c r="AL596" s="154"/>
      <c r="AM596" s="154"/>
      <c r="AN596" s="7"/>
      <c r="AO596" s="7"/>
      <c r="AP596" s="7"/>
      <c r="AQ596" s="7"/>
      <c r="AR596" s="154"/>
      <c r="AS596" s="154"/>
      <c r="AT596" s="7"/>
      <c r="AU596" s="7"/>
      <c r="AV596" s="7"/>
      <c r="AW596" s="7"/>
      <c r="AX596" s="154"/>
      <c r="AY596" s="154"/>
      <c r="AZ596" s="7"/>
      <c r="BA596" s="7"/>
      <c r="BB596" s="7"/>
      <c r="BC596" s="7"/>
      <c r="BD596" s="154"/>
      <c r="BE596" s="154"/>
      <c r="BF596" s="154"/>
      <c r="BG596" s="7"/>
    </row>
    <row r="597" ht="15.75" customHeight="1">
      <c r="A597" s="7"/>
      <c r="B597" s="154"/>
      <c r="C597" s="154"/>
      <c r="D597" s="7"/>
      <c r="E597" s="7"/>
      <c r="F597" s="7"/>
      <c r="G597" s="7"/>
      <c r="H597" s="154"/>
      <c r="I597" s="154"/>
      <c r="J597" s="7"/>
      <c r="K597" s="7"/>
      <c r="L597" s="7"/>
      <c r="M597" s="7"/>
      <c r="N597" s="154"/>
      <c r="O597" s="154"/>
      <c r="P597" s="7"/>
      <c r="Q597" s="7"/>
      <c r="R597" s="7"/>
      <c r="S597" s="7"/>
      <c r="T597" s="154"/>
      <c r="U597" s="154"/>
      <c r="V597" s="7"/>
      <c r="W597" s="7"/>
      <c r="X597" s="7"/>
      <c r="Y597" s="7"/>
      <c r="Z597" s="154"/>
      <c r="AA597" s="154"/>
      <c r="AB597" s="7"/>
      <c r="AC597" s="7"/>
      <c r="AD597" s="7"/>
      <c r="AE597" s="7"/>
      <c r="AF597" s="154"/>
      <c r="AG597" s="154"/>
      <c r="AH597" s="7"/>
      <c r="AI597" s="7"/>
      <c r="AJ597" s="7"/>
      <c r="AK597" s="7"/>
      <c r="AL597" s="154"/>
      <c r="AM597" s="154"/>
      <c r="AN597" s="7"/>
      <c r="AO597" s="7"/>
      <c r="AP597" s="7"/>
      <c r="AQ597" s="7"/>
      <c r="AR597" s="154"/>
      <c r="AS597" s="154"/>
      <c r="AT597" s="7"/>
      <c r="AU597" s="7"/>
      <c r="AV597" s="7"/>
      <c r="AW597" s="7"/>
      <c r="AX597" s="154"/>
      <c r="AY597" s="154"/>
      <c r="AZ597" s="7"/>
      <c r="BA597" s="7"/>
      <c r="BB597" s="7"/>
      <c r="BC597" s="7"/>
      <c r="BD597" s="154"/>
      <c r="BE597" s="154"/>
      <c r="BF597" s="154"/>
      <c r="BG597" s="7"/>
    </row>
    <row r="598" ht="15.75" customHeight="1">
      <c r="A598" s="7"/>
      <c r="B598" s="154"/>
      <c r="C598" s="154"/>
      <c r="D598" s="7"/>
      <c r="E598" s="7"/>
      <c r="F598" s="7"/>
      <c r="G598" s="7"/>
      <c r="H598" s="154"/>
      <c r="I598" s="154"/>
      <c r="J598" s="7"/>
      <c r="K598" s="7"/>
      <c r="L598" s="7"/>
      <c r="M598" s="7"/>
      <c r="N598" s="154"/>
      <c r="O598" s="154"/>
      <c r="P598" s="7"/>
      <c r="Q598" s="7"/>
      <c r="R598" s="7"/>
      <c r="S598" s="7"/>
      <c r="T598" s="154"/>
      <c r="U598" s="154"/>
      <c r="V598" s="7"/>
      <c r="W598" s="7"/>
      <c r="X598" s="7"/>
      <c r="Y598" s="7"/>
      <c r="Z598" s="154"/>
      <c r="AA598" s="154"/>
      <c r="AB598" s="7"/>
      <c r="AC598" s="7"/>
      <c r="AD598" s="7"/>
      <c r="AE598" s="7"/>
      <c r="AF598" s="154"/>
      <c r="AG598" s="154"/>
      <c r="AH598" s="7"/>
      <c r="AI598" s="7"/>
      <c r="AJ598" s="7"/>
      <c r="AK598" s="7"/>
      <c r="AL598" s="154"/>
      <c r="AM598" s="154"/>
      <c r="AN598" s="7"/>
      <c r="AO598" s="7"/>
      <c r="AP598" s="7"/>
      <c r="AQ598" s="7"/>
      <c r="AR598" s="154"/>
      <c r="AS598" s="154"/>
      <c r="AT598" s="7"/>
      <c r="AU598" s="7"/>
      <c r="AV598" s="7"/>
      <c r="AW598" s="7"/>
      <c r="AX598" s="154"/>
      <c r="AY598" s="154"/>
      <c r="AZ598" s="7"/>
      <c r="BA598" s="7"/>
      <c r="BB598" s="7"/>
      <c r="BC598" s="7"/>
      <c r="BD598" s="154"/>
      <c r="BE598" s="154"/>
      <c r="BF598" s="154"/>
      <c r="BG598" s="7"/>
    </row>
    <row r="599" ht="15.75" customHeight="1">
      <c r="A599" s="7"/>
      <c r="B599" s="154"/>
      <c r="C599" s="154"/>
      <c r="D599" s="7"/>
      <c r="E599" s="7"/>
      <c r="F599" s="7"/>
      <c r="G599" s="7"/>
      <c r="H599" s="154"/>
      <c r="I599" s="154"/>
      <c r="J599" s="7"/>
      <c r="K599" s="7"/>
      <c r="L599" s="7"/>
      <c r="M599" s="7"/>
      <c r="N599" s="154"/>
      <c r="O599" s="154"/>
      <c r="P599" s="7"/>
      <c r="Q599" s="7"/>
      <c r="R599" s="7"/>
      <c r="S599" s="7"/>
      <c r="T599" s="154"/>
      <c r="U599" s="154"/>
      <c r="V599" s="7"/>
      <c r="W599" s="7"/>
      <c r="X599" s="7"/>
      <c r="Y599" s="7"/>
      <c r="Z599" s="154"/>
      <c r="AA599" s="154"/>
      <c r="AB599" s="7"/>
      <c r="AC599" s="7"/>
      <c r="AD599" s="7"/>
      <c r="AE599" s="7"/>
      <c r="AF599" s="154"/>
      <c r="AG599" s="154"/>
      <c r="AH599" s="7"/>
      <c r="AI599" s="7"/>
      <c r="AJ599" s="7"/>
      <c r="AK599" s="7"/>
      <c r="AL599" s="154"/>
      <c r="AM599" s="154"/>
      <c r="AN599" s="7"/>
      <c r="AO599" s="7"/>
      <c r="AP599" s="7"/>
      <c r="AQ599" s="7"/>
      <c r="AR599" s="154"/>
      <c r="AS599" s="154"/>
      <c r="AT599" s="7"/>
      <c r="AU599" s="7"/>
      <c r="AV599" s="7"/>
      <c r="AW599" s="7"/>
      <c r="AX599" s="154"/>
      <c r="AY599" s="154"/>
      <c r="AZ599" s="7"/>
      <c r="BA599" s="7"/>
      <c r="BB599" s="7"/>
      <c r="BC599" s="7"/>
      <c r="BD599" s="154"/>
      <c r="BE599" s="154"/>
      <c r="BF599" s="154"/>
      <c r="BG599" s="7"/>
    </row>
    <row r="600" ht="15.75" customHeight="1">
      <c r="A600" s="7"/>
      <c r="B600" s="154"/>
      <c r="C600" s="154"/>
      <c r="D600" s="7"/>
      <c r="E600" s="7"/>
      <c r="F600" s="7"/>
      <c r="G600" s="7"/>
      <c r="H600" s="154"/>
      <c r="I600" s="154"/>
      <c r="J600" s="7"/>
      <c r="K600" s="7"/>
      <c r="L600" s="7"/>
      <c r="M600" s="7"/>
      <c r="N600" s="154"/>
      <c r="O600" s="154"/>
      <c r="P600" s="7"/>
      <c r="Q600" s="7"/>
      <c r="R600" s="7"/>
      <c r="S600" s="7"/>
      <c r="T600" s="154"/>
      <c r="U600" s="154"/>
      <c r="V600" s="7"/>
      <c r="W600" s="7"/>
      <c r="X600" s="7"/>
      <c r="Y600" s="7"/>
      <c r="Z600" s="154"/>
      <c r="AA600" s="154"/>
      <c r="AB600" s="7"/>
      <c r="AC600" s="7"/>
      <c r="AD600" s="7"/>
      <c r="AE600" s="7"/>
      <c r="AF600" s="154"/>
      <c r="AG600" s="154"/>
      <c r="AH600" s="7"/>
      <c r="AI600" s="7"/>
      <c r="AJ600" s="7"/>
      <c r="AK600" s="7"/>
      <c r="AL600" s="154"/>
      <c r="AM600" s="154"/>
      <c r="AN600" s="7"/>
      <c r="AO600" s="7"/>
      <c r="AP600" s="7"/>
      <c r="AQ600" s="7"/>
      <c r="AR600" s="154"/>
      <c r="AS600" s="154"/>
      <c r="AT600" s="7"/>
      <c r="AU600" s="7"/>
      <c r="AV600" s="7"/>
      <c r="AW600" s="7"/>
      <c r="AX600" s="154"/>
      <c r="AY600" s="154"/>
      <c r="AZ600" s="7"/>
      <c r="BA600" s="7"/>
      <c r="BB600" s="7"/>
      <c r="BC600" s="7"/>
      <c r="BD600" s="154"/>
      <c r="BE600" s="154"/>
      <c r="BF600" s="154"/>
      <c r="BG600" s="7"/>
    </row>
    <row r="601" ht="15.75" customHeight="1">
      <c r="A601" s="7"/>
      <c r="B601" s="154"/>
      <c r="C601" s="154"/>
      <c r="D601" s="7"/>
      <c r="E601" s="7"/>
      <c r="F601" s="7"/>
      <c r="G601" s="7"/>
      <c r="H601" s="154"/>
      <c r="I601" s="154"/>
      <c r="J601" s="7"/>
      <c r="K601" s="7"/>
      <c r="L601" s="7"/>
      <c r="M601" s="7"/>
      <c r="N601" s="154"/>
      <c r="O601" s="154"/>
      <c r="P601" s="7"/>
      <c r="Q601" s="7"/>
      <c r="R601" s="7"/>
      <c r="S601" s="7"/>
      <c r="T601" s="154"/>
      <c r="U601" s="154"/>
      <c r="V601" s="7"/>
      <c r="W601" s="7"/>
      <c r="X601" s="7"/>
      <c r="Y601" s="7"/>
      <c r="Z601" s="154"/>
      <c r="AA601" s="154"/>
      <c r="AB601" s="7"/>
      <c r="AC601" s="7"/>
      <c r="AD601" s="7"/>
      <c r="AE601" s="7"/>
      <c r="AF601" s="154"/>
      <c r="AG601" s="154"/>
      <c r="AH601" s="7"/>
      <c r="AI601" s="7"/>
      <c r="AJ601" s="7"/>
      <c r="AK601" s="7"/>
      <c r="AL601" s="154"/>
      <c r="AM601" s="154"/>
      <c r="AN601" s="7"/>
      <c r="AO601" s="7"/>
      <c r="AP601" s="7"/>
      <c r="AQ601" s="7"/>
      <c r="AR601" s="154"/>
      <c r="AS601" s="154"/>
      <c r="AT601" s="7"/>
      <c r="AU601" s="7"/>
      <c r="AV601" s="7"/>
      <c r="AW601" s="7"/>
      <c r="AX601" s="154"/>
      <c r="AY601" s="154"/>
      <c r="AZ601" s="7"/>
      <c r="BA601" s="7"/>
      <c r="BB601" s="7"/>
      <c r="BC601" s="7"/>
      <c r="BD601" s="154"/>
      <c r="BE601" s="154"/>
      <c r="BF601" s="154"/>
      <c r="BG601" s="7"/>
    </row>
    <row r="602" ht="15.75" customHeight="1">
      <c r="A602" s="7"/>
      <c r="B602" s="154"/>
      <c r="C602" s="154"/>
      <c r="D602" s="7"/>
      <c r="E602" s="7"/>
      <c r="F602" s="7"/>
      <c r="G602" s="7"/>
      <c r="H602" s="154"/>
      <c r="I602" s="154"/>
      <c r="J602" s="7"/>
      <c r="K602" s="7"/>
      <c r="L602" s="7"/>
      <c r="M602" s="7"/>
      <c r="N602" s="154"/>
      <c r="O602" s="154"/>
      <c r="P602" s="7"/>
      <c r="Q602" s="7"/>
      <c r="R602" s="7"/>
      <c r="S602" s="7"/>
      <c r="T602" s="154"/>
      <c r="U602" s="154"/>
      <c r="V602" s="7"/>
      <c r="W602" s="7"/>
      <c r="X602" s="7"/>
      <c r="Y602" s="7"/>
      <c r="Z602" s="154"/>
      <c r="AA602" s="154"/>
      <c r="AB602" s="7"/>
      <c r="AC602" s="7"/>
      <c r="AD602" s="7"/>
      <c r="AE602" s="7"/>
      <c r="AF602" s="154"/>
      <c r="AG602" s="154"/>
      <c r="AH602" s="7"/>
      <c r="AI602" s="7"/>
      <c r="AJ602" s="7"/>
      <c r="AK602" s="7"/>
      <c r="AL602" s="154"/>
      <c r="AM602" s="154"/>
      <c r="AN602" s="7"/>
      <c r="AO602" s="7"/>
      <c r="AP602" s="7"/>
      <c r="AQ602" s="7"/>
      <c r="AR602" s="154"/>
      <c r="AS602" s="154"/>
      <c r="AT602" s="7"/>
      <c r="AU602" s="7"/>
      <c r="AV602" s="7"/>
      <c r="AW602" s="7"/>
      <c r="AX602" s="154"/>
      <c r="AY602" s="154"/>
      <c r="AZ602" s="7"/>
      <c r="BA602" s="7"/>
      <c r="BB602" s="7"/>
      <c r="BC602" s="7"/>
      <c r="BD602" s="154"/>
      <c r="BE602" s="154"/>
      <c r="BF602" s="154"/>
      <c r="BG602" s="7"/>
    </row>
    <row r="603" ht="15.75" customHeight="1">
      <c r="A603" s="7"/>
      <c r="B603" s="154"/>
      <c r="C603" s="154"/>
      <c r="D603" s="7"/>
      <c r="E603" s="7"/>
      <c r="F603" s="7"/>
      <c r="G603" s="7"/>
      <c r="H603" s="154"/>
      <c r="I603" s="154"/>
      <c r="J603" s="7"/>
      <c r="K603" s="7"/>
      <c r="L603" s="7"/>
      <c r="M603" s="7"/>
      <c r="N603" s="154"/>
      <c r="O603" s="154"/>
      <c r="P603" s="7"/>
      <c r="Q603" s="7"/>
      <c r="R603" s="7"/>
      <c r="S603" s="7"/>
      <c r="T603" s="154"/>
      <c r="U603" s="154"/>
      <c r="V603" s="7"/>
      <c r="W603" s="7"/>
      <c r="X603" s="7"/>
      <c r="Y603" s="7"/>
      <c r="Z603" s="154"/>
      <c r="AA603" s="154"/>
      <c r="AB603" s="7"/>
      <c r="AC603" s="7"/>
      <c r="AD603" s="7"/>
      <c r="AE603" s="7"/>
      <c r="AF603" s="154"/>
      <c r="AG603" s="154"/>
      <c r="AH603" s="7"/>
      <c r="AI603" s="7"/>
      <c r="AJ603" s="7"/>
      <c r="AK603" s="7"/>
      <c r="AL603" s="154"/>
      <c r="AM603" s="154"/>
      <c r="AN603" s="7"/>
      <c r="AO603" s="7"/>
      <c r="AP603" s="7"/>
      <c r="AQ603" s="7"/>
      <c r="AR603" s="154"/>
      <c r="AS603" s="154"/>
      <c r="AT603" s="7"/>
      <c r="AU603" s="7"/>
      <c r="AV603" s="7"/>
      <c r="AW603" s="7"/>
      <c r="AX603" s="154"/>
      <c r="AY603" s="154"/>
      <c r="AZ603" s="7"/>
      <c r="BA603" s="7"/>
      <c r="BB603" s="7"/>
      <c r="BC603" s="7"/>
      <c r="BD603" s="154"/>
      <c r="BE603" s="154"/>
      <c r="BF603" s="154"/>
      <c r="BG603" s="7"/>
    </row>
    <row r="604" ht="15.75" customHeight="1">
      <c r="A604" s="7"/>
      <c r="B604" s="154"/>
      <c r="C604" s="154"/>
      <c r="D604" s="7"/>
      <c r="E604" s="7"/>
      <c r="F604" s="7"/>
      <c r="G604" s="7"/>
      <c r="H604" s="154"/>
      <c r="I604" s="154"/>
      <c r="J604" s="7"/>
      <c r="K604" s="7"/>
      <c r="L604" s="7"/>
      <c r="M604" s="7"/>
      <c r="N604" s="154"/>
      <c r="O604" s="154"/>
      <c r="P604" s="7"/>
      <c r="Q604" s="7"/>
      <c r="R604" s="7"/>
      <c r="S604" s="7"/>
      <c r="T604" s="154"/>
      <c r="U604" s="154"/>
      <c r="V604" s="7"/>
      <c r="W604" s="7"/>
      <c r="X604" s="7"/>
      <c r="Y604" s="7"/>
      <c r="Z604" s="154"/>
      <c r="AA604" s="154"/>
      <c r="AB604" s="7"/>
      <c r="AC604" s="7"/>
      <c r="AD604" s="7"/>
      <c r="AE604" s="7"/>
      <c r="AF604" s="154"/>
      <c r="AG604" s="154"/>
      <c r="AH604" s="7"/>
      <c r="AI604" s="7"/>
      <c r="AJ604" s="7"/>
      <c r="AK604" s="7"/>
      <c r="AL604" s="154"/>
      <c r="AM604" s="154"/>
      <c r="AN604" s="7"/>
      <c r="AO604" s="7"/>
      <c r="AP604" s="7"/>
      <c r="AQ604" s="7"/>
      <c r="AR604" s="154"/>
      <c r="AS604" s="154"/>
      <c r="AT604" s="7"/>
      <c r="AU604" s="7"/>
      <c r="AV604" s="7"/>
      <c r="AW604" s="7"/>
      <c r="AX604" s="154"/>
      <c r="AY604" s="154"/>
      <c r="AZ604" s="7"/>
      <c r="BA604" s="7"/>
      <c r="BB604" s="7"/>
      <c r="BC604" s="7"/>
      <c r="BD604" s="154"/>
      <c r="BE604" s="154"/>
      <c r="BF604" s="154"/>
      <c r="BG604" s="7"/>
    </row>
    <row r="605" ht="15.75" customHeight="1">
      <c r="A605" s="7"/>
      <c r="B605" s="154"/>
      <c r="C605" s="154"/>
      <c r="D605" s="7"/>
      <c r="E605" s="7"/>
      <c r="F605" s="7"/>
      <c r="G605" s="7"/>
      <c r="H605" s="154"/>
      <c r="I605" s="154"/>
      <c r="J605" s="7"/>
      <c r="K605" s="7"/>
      <c r="L605" s="7"/>
      <c r="M605" s="7"/>
      <c r="N605" s="154"/>
      <c r="O605" s="154"/>
      <c r="P605" s="7"/>
      <c r="Q605" s="7"/>
      <c r="R605" s="7"/>
      <c r="S605" s="7"/>
      <c r="T605" s="154"/>
      <c r="U605" s="154"/>
      <c r="V605" s="7"/>
      <c r="W605" s="7"/>
      <c r="X605" s="7"/>
      <c r="Y605" s="7"/>
      <c r="Z605" s="154"/>
      <c r="AA605" s="154"/>
      <c r="AB605" s="7"/>
      <c r="AC605" s="7"/>
      <c r="AD605" s="7"/>
      <c r="AE605" s="7"/>
      <c r="AF605" s="154"/>
      <c r="AG605" s="154"/>
      <c r="AH605" s="7"/>
      <c r="AI605" s="7"/>
      <c r="AJ605" s="7"/>
      <c r="AK605" s="7"/>
      <c r="AL605" s="154"/>
      <c r="AM605" s="154"/>
      <c r="AN605" s="7"/>
      <c r="AO605" s="7"/>
      <c r="AP605" s="7"/>
      <c r="AQ605" s="7"/>
      <c r="AR605" s="154"/>
      <c r="AS605" s="154"/>
      <c r="AT605" s="7"/>
      <c r="AU605" s="7"/>
      <c r="AV605" s="7"/>
      <c r="AW605" s="7"/>
      <c r="AX605" s="154"/>
      <c r="AY605" s="154"/>
      <c r="AZ605" s="7"/>
      <c r="BA605" s="7"/>
      <c r="BB605" s="7"/>
      <c r="BC605" s="7"/>
      <c r="BD605" s="154"/>
      <c r="BE605" s="154"/>
      <c r="BF605" s="154"/>
      <c r="BG605" s="7"/>
    </row>
    <row r="606" ht="15.75" customHeight="1">
      <c r="A606" s="7"/>
      <c r="B606" s="154"/>
      <c r="C606" s="154"/>
      <c r="D606" s="7"/>
      <c r="E606" s="7"/>
      <c r="F606" s="7"/>
      <c r="G606" s="7"/>
      <c r="H606" s="154"/>
      <c r="I606" s="154"/>
      <c r="J606" s="7"/>
      <c r="K606" s="7"/>
      <c r="L606" s="7"/>
      <c r="M606" s="7"/>
      <c r="N606" s="154"/>
      <c r="O606" s="154"/>
      <c r="P606" s="7"/>
      <c r="Q606" s="7"/>
      <c r="R606" s="7"/>
      <c r="S606" s="7"/>
      <c r="T606" s="154"/>
      <c r="U606" s="154"/>
      <c r="V606" s="7"/>
      <c r="W606" s="7"/>
      <c r="X606" s="7"/>
      <c r="Y606" s="7"/>
      <c r="Z606" s="154"/>
      <c r="AA606" s="154"/>
      <c r="AB606" s="7"/>
      <c r="AC606" s="7"/>
      <c r="AD606" s="7"/>
      <c r="AE606" s="7"/>
      <c r="AF606" s="154"/>
      <c r="AG606" s="154"/>
      <c r="AH606" s="7"/>
      <c r="AI606" s="7"/>
      <c r="AJ606" s="7"/>
      <c r="AK606" s="7"/>
      <c r="AL606" s="154"/>
      <c r="AM606" s="154"/>
      <c r="AN606" s="7"/>
      <c r="AO606" s="7"/>
      <c r="AP606" s="7"/>
      <c r="AQ606" s="7"/>
      <c r="AR606" s="154"/>
      <c r="AS606" s="154"/>
      <c r="AT606" s="7"/>
      <c r="AU606" s="7"/>
      <c r="AV606" s="7"/>
      <c r="AW606" s="7"/>
      <c r="AX606" s="154"/>
      <c r="AY606" s="154"/>
      <c r="AZ606" s="7"/>
      <c r="BA606" s="7"/>
      <c r="BB606" s="7"/>
      <c r="BC606" s="7"/>
      <c r="BD606" s="154"/>
      <c r="BE606" s="154"/>
      <c r="BF606" s="154"/>
      <c r="BG606" s="7"/>
    </row>
    <row r="607" ht="15.75" customHeight="1">
      <c r="A607" s="7"/>
      <c r="B607" s="154"/>
      <c r="C607" s="154"/>
      <c r="D607" s="7"/>
      <c r="E607" s="7"/>
      <c r="F607" s="7"/>
      <c r="G607" s="7"/>
      <c r="H607" s="154"/>
      <c r="I607" s="154"/>
      <c r="J607" s="7"/>
      <c r="K607" s="7"/>
      <c r="L607" s="7"/>
      <c r="M607" s="7"/>
      <c r="N607" s="154"/>
      <c r="O607" s="154"/>
      <c r="P607" s="7"/>
      <c r="Q607" s="7"/>
      <c r="R607" s="7"/>
      <c r="S607" s="7"/>
      <c r="T607" s="154"/>
      <c r="U607" s="154"/>
      <c r="V607" s="7"/>
      <c r="W607" s="7"/>
      <c r="X607" s="7"/>
      <c r="Y607" s="7"/>
      <c r="Z607" s="154"/>
      <c r="AA607" s="154"/>
      <c r="AB607" s="7"/>
      <c r="AC607" s="7"/>
      <c r="AD607" s="7"/>
      <c r="AE607" s="7"/>
      <c r="AF607" s="154"/>
      <c r="AG607" s="154"/>
      <c r="AH607" s="7"/>
      <c r="AI607" s="7"/>
      <c r="AJ607" s="7"/>
      <c r="AK607" s="7"/>
      <c r="AL607" s="154"/>
      <c r="AM607" s="154"/>
      <c r="AN607" s="7"/>
      <c r="AO607" s="7"/>
      <c r="AP607" s="7"/>
      <c r="AQ607" s="7"/>
      <c r="AR607" s="154"/>
      <c r="AS607" s="154"/>
      <c r="AT607" s="7"/>
      <c r="AU607" s="7"/>
      <c r="AV607" s="7"/>
      <c r="AW607" s="7"/>
      <c r="AX607" s="154"/>
      <c r="AY607" s="154"/>
      <c r="AZ607" s="7"/>
      <c r="BA607" s="7"/>
      <c r="BB607" s="7"/>
      <c r="BC607" s="7"/>
      <c r="BD607" s="154"/>
      <c r="BE607" s="154"/>
      <c r="BF607" s="154"/>
      <c r="BG607" s="7"/>
    </row>
    <row r="608" ht="15.75" customHeight="1">
      <c r="A608" s="7"/>
      <c r="B608" s="154"/>
      <c r="C608" s="154"/>
      <c r="D608" s="7"/>
      <c r="E608" s="7"/>
      <c r="F608" s="7"/>
      <c r="G608" s="7"/>
      <c r="H608" s="154"/>
      <c r="I608" s="154"/>
      <c r="J608" s="7"/>
      <c r="K608" s="7"/>
      <c r="L608" s="7"/>
      <c r="M608" s="7"/>
      <c r="N608" s="154"/>
      <c r="O608" s="154"/>
      <c r="P608" s="7"/>
      <c r="Q608" s="7"/>
      <c r="R608" s="7"/>
      <c r="S608" s="7"/>
      <c r="T608" s="154"/>
      <c r="U608" s="154"/>
      <c r="V608" s="7"/>
      <c r="W608" s="7"/>
      <c r="X608" s="7"/>
      <c r="Y608" s="7"/>
      <c r="Z608" s="154"/>
      <c r="AA608" s="154"/>
      <c r="AB608" s="7"/>
      <c r="AC608" s="7"/>
      <c r="AD608" s="7"/>
      <c r="AE608" s="7"/>
      <c r="AF608" s="154"/>
      <c r="AG608" s="154"/>
      <c r="AH608" s="7"/>
      <c r="AI608" s="7"/>
      <c r="AJ608" s="7"/>
      <c r="AK608" s="7"/>
      <c r="AL608" s="154"/>
      <c r="AM608" s="154"/>
      <c r="AN608" s="7"/>
      <c r="AO608" s="7"/>
      <c r="AP608" s="7"/>
      <c r="AQ608" s="7"/>
      <c r="AR608" s="154"/>
      <c r="AS608" s="154"/>
      <c r="AT608" s="7"/>
      <c r="AU608" s="7"/>
      <c r="AV608" s="7"/>
      <c r="AW608" s="7"/>
      <c r="AX608" s="154"/>
      <c r="AY608" s="154"/>
      <c r="AZ608" s="7"/>
      <c r="BA608" s="7"/>
      <c r="BB608" s="7"/>
      <c r="BC608" s="7"/>
      <c r="BD608" s="154"/>
      <c r="BE608" s="154"/>
      <c r="BF608" s="154"/>
      <c r="BG608" s="7"/>
    </row>
    <row r="609" ht="15.75" customHeight="1">
      <c r="A609" s="7"/>
      <c r="B609" s="154"/>
      <c r="C609" s="154"/>
      <c r="D609" s="7"/>
      <c r="E609" s="7"/>
      <c r="F609" s="7"/>
      <c r="G609" s="7"/>
      <c r="H609" s="154"/>
      <c r="I609" s="154"/>
      <c r="J609" s="7"/>
      <c r="K609" s="7"/>
      <c r="L609" s="7"/>
      <c r="M609" s="7"/>
      <c r="N609" s="154"/>
      <c r="O609" s="154"/>
      <c r="P609" s="7"/>
      <c r="Q609" s="7"/>
      <c r="R609" s="7"/>
      <c r="S609" s="7"/>
      <c r="T609" s="154"/>
      <c r="U609" s="154"/>
      <c r="V609" s="7"/>
      <c r="W609" s="7"/>
      <c r="X609" s="7"/>
      <c r="Y609" s="7"/>
      <c r="Z609" s="154"/>
      <c r="AA609" s="154"/>
      <c r="AB609" s="7"/>
      <c r="AC609" s="7"/>
      <c r="AD609" s="7"/>
      <c r="AE609" s="7"/>
      <c r="AF609" s="154"/>
      <c r="AG609" s="154"/>
      <c r="AH609" s="7"/>
      <c r="AI609" s="7"/>
      <c r="AJ609" s="7"/>
      <c r="AK609" s="7"/>
      <c r="AL609" s="154"/>
      <c r="AM609" s="154"/>
      <c r="AN609" s="7"/>
      <c r="AO609" s="7"/>
      <c r="AP609" s="7"/>
      <c r="AQ609" s="7"/>
      <c r="AR609" s="154"/>
      <c r="AS609" s="154"/>
      <c r="AT609" s="7"/>
      <c r="AU609" s="7"/>
      <c r="AV609" s="7"/>
      <c r="AW609" s="7"/>
      <c r="AX609" s="154"/>
      <c r="AY609" s="154"/>
      <c r="AZ609" s="7"/>
      <c r="BA609" s="7"/>
      <c r="BB609" s="7"/>
      <c r="BC609" s="7"/>
      <c r="BD609" s="154"/>
      <c r="BE609" s="154"/>
      <c r="BF609" s="154"/>
      <c r="BG609" s="7"/>
    </row>
    <row r="610" ht="15.75" customHeight="1">
      <c r="A610" s="7"/>
      <c r="B610" s="154"/>
      <c r="C610" s="154"/>
      <c r="D610" s="7"/>
      <c r="E610" s="7"/>
      <c r="F610" s="7"/>
      <c r="G610" s="7"/>
      <c r="H610" s="154"/>
      <c r="I610" s="154"/>
      <c r="J610" s="7"/>
      <c r="K610" s="7"/>
      <c r="L610" s="7"/>
      <c r="M610" s="7"/>
      <c r="N610" s="154"/>
      <c r="O610" s="154"/>
      <c r="P610" s="7"/>
      <c r="Q610" s="7"/>
      <c r="R610" s="7"/>
      <c r="S610" s="7"/>
      <c r="T610" s="154"/>
      <c r="U610" s="154"/>
      <c r="V610" s="7"/>
      <c r="W610" s="7"/>
      <c r="X610" s="7"/>
      <c r="Y610" s="7"/>
      <c r="Z610" s="154"/>
      <c r="AA610" s="154"/>
      <c r="AB610" s="7"/>
      <c r="AC610" s="7"/>
      <c r="AD610" s="7"/>
      <c r="AE610" s="7"/>
      <c r="AF610" s="154"/>
      <c r="AG610" s="154"/>
      <c r="AH610" s="7"/>
      <c r="AI610" s="7"/>
      <c r="AJ610" s="7"/>
      <c r="AK610" s="7"/>
      <c r="AL610" s="154"/>
      <c r="AM610" s="154"/>
      <c r="AN610" s="7"/>
      <c r="AO610" s="7"/>
      <c r="AP610" s="7"/>
      <c r="AQ610" s="7"/>
      <c r="AR610" s="154"/>
      <c r="AS610" s="154"/>
      <c r="AT610" s="7"/>
      <c r="AU610" s="7"/>
      <c r="AV610" s="7"/>
      <c r="AW610" s="7"/>
      <c r="AX610" s="154"/>
      <c r="AY610" s="154"/>
      <c r="AZ610" s="7"/>
      <c r="BA610" s="7"/>
      <c r="BB610" s="7"/>
      <c r="BC610" s="7"/>
      <c r="BD610" s="154"/>
      <c r="BE610" s="154"/>
      <c r="BF610" s="154"/>
      <c r="BG610" s="7"/>
    </row>
    <row r="611" ht="15.75" customHeight="1">
      <c r="A611" s="7"/>
      <c r="B611" s="154"/>
      <c r="C611" s="154"/>
      <c r="D611" s="7"/>
      <c r="E611" s="7"/>
      <c r="F611" s="7"/>
      <c r="G611" s="7"/>
      <c r="H611" s="154"/>
      <c r="I611" s="154"/>
      <c r="J611" s="7"/>
      <c r="K611" s="7"/>
      <c r="L611" s="7"/>
      <c r="M611" s="7"/>
      <c r="N611" s="154"/>
      <c r="O611" s="154"/>
      <c r="P611" s="7"/>
      <c r="Q611" s="7"/>
      <c r="R611" s="7"/>
      <c r="S611" s="7"/>
      <c r="T611" s="154"/>
      <c r="U611" s="154"/>
      <c r="V611" s="7"/>
      <c r="W611" s="7"/>
      <c r="X611" s="7"/>
      <c r="Y611" s="7"/>
      <c r="Z611" s="154"/>
      <c r="AA611" s="154"/>
      <c r="AB611" s="7"/>
      <c r="AC611" s="7"/>
      <c r="AD611" s="7"/>
      <c r="AE611" s="7"/>
      <c r="AF611" s="154"/>
      <c r="AG611" s="154"/>
      <c r="AH611" s="7"/>
      <c r="AI611" s="7"/>
      <c r="AJ611" s="7"/>
      <c r="AK611" s="7"/>
      <c r="AL611" s="154"/>
      <c r="AM611" s="154"/>
      <c r="AN611" s="7"/>
      <c r="AO611" s="7"/>
      <c r="AP611" s="7"/>
      <c r="AQ611" s="7"/>
      <c r="AR611" s="154"/>
      <c r="AS611" s="154"/>
      <c r="AT611" s="7"/>
      <c r="AU611" s="7"/>
      <c r="AV611" s="7"/>
      <c r="AW611" s="7"/>
      <c r="AX611" s="154"/>
      <c r="AY611" s="154"/>
      <c r="AZ611" s="7"/>
      <c r="BA611" s="7"/>
      <c r="BB611" s="7"/>
      <c r="BC611" s="7"/>
      <c r="BD611" s="154"/>
      <c r="BE611" s="154"/>
      <c r="BF611" s="154"/>
      <c r="BG611" s="7"/>
    </row>
    <row r="612" ht="15.75" customHeight="1">
      <c r="A612" s="7"/>
      <c r="B612" s="154"/>
      <c r="C612" s="154"/>
      <c r="D612" s="7"/>
      <c r="E612" s="7"/>
      <c r="F612" s="7"/>
      <c r="G612" s="7"/>
      <c r="H612" s="154"/>
      <c r="I612" s="154"/>
      <c r="J612" s="7"/>
      <c r="K612" s="7"/>
      <c r="L612" s="7"/>
      <c r="M612" s="7"/>
      <c r="N612" s="154"/>
      <c r="O612" s="154"/>
      <c r="P612" s="7"/>
      <c r="Q612" s="7"/>
      <c r="R612" s="7"/>
      <c r="S612" s="7"/>
      <c r="T612" s="154"/>
      <c r="U612" s="154"/>
      <c r="V612" s="7"/>
      <c r="W612" s="7"/>
      <c r="X612" s="7"/>
      <c r="Y612" s="7"/>
      <c r="Z612" s="154"/>
      <c r="AA612" s="154"/>
      <c r="AB612" s="7"/>
      <c r="AC612" s="7"/>
      <c r="AD612" s="7"/>
      <c r="AE612" s="7"/>
      <c r="AF612" s="154"/>
      <c r="AG612" s="154"/>
      <c r="AH612" s="7"/>
      <c r="AI612" s="7"/>
      <c r="AJ612" s="7"/>
      <c r="AK612" s="7"/>
      <c r="AL612" s="154"/>
      <c r="AM612" s="154"/>
      <c r="AN612" s="7"/>
      <c r="AO612" s="7"/>
      <c r="AP612" s="7"/>
      <c r="AQ612" s="7"/>
      <c r="AR612" s="154"/>
      <c r="AS612" s="154"/>
      <c r="AT612" s="7"/>
      <c r="AU612" s="7"/>
      <c r="AV612" s="7"/>
      <c r="AW612" s="7"/>
      <c r="AX612" s="154"/>
      <c r="AY612" s="154"/>
      <c r="AZ612" s="7"/>
      <c r="BA612" s="7"/>
      <c r="BB612" s="7"/>
      <c r="BC612" s="7"/>
      <c r="BD612" s="154"/>
      <c r="BE612" s="154"/>
      <c r="BF612" s="154"/>
      <c r="BG612" s="7"/>
    </row>
    <row r="613" ht="15.75" customHeight="1">
      <c r="A613" s="7"/>
      <c r="B613" s="154"/>
      <c r="C613" s="154"/>
      <c r="D613" s="7"/>
      <c r="E613" s="7"/>
      <c r="F613" s="7"/>
      <c r="G613" s="7"/>
      <c r="H613" s="154"/>
      <c r="I613" s="154"/>
      <c r="J613" s="7"/>
      <c r="K613" s="7"/>
      <c r="L613" s="7"/>
      <c r="M613" s="7"/>
      <c r="N613" s="154"/>
      <c r="O613" s="154"/>
      <c r="P613" s="7"/>
      <c r="Q613" s="7"/>
      <c r="R613" s="7"/>
      <c r="S613" s="7"/>
      <c r="T613" s="154"/>
      <c r="U613" s="154"/>
      <c r="V613" s="7"/>
      <c r="W613" s="7"/>
      <c r="X613" s="7"/>
      <c r="Y613" s="7"/>
      <c r="Z613" s="154"/>
      <c r="AA613" s="154"/>
      <c r="AB613" s="7"/>
      <c r="AC613" s="7"/>
      <c r="AD613" s="7"/>
      <c r="AE613" s="7"/>
      <c r="AF613" s="154"/>
      <c r="AG613" s="154"/>
      <c r="AH613" s="7"/>
      <c r="AI613" s="7"/>
      <c r="AJ613" s="7"/>
      <c r="AK613" s="7"/>
      <c r="AL613" s="154"/>
      <c r="AM613" s="154"/>
      <c r="AN613" s="7"/>
      <c r="AO613" s="7"/>
      <c r="AP613" s="7"/>
      <c r="AQ613" s="7"/>
      <c r="AR613" s="154"/>
      <c r="AS613" s="154"/>
      <c r="AT613" s="7"/>
      <c r="AU613" s="7"/>
      <c r="AV613" s="7"/>
      <c r="AW613" s="7"/>
      <c r="AX613" s="154"/>
      <c r="AY613" s="154"/>
      <c r="AZ613" s="7"/>
      <c r="BA613" s="7"/>
      <c r="BB613" s="7"/>
      <c r="BC613" s="7"/>
      <c r="BD613" s="154"/>
      <c r="BE613" s="154"/>
      <c r="BF613" s="154"/>
      <c r="BG613" s="7"/>
    </row>
    <row r="614" ht="15.75" customHeight="1">
      <c r="A614" s="7"/>
      <c r="B614" s="154"/>
      <c r="C614" s="154"/>
      <c r="D614" s="7"/>
      <c r="E614" s="7"/>
      <c r="F614" s="7"/>
      <c r="G614" s="7"/>
      <c r="H614" s="154"/>
      <c r="I614" s="154"/>
      <c r="J614" s="7"/>
      <c r="K614" s="7"/>
      <c r="L614" s="7"/>
      <c r="M614" s="7"/>
      <c r="N614" s="154"/>
      <c r="O614" s="154"/>
      <c r="P614" s="7"/>
      <c r="Q614" s="7"/>
      <c r="R614" s="7"/>
      <c r="S614" s="7"/>
      <c r="T614" s="154"/>
      <c r="U614" s="154"/>
      <c r="V614" s="7"/>
      <c r="W614" s="7"/>
      <c r="X614" s="7"/>
      <c r="Y614" s="7"/>
      <c r="Z614" s="154"/>
      <c r="AA614" s="154"/>
      <c r="AB614" s="7"/>
      <c r="AC614" s="7"/>
      <c r="AD614" s="7"/>
      <c r="AE614" s="7"/>
      <c r="AF614" s="154"/>
      <c r="AG614" s="154"/>
      <c r="AH614" s="7"/>
      <c r="AI614" s="7"/>
      <c r="AJ614" s="7"/>
      <c r="AK614" s="7"/>
      <c r="AL614" s="154"/>
      <c r="AM614" s="154"/>
      <c r="AN614" s="7"/>
      <c r="AO614" s="7"/>
      <c r="AP614" s="7"/>
      <c r="AQ614" s="7"/>
      <c r="AR614" s="154"/>
      <c r="AS614" s="154"/>
      <c r="AT614" s="7"/>
      <c r="AU614" s="7"/>
      <c r="AV614" s="7"/>
      <c r="AW614" s="7"/>
      <c r="AX614" s="154"/>
      <c r="AY614" s="154"/>
      <c r="AZ614" s="7"/>
      <c r="BA614" s="7"/>
      <c r="BB614" s="7"/>
      <c r="BC614" s="7"/>
      <c r="BD614" s="154"/>
      <c r="BE614" s="154"/>
      <c r="BF614" s="154"/>
      <c r="BG614" s="7"/>
    </row>
    <row r="615" ht="15.75" customHeight="1">
      <c r="A615" s="7"/>
      <c r="B615" s="154"/>
      <c r="C615" s="154"/>
      <c r="D615" s="7"/>
      <c r="E615" s="7"/>
      <c r="F615" s="7"/>
      <c r="G615" s="7"/>
      <c r="H615" s="154"/>
      <c r="I615" s="154"/>
      <c r="J615" s="7"/>
      <c r="K615" s="7"/>
      <c r="L615" s="7"/>
      <c r="M615" s="7"/>
      <c r="N615" s="154"/>
      <c r="O615" s="154"/>
      <c r="P615" s="7"/>
      <c r="Q615" s="7"/>
      <c r="R615" s="7"/>
      <c r="S615" s="7"/>
      <c r="T615" s="154"/>
      <c r="U615" s="154"/>
      <c r="V615" s="7"/>
      <c r="W615" s="7"/>
      <c r="X615" s="7"/>
      <c r="Y615" s="7"/>
      <c r="Z615" s="154"/>
      <c r="AA615" s="154"/>
      <c r="AB615" s="7"/>
      <c r="AC615" s="7"/>
      <c r="AD615" s="7"/>
      <c r="AE615" s="7"/>
      <c r="AF615" s="154"/>
      <c r="AG615" s="154"/>
      <c r="AH615" s="7"/>
      <c r="AI615" s="7"/>
      <c r="AJ615" s="7"/>
      <c r="AK615" s="7"/>
      <c r="AL615" s="154"/>
      <c r="AM615" s="154"/>
      <c r="AN615" s="7"/>
      <c r="AO615" s="7"/>
      <c r="AP615" s="7"/>
      <c r="AQ615" s="7"/>
      <c r="AR615" s="154"/>
      <c r="AS615" s="154"/>
      <c r="AT615" s="7"/>
      <c r="AU615" s="7"/>
      <c r="AV615" s="7"/>
      <c r="AW615" s="7"/>
      <c r="AX615" s="154"/>
      <c r="AY615" s="154"/>
      <c r="AZ615" s="7"/>
      <c r="BA615" s="7"/>
      <c r="BB615" s="7"/>
      <c r="BC615" s="7"/>
      <c r="BD615" s="154"/>
      <c r="BE615" s="154"/>
      <c r="BF615" s="154"/>
      <c r="BG615" s="7"/>
    </row>
    <row r="616" ht="15.75" customHeight="1">
      <c r="A616" s="7"/>
      <c r="B616" s="154"/>
      <c r="C616" s="154"/>
      <c r="D616" s="7"/>
      <c r="E616" s="7"/>
      <c r="F616" s="7"/>
      <c r="G616" s="7"/>
      <c r="H616" s="154"/>
      <c r="I616" s="154"/>
      <c r="J616" s="7"/>
      <c r="K616" s="7"/>
      <c r="L616" s="7"/>
      <c r="M616" s="7"/>
      <c r="N616" s="154"/>
      <c r="O616" s="154"/>
      <c r="P616" s="7"/>
      <c r="Q616" s="7"/>
      <c r="R616" s="7"/>
      <c r="S616" s="7"/>
      <c r="T616" s="154"/>
      <c r="U616" s="154"/>
      <c r="V616" s="7"/>
      <c r="W616" s="7"/>
      <c r="X616" s="7"/>
      <c r="Y616" s="7"/>
      <c r="Z616" s="154"/>
      <c r="AA616" s="154"/>
      <c r="AB616" s="7"/>
      <c r="AC616" s="7"/>
      <c r="AD616" s="7"/>
      <c r="AE616" s="7"/>
      <c r="AF616" s="154"/>
      <c r="AG616" s="154"/>
      <c r="AH616" s="7"/>
      <c r="AI616" s="7"/>
      <c r="AJ616" s="7"/>
      <c r="AK616" s="7"/>
      <c r="AL616" s="154"/>
      <c r="AM616" s="154"/>
      <c r="AN616" s="7"/>
      <c r="AO616" s="7"/>
      <c r="AP616" s="7"/>
      <c r="AQ616" s="7"/>
      <c r="AR616" s="154"/>
      <c r="AS616" s="154"/>
      <c r="AT616" s="7"/>
      <c r="AU616" s="7"/>
      <c r="AV616" s="7"/>
      <c r="AW616" s="7"/>
      <c r="AX616" s="154"/>
      <c r="AY616" s="154"/>
      <c r="AZ616" s="7"/>
      <c r="BA616" s="7"/>
      <c r="BB616" s="7"/>
      <c r="BC616" s="7"/>
      <c r="BD616" s="154"/>
      <c r="BE616" s="154"/>
      <c r="BF616" s="154"/>
      <c r="BG616" s="7"/>
    </row>
    <row r="617" ht="15.75" customHeight="1">
      <c r="A617" s="7"/>
      <c r="B617" s="154"/>
      <c r="C617" s="154"/>
      <c r="D617" s="7"/>
      <c r="E617" s="7"/>
      <c r="F617" s="7"/>
      <c r="G617" s="7"/>
      <c r="H617" s="154"/>
      <c r="I617" s="154"/>
      <c r="J617" s="7"/>
      <c r="K617" s="7"/>
      <c r="L617" s="7"/>
      <c r="M617" s="7"/>
      <c r="N617" s="154"/>
      <c r="O617" s="154"/>
      <c r="P617" s="7"/>
      <c r="Q617" s="7"/>
      <c r="R617" s="7"/>
      <c r="S617" s="7"/>
      <c r="T617" s="154"/>
      <c r="U617" s="154"/>
      <c r="V617" s="7"/>
      <c r="W617" s="7"/>
      <c r="X617" s="7"/>
      <c r="Y617" s="7"/>
      <c r="Z617" s="154"/>
      <c r="AA617" s="154"/>
      <c r="AB617" s="7"/>
      <c r="AC617" s="7"/>
      <c r="AD617" s="7"/>
      <c r="AE617" s="7"/>
      <c r="AF617" s="154"/>
      <c r="AG617" s="154"/>
      <c r="AH617" s="7"/>
      <c r="AI617" s="7"/>
      <c r="AJ617" s="7"/>
      <c r="AK617" s="7"/>
      <c r="AL617" s="154"/>
      <c r="AM617" s="154"/>
      <c r="AN617" s="7"/>
      <c r="AO617" s="7"/>
      <c r="AP617" s="7"/>
      <c r="AQ617" s="7"/>
      <c r="AR617" s="154"/>
      <c r="AS617" s="154"/>
      <c r="AT617" s="7"/>
      <c r="AU617" s="7"/>
      <c r="AV617" s="7"/>
      <c r="AW617" s="7"/>
      <c r="AX617" s="154"/>
      <c r="AY617" s="154"/>
      <c r="AZ617" s="7"/>
      <c r="BA617" s="7"/>
      <c r="BB617" s="7"/>
      <c r="BC617" s="7"/>
      <c r="BD617" s="154"/>
      <c r="BE617" s="154"/>
      <c r="BF617" s="154"/>
      <c r="BG617" s="7"/>
    </row>
    <row r="618" ht="15.75" customHeight="1">
      <c r="A618" s="7"/>
      <c r="B618" s="154"/>
      <c r="C618" s="154"/>
      <c r="D618" s="7"/>
      <c r="E618" s="7"/>
      <c r="F618" s="7"/>
      <c r="G618" s="7"/>
      <c r="H618" s="154"/>
      <c r="I618" s="154"/>
      <c r="J618" s="7"/>
      <c r="K618" s="7"/>
      <c r="L618" s="7"/>
      <c r="M618" s="7"/>
      <c r="N618" s="154"/>
      <c r="O618" s="154"/>
      <c r="P618" s="7"/>
      <c r="Q618" s="7"/>
      <c r="R618" s="7"/>
      <c r="S618" s="7"/>
      <c r="T618" s="154"/>
      <c r="U618" s="154"/>
      <c r="V618" s="7"/>
      <c r="W618" s="7"/>
      <c r="X618" s="7"/>
      <c r="Y618" s="7"/>
      <c r="Z618" s="154"/>
      <c r="AA618" s="154"/>
      <c r="AB618" s="7"/>
      <c r="AC618" s="7"/>
      <c r="AD618" s="7"/>
      <c r="AE618" s="7"/>
      <c r="AF618" s="154"/>
      <c r="AG618" s="154"/>
      <c r="AH618" s="7"/>
      <c r="AI618" s="7"/>
      <c r="AJ618" s="7"/>
      <c r="AK618" s="7"/>
      <c r="AL618" s="154"/>
      <c r="AM618" s="154"/>
      <c r="AN618" s="7"/>
      <c r="AO618" s="7"/>
      <c r="AP618" s="7"/>
      <c r="AQ618" s="7"/>
      <c r="AR618" s="154"/>
      <c r="AS618" s="154"/>
      <c r="AT618" s="7"/>
      <c r="AU618" s="7"/>
      <c r="AV618" s="7"/>
      <c r="AW618" s="7"/>
      <c r="AX618" s="154"/>
      <c r="AY618" s="154"/>
      <c r="AZ618" s="7"/>
      <c r="BA618" s="7"/>
      <c r="BB618" s="7"/>
      <c r="BC618" s="7"/>
      <c r="BD618" s="154"/>
      <c r="BE618" s="154"/>
      <c r="BF618" s="154"/>
      <c r="BG618" s="7"/>
    </row>
    <row r="619" ht="15.75" customHeight="1">
      <c r="A619" s="7"/>
      <c r="B619" s="154"/>
      <c r="C619" s="154"/>
      <c r="D619" s="7"/>
      <c r="E619" s="7"/>
      <c r="F619" s="7"/>
      <c r="G619" s="7"/>
      <c r="H619" s="154"/>
      <c r="I619" s="154"/>
      <c r="J619" s="7"/>
      <c r="K619" s="7"/>
      <c r="L619" s="7"/>
      <c r="M619" s="7"/>
      <c r="N619" s="154"/>
      <c r="O619" s="154"/>
      <c r="P619" s="7"/>
      <c r="Q619" s="7"/>
      <c r="R619" s="7"/>
      <c r="S619" s="7"/>
      <c r="T619" s="154"/>
      <c r="U619" s="154"/>
      <c r="V619" s="7"/>
      <c r="W619" s="7"/>
      <c r="X619" s="7"/>
      <c r="Y619" s="7"/>
      <c r="Z619" s="154"/>
      <c r="AA619" s="154"/>
      <c r="AB619" s="7"/>
      <c r="AC619" s="7"/>
      <c r="AD619" s="7"/>
      <c r="AE619" s="7"/>
      <c r="AF619" s="154"/>
      <c r="AG619" s="154"/>
      <c r="AH619" s="7"/>
      <c r="AI619" s="7"/>
      <c r="AJ619" s="7"/>
      <c r="AK619" s="7"/>
      <c r="AL619" s="154"/>
      <c r="AM619" s="154"/>
      <c r="AN619" s="7"/>
      <c r="AO619" s="7"/>
      <c r="AP619" s="7"/>
      <c r="AQ619" s="7"/>
      <c r="AR619" s="154"/>
      <c r="AS619" s="154"/>
      <c r="AT619" s="7"/>
      <c r="AU619" s="7"/>
      <c r="AV619" s="7"/>
      <c r="AW619" s="7"/>
      <c r="AX619" s="154"/>
      <c r="AY619" s="154"/>
      <c r="AZ619" s="7"/>
      <c r="BA619" s="7"/>
      <c r="BB619" s="7"/>
      <c r="BC619" s="7"/>
      <c r="BD619" s="154"/>
      <c r="BE619" s="154"/>
      <c r="BF619" s="154"/>
      <c r="BG619" s="7"/>
    </row>
    <row r="620" ht="15.75" customHeight="1">
      <c r="A620" s="7"/>
      <c r="B620" s="154"/>
      <c r="C620" s="154"/>
      <c r="D620" s="7"/>
      <c r="E620" s="7"/>
      <c r="F620" s="7"/>
      <c r="G620" s="7"/>
      <c r="H620" s="154"/>
      <c r="I620" s="154"/>
      <c r="J620" s="7"/>
      <c r="K620" s="7"/>
      <c r="L620" s="7"/>
      <c r="M620" s="7"/>
      <c r="N620" s="154"/>
      <c r="O620" s="154"/>
      <c r="P620" s="7"/>
      <c r="Q620" s="7"/>
      <c r="R620" s="7"/>
      <c r="S620" s="7"/>
      <c r="T620" s="154"/>
      <c r="U620" s="154"/>
      <c r="V620" s="7"/>
      <c r="W620" s="7"/>
      <c r="X620" s="7"/>
      <c r="Y620" s="7"/>
      <c r="Z620" s="154"/>
      <c r="AA620" s="154"/>
      <c r="AB620" s="7"/>
      <c r="AC620" s="7"/>
      <c r="AD620" s="7"/>
      <c r="AE620" s="7"/>
      <c r="AF620" s="154"/>
      <c r="AG620" s="154"/>
      <c r="AH620" s="7"/>
      <c r="AI620" s="7"/>
      <c r="AJ620" s="7"/>
      <c r="AK620" s="7"/>
      <c r="AL620" s="154"/>
      <c r="AM620" s="154"/>
      <c r="AN620" s="7"/>
      <c r="AO620" s="7"/>
      <c r="AP620" s="7"/>
      <c r="AQ620" s="7"/>
      <c r="AR620" s="154"/>
      <c r="AS620" s="154"/>
      <c r="AT620" s="7"/>
      <c r="AU620" s="7"/>
      <c r="AV620" s="7"/>
      <c r="AW620" s="7"/>
      <c r="AX620" s="154"/>
      <c r="AY620" s="154"/>
      <c r="AZ620" s="7"/>
      <c r="BA620" s="7"/>
      <c r="BB620" s="7"/>
      <c r="BC620" s="7"/>
      <c r="BD620" s="154"/>
      <c r="BE620" s="154"/>
      <c r="BF620" s="154"/>
      <c r="BG620" s="7"/>
    </row>
    <row r="621" ht="15.75" customHeight="1">
      <c r="A621" s="7"/>
      <c r="B621" s="154"/>
      <c r="C621" s="154"/>
      <c r="D621" s="7"/>
      <c r="E621" s="7"/>
      <c r="F621" s="7"/>
      <c r="G621" s="7"/>
      <c r="H621" s="154"/>
      <c r="I621" s="154"/>
      <c r="J621" s="7"/>
      <c r="K621" s="7"/>
      <c r="L621" s="7"/>
      <c r="M621" s="7"/>
      <c r="N621" s="154"/>
      <c r="O621" s="154"/>
      <c r="P621" s="7"/>
      <c r="Q621" s="7"/>
      <c r="R621" s="7"/>
      <c r="S621" s="7"/>
      <c r="T621" s="154"/>
      <c r="U621" s="154"/>
      <c r="V621" s="7"/>
      <c r="W621" s="7"/>
      <c r="X621" s="7"/>
      <c r="Y621" s="7"/>
      <c r="Z621" s="154"/>
      <c r="AA621" s="154"/>
      <c r="AB621" s="7"/>
      <c r="AC621" s="7"/>
      <c r="AD621" s="7"/>
      <c r="AE621" s="7"/>
      <c r="AF621" s="154"/>
      <c r="AG621" s="154"/>
      <c r="AH621" s="7"/>
      <c r="AI621" s="7"/>
      <c r="AJ621" s="7"/>
      <c r="AK621" s="7"/>
      <c r="AL621" s="154"/>
      <c r="AM621" s="154"/>
      <c r="AN621" s="7"/>
      <c r="AO621" s="7"/>
      <c r="AP621" s="7"/>
      <c r="AQ621" s="7"/>
      <c r="AR621" s="154"/>
      <c r="AS621" s="154"/>
      <c r="AT621" s="7"/>
      <c r="AU621" s="7"/>
      <c r="AV621" s="7"/>
      <c r="AW621" s="7"/>
      <c r="AX621" s="154"/>
      <c r="AY621" s="154"/>
      <c r="AZ621" s="7"/>
      <c r="BA621" s="7"/>
      <c r="BB621" s="7"/>
      <c r="BC621" s="7"/>
      <c r="BD621" s="154"/>
      <c r="BE621" s="154"/>
      <c r="BF621" s="154"/>
      <c r="BG621" s="7"/>
    </row>
    <row r="622" ht="15.75" customHeight="1">
      <c r="A622" s="7"/>
      <c r="B622" s="154"/>
      <c r="C622" s="154"/>
      <c r="D622" s="7"/>
      <c r="E622" s="7"/>
      <c r="F622" s="7"/>
      <c r="G622" s="7"/>
      <c r="H622" s="154"/>
      <c r="I622" s="154"/>
      <c r="J622" s="7"/>
      <c r="K622" s="7"/>
      <c r="L622" s="7"/>
      <c r="M622" s="7"/>
      <c r="N622" s="154"/>
      <c r="O622" s="154"/>
      <c r="P622" s="7"/>
      <c r="Q622" s="7"/>
      <c r="R622" s="7"/>
      <c r="S622" s="7"/>
      <c r="T622" s="154"/>
      <c r="U622" s="154"/>
      <c r="V622" s="7"/>
      <c r="W622" s="7"/>
      <c r="X622" s="7"/>
      <c r="Y622" s="7"/>
      <c r="Z622" s="154"/>
      <c r="AA622" s="154"/>
      <c r="AB622" s="7"/>
      <c r="AC622" s="7"/>
      <c r="AD622" s="7"/>
      <c r="AE622" s="7"/>
      <c r="AF622" s="154"/>
      <c r="AG622" s="154"/>
      <c r="AH622" s="7"/>
      <c r="AI622" s="7"/>
      <c r="AJ622" s="7"/>
      <c r="AK622" s="7"/>
      <c r="AL622" s="154"/>
      <c r="AM622" s="154"/>
      <c r="AN622" s="7"/>
      <c r="AO622" s="7"/>
      <c r="AP622" s="7"/>
      <c r="AQ622" s="7"/>
      <c r="AR622" s="154"/>
      <c r="AS622" s="154"/>
      <c r="AT622" s="7"/>
      <c r="AU622" s="7"/>
      <c r="AV622" s="7"/>
      <c r="AW622" s="7"/>
      <c r="AX622" s="154"/>
      <c r="AY622" s="154"/>
      <c r="AZ622" s="7"/>
      <c r="BA622" s="7"/>
      <c r="BB622" s="7"/>
      <c r="BC622" s="7"/>
      <c r="BD622" s="154"/>
      <c r="BE622" s="154"/>
      <c r="BF622" s="154"/>
      <c r="BG622" s="7"/>
    </row>
    <row r="623" ht="15.75" customHeight="1">
      <c r="A623" s="7"/>
      <c r="B623" s="154"/>
      <c r="C623" s="154"/>
      <c r="D623" s="7"/>
      <c r="E623" s="7"/>
      <c r="F623" s="7"/>
      <c r="G623" s="7"/>
      <c r="H623" s="154"/>
      <c r="I623" s="154"/>
      <c r="J623" s="7"/>
      <c r="K623" s="7"/>
      <c r="L623" s="7"/>
      <c r="M623" s="7"/>
      <c r="N623" s="154"/>
      <c r="O623" s="154"/>
      <c r="P623" s="7"/>
      <c r="Q623" s="7"/>
      <c r="R623" s="7"/>
      <c r="S623" s="7"/>
      <c r="T623" s="154"/>
      <c r="U623" s="154"/>
      <c r="V623" s="7"/>
      <c r="W623" s="7"/>
      <c r="X623" s="7"/>
      <c r="Y623" s="7"/>
      <c r="Z623" s="154"/>
      <c r="AA623" s="154"/>
      <c r="AB623" s="7"/>
      <c r="AC623" s="7"/>
      <c r="AD623" s="7"/>
      <c r="AE623" s="7"/>
      <c r="AF623" s="154"/>
      <c r="AG623" s="154"/>
      <c r="AH623" s="7"/>
      <c r="AI623" s="7"/>
      <c r="AJ623" s="7"/>
      <c r="AK623" s="7"/>
      <c r="AL623" s="154"/>
      <c r="AM623" s="154"/>
      <c r="AN623" s="7"/>
      <c r="AO623" s="7"/>
      <c r="AP623" s="7"/>
      <c r="AQ623" s="7"/>
      <c r="AR623" s="154"/>
      <c r="AS623" s="154"/>
      <c r="AT623" s="7"/>
      <c r="AU623" s="7"/>
      <c r="AV623" s="7"/>
      <c r="AW623" s="7"/>
      <c r="AX623" s="154"/>
      <c r="AY623" s="154"/>
      <c r="AZ623" s="7"/>
      <c r="BA623" s="7"/>
      <c r="BB623" s="7"/>
      <c r="BC623" s="7"/>
      <c r="BD623" s="154"/>
      <c r="BE623" s="154"/>
      <c r="BF623" s="154"/>
      <c r="BG623" s="7"/>
    </row>
    <row r="624" ht="15.75" customHeight="1">
      <c r="A624" s="7"/>
      <c r="B624" s="154"/>
      <c r="C624" s="154"/>
      <c r="D624" s="7"/>
      <c r="E624" s="7"/>
      <c r="F624" s="7"/>
      <c r="G624" s="7"/>
      <c r="H624" s="154"/>
      <c r="I624" s="154"/>
      <c r="J624" s="7"/>
      <c r="K624" s="7"/>
      <c r="L624" s="7"/>
      <c r="M624" s="7"/>
      <c r="N624" s="154"/>
      <c r="O624" s="154"/>
      <c r="P624" s="7"/>
      <c r="Q624" s="7"/>
      <c r="R624" s="7"/>
      <c r="S624" s="7"/>
      <c r="T624" s="154"/>
      <c r="U624" s="154"/>
      <c r="V624" s="7"/>
      <c r="W624" s="7"/>
      <c r="X624" s="7"/>
      <c r="Y624" s="7"/>
      <c r="Z624" s="154"/>
      <c r="AA624" s="154"/>
      <c r="AB624" s="7"/>
      <c r="AC624" s="7"/>
      <c r="AD624" s="7"/>
      <c r="AE624" s="7"/>
      <c r="AF624" s="154"/>
      <c r="AG624" s="154"/>
      <c r="AH624" s="7"/>
      <c r="AI624" s="7"/>
      <c r="AJ624" s="7"/>
      <c r="AK624" s="7"/>
      <c r="AL624" s="154"/>
      <c r="AM624" s="154"/>
      <c r="AN624" s="7"/>
      <c r="AO624" s="7"/>
      <c r="AP624" s="7"/>
      <c r="AQ624" s="7"/>
      <c r="AR624" s="154"/>
      <c r="AS624" s="154"/>
      <c r="AT624" s="7"/>
      <c r="AU624" s="7"/>
      <c r="AV624" s="7"/>
      <c r="AW624" s="7"/>
      <c r="AX624" s="154"/>
      <c r="AY624" s="154"/>
      <c r="AZ624" s="7"/>
      <c r="BA624" s="7"/>
      <c r="BB624" s="7"/>
      <c r="BC624" s="7"/>
      <c r="BD624" s="154"/>
      <c r="BE624" s="154"/>
      <c r="BF624" s="154"/>
      <c r="BG624" s="7"/>
    </row>
    <row r="625" ht="15.75" customHeight="1">
      <c r="A625" s="7"/>
      <c r="B625" s="154"/>
      <c r="C625" s="154"/>
      <c r="D625" s="7"/>
      <c r="E625" s="7"/>
      <c r="F625" s="7"/>
      <c r="G625" s="7"/>
      <c r="H625" s="154"/>
      <c r="I625" s="154"/>
      <c r="J625" s="7"/>
      <c r="K625" s="7"/>
      <c r="L625" s="7"/>
      <c r="M625" s="7"/>
      <c r="N625" s="154"/>
      <c r="O625" s="154"/>
      <c r="P625" s="7"/>
      <c r="Q625" s="7"/>
      <c r="R625" s="7"/>
      <c r="S625" s="7"/>
      <c r="T625" s="154"/>
      <c r="U625" s="154"/>
      <c r="V625" s="7"/>
      <c r="W625" s="7"/>
      <c r="X625" s="7"/>
      <c r="Y625" s="7"/>
      <c r="Z625" s="154"/>
      <c r="AA625" s="154"/>
      <c r="AB625" s="7"/>
      <c r="AC625" s="7"/>
      <c r="AD625" s="7"/>
      <c r="AE625" s="7"/>
      <c r="AF625" s="154"/>
      <c r="AG625" s="154"/>
      <c r="AH625" s="7"/>
      <c r="AI625" s="7"/>
      <c r="AJ625" s="7"/>
      <c r="AK625" s="7"/>
      <c r="AL625" s="154"/>
      <c r="AM625" s="154"/>
      <c r="AN625" s="7"/>
      <c r="AO625" s="7"/>
      <c r="AP625" s="7"/>
      <c r="AQ625" s="7"/>
      <c r="AR625" s="154"/>
      <c r="AS625" s="154"/>
      <c r="AT625" s="7"/>
      <c r="AU625" s="7"/>
      <c r="AV625" s="7"/>
      <c r="AW625" s="7"/>
      <c r="AX625" s="154"/>
      <c r="AY625" s="154"/>
      <c r="AZ625" s="7"/>
      <c r="BA625" s="7"/>
      <c r="BB625" s="7"/>
      <c r="BC625" s="7"/>
      <c r="BD625" s="154"/>
      <c r="BE625" s="154"/>
      <c r="BF625" s="154"/>
      <c r="BG625" s="7"/>
    </row>
    <row r="626" ht="15.75" customHeight="1">
      <c r="A626" s="7"/>
      <c r="B626" s="154"/>
      <c r="C626" s="154"/>
      <c r="D626" s="7"/>
      <c r="E626" s="7"/>
      <c r="F626" s="7"/>
      <c r="G626" s="7"/>
      <c r="H626" s="154"/>
      <c r="I626" s="154"/>
      <c r="J626" s="7"/>
      <c r="K626" s="7"/>
      <c r="L626" s="7"/>
      <c r="M626" s="7"/>
      <c r="N626" s="154"/>
      <c r="O626" s="154"/>
      <c r="P626" s="7"/>
      <c r="Q626" s="7"/>
      <c r="R626" s="7"/>
      <c r="S626" s="7"/>
      <c r="T626" s="154"/>
      <c r="U626" s="154"/>
      <c r="V626" s="7"/>
      <c r="W626" s="7"/>
      <c r="X626" s="7"/>
      <c r="Y626" s="7"/>
      <c r="Z626" s="154"/>
      <c r="AA626" s="154"/>
      <c r="AB626" s="7"/>
      <c r="AC626" s="7"/>
      <c r="AD626" s="7"/>
      <c r="AE626" s="7"/>
      <c r="AF626" s="154"/>
      <c r="AG626" s="154"/>
      <c r="AH626" s="7"/>
      <c r="AI626" s="7"/>
      <c r="AJ626" s="7"/>
      <c r="AK626" s="7"/>
      <c r="AL626" s="154"/>
      <c r="AM626" s="154"/>
      <c r="AN626" s="7"/>
      <c r="AO626" s="7"/>
      <c r="AP626" s="7"/>
      <c r="AQ626" s="7"/>
      <c r="AR626" s="154"/>
      <c r="AS626" s="154"/>
      <c r="AT626" s="7"/>
      <c r="AU626" s="7"/>
      <c r="AV626" s="7"/>
      <c r="AW626" s="7"/>
      <c r="AX626" s="154"/>
      <c r="AY626" s="154"/>
      <c r="AZ626" s="7"/>
      <c r="BA626" s="7"/>
      <c r="BB626" s="7"/>
      <c r="BC626" s="7"/>
      <c r="BD626" s="154"/>
      <c r="BE626" s="154"/>
      <c r="BF626" s="154"/>
      <c r="BG626" s="7"/>
    </row>
    <row r="627" ht="15.75" customHeight="1">
      <c r="A627" s="7"/>
      <c r="B627" s="154"/>
      <c r="C627" s="154"/>
      <c r="D627" s="7"/>
      <c r="E627" s="7"/>
      <c r="F627" s="7"/>
      <c r="G627" s="7"/>
      <c r="H627" s="154"/>
      <c r="I627" s="154"/>
      <c r="J627" s="7"/>
      <c r="K627" s="7"/>
      <c r="L627" s="7"/>
      <c r="M627" s="7"/>
      <c r="N627" s="154"/>
      <c r="O627" s="154"/>
      <c r="P627" s="7"/>
      <c r="Q627" s="7"/>
      <c r="R627" s="7"/>
      <c r="S627" s="7"/>
      <c r="T627" s="154"/>
      <c r="U627" s="154"/>
      <c r="V627" s="7"/>
      <c r="W627" s="7"/>
      <c r="X627" s="7"/>
      <c r="Y627" s="7"/>
      <c r="Z627" s="154"/>
      <c r="AA627" s="154"/>
      <c r="AB627" s="7"/>
      <c r="AC627" s="7"/>
      <c r="AD627" s="7"/>
      <c r="AE627" s="7"/>
      <c r="AF627" s="154"/>
      <c r="AG627" s="154"/>
      <c r="AH627" s="7"/>
      <c r="AI627" s="7"/>
      <c r="AJ627" s="7"/>
      <c r="AK627" s="7"/>
      <c r="AL627" s="154"/>
      <c r="AM627" s="154"/>
      <c r="AN627" s="7"/>
      <c r="AO627" s="7"/>
      <c r="AP627" s="7"/>
      <c r="AQ627" s="7"/>
      <c r="AR627" s="154"/>
      <c r="AS627" s="154"/>
      <c r="AT627" s="7"/>
      <c r="AU627" s="7"/>
      <c r="AV627" s="7"/>
      <c r="AW627" s="7"/>
      <c r="AX627" s="154"/>
      <c r="AY627" s="154"/>
      <c r="AZ627" s="7"/>
      <c r="BA627" s="7"/>
      <c r="BB627" s="7"/>
      <c r="BC627" s="7"/>
      <c r="BD627" s="154"/>
      <c r="BE627" s="154"/>
      <c r="BF627" s="154"/>
      <c r="BG627" s="7"/>
    </row>
    <row r="628" ht="15.75" customHeight="1">
      <c r="A628" s="7"/>
      <c r="B628" s="154"/>
      <c r="C628" s="154"/>
      <c r="D628" s="7"/>
      <c r="E628" s="7"/>
      <c r="F628" s="7"/>
      <c r="G628" s="7"/>
      <c r="H628" s="154"/>
      <c r="I628" s="154"/>
      <c r="J628" s="7"/>
      <c r="K628" s="7"/>
      <c r="L628" s="7"/>
      <c r="M628" s="7"/>
      <c r="N628" s="154"/>
      <c r="O628" s="154"/>
      <c r="P628" s="7"/>
      <c r="Q628" s="7"/>
      <c r="R628" s="7"/>
      <c r="S628" s="7"/>
      <c r="T628" s="154"/>
      <c r="U628" s="154"/>
      <c r="V628" s="7"/>
      <c r="W628" s="7"/>
      <c r="X628" s="7"/>
      <c r="Y628" s="7"/>
      <c r="Z628" s="154"/>
      <c r="AA628" s="154"/>
      <c r="AB628" s="7"/>
      <c r="AC628" s="7"/>
      <c r="AD628" s="7"/>
      <c r="AE628" s="7"/>
      <c r="AF628" s="154"/>
      <c r="AG628" s="154"/>
      <c r="AH628" s="7"/>
      <c r="AI628" s="7"/>
      <c r="AJ628" s="7"/>
      <c r="AK628" s="7"/>
      <c r="AL628" s="154"/>
      <c r="AM628" s="154"/>
      <c r="AN628" s="7"/>
      <c r="AO628" s="7"/>
      <c r="AP628" s="7"/>
      <c r="AQ628" s="7"/>
      <c r="AR628" s="154"/>
      <c r="AS628" s="154"/>
      <c r="AT628" s="7"/>
      <c r="AU628" s="7"/>
      <c r="AV628" s="7"/>
      <c r="AW628" s="7"/>
      <c r="AX628" s="154"/>
      <c r="AY628" s="154"/>
      <c r="AZ628" s="7"/>
      <c r="BA628" s="7"/>
      <c r="BB628" s="7"/>
      <c r="BC628" s="7"/>
      <c r="BD628" s="154"/>
      <c r="BE628" s="154"/>
      <c r="BF628" s="154"/>
      <c r="BG628" s="7"/>
    </row>
    <row r="629" ht="15.75" customHeight="1">
      <c r="A629" s="7"/>
      <c r="B629" s="154"/>
      <c r="C629" s="154"/>
      <c r="D629" s="7"/>
      <c r="E629" s="7"/>
      <c r="F629" s="7"/>
      <c r="G629" s="7"/>
      <c r="H629" s="154"/>
      <c r="I629" s="154"/>
      <c r="J629" s="7"/>
      <c r="K629" s="7"/>
      <c r="L629" s="7"/>
      <c r="M629" s="7"/>
      <c r="N629" s="154"/>
      <c r="O629" s="154"/>
      <c r="P629" s="7"/>
      <c r="Q629" s="7"/>
      <c r="R629" s="7"/>
      <c r="S629" s="7"/>
      <c r="T629" s="154"/>
      <c r="U629" s="154"/>
      <c r="V629" s="7"/>
      <c r="W629" s="7"/>
      <c r="X629" s="7"/>
      <c r="Y629" s="7"/>
      <c r="Z629" s="154"/>
      <c r="AA629" s="154"/>
      <c r="AB629" s="7"/>
      <c r="AC629" s="7"/>
      <c r="AD629" s="7"/>
      <c r="AE629" s="7"/>
      <c r="AF629" s="154"/>
      <c r="AG629" s="154"/>
      <c r="AH629" s="7"/>
      <c r="AI629" s="7"/>
      <c r="AJ629" s="7"/>
      <c r="AK629" s="7"/>
      <c r="AL629" s="154"/>
      <c r="AM629" s="154"/>
      <c r="AN629" s="7"/>
      <c r="AO629" s="7"/>
      <c r="AP629" s="7"/>
      <c r="AQ629" s="7"/>
      <c r="AR629" s="154"/>
      <c r="AS629" s="154"/>
      <c r="AT629" s="7"/>
      <c r="AU629" s="7"/>
      <c r="AV629" s="7"/>
      <c r="AW629" s="7"/>
      <c r="AX629" s="154"/>
      <c r="AY629" s="154"/>
      <c r="AZ629" s="7"/>
      <c r="BA629" s="7"/>
      <c r="BB629" s="7"/>
      <c r="BC629" s="7"/>
      <c r="BD629" s="154"/>
      <c r="BE629" s="154"/>
      <c r="BF629" s="154"/>
      <c r="BG629" s="7"/>
    </row>
    <row r="630" ht="15.75" customHeight="1">
      <c r="A630" s="7"/>
      <c r="B630" s="154"/>
      <c r="C630" s="154"/>
      <c r="D630" s="7"/>
      <c r="E630" s="7"/>
      <c r="F630" s="7"/>
      <c r="G630" s="7"/>
      <c r="H630" s="154"/>
      <c r="I630" s="154"/>
      <c r="J630" s="7"/>
      <c r="K630" s="7"/>
      <c r="L630" s="7"/>
      <c r="M630" s="7"/>
      <c r="N630" s="154"/>
      <c r="O630" s="154"/>
      <c r="P630" s="7"/>
      <c r="Q630" s="7"/>
      <c r="R630" s="7"/>
      <c r="S630" s="7"/>
      <c r="T630" s="154"/>
      <c r="U630" s="154"/>
      <c r="V630" s="7"/>
      <c r="W630" s="7"/>
      <c r="X630" s="7"/>
      <c r="Y630" s="7"/>
      <c r="Z630" s="154"/>
      <c r="AA630" s="154"/>
      <c r="AB630" s="7"/>
      <c r="AC630" s="7"/>
      <c r="AD630" s="7"/>
      <c r="AE630" s="7"/>
      <c r="AF630" s="154"/>
      <c r="AG630" s="154"/>
      <c r="AH630" s="7"/>
      <c r="AI630" s="7"/>
      <c r="AJ630" s="7"/>
      <c r="AK630" s="7"/>
      <c r="AL630" s="154"/>
      <c r="AM630" s="154"/>
      <c r="AN630" s="7"/>
      <c r="AO630" s="7"/>
      <c r="AP630" s="7"/>
      <c r="AQ630" s="7"/>
      <c r="AR630" s="154"/>
      <c r="AS630" s="154"/>
      <c r="AT630" s="7"/>
      <c r="AU630" s="7"/>
      <c r="AV630" s="7"/>
      <c r="AW630" s="7"/>
      <c r="AX630" s="154"/>
      <c r="AY630" s="154"/>
      <c r="AZ630" s="7"/>
      <c r="BA630" s="7"/>
      <c r="BB630" s="7"/>
      <c r="BC630" s="7"/>
      <c r="BD630" s="154"/>
      <c r="BE630" s="154"/>
      <c r="BF630" s="154"/>
      <c r="BG630" s="7"/>
    </row>
    <row r="631" ht="15.75" customHeight="1">
      <c r="A631" s="7"/>
      <c r="B631" s="154"/>
      <c r="C631" s="154"/>
      <c r="D631" s="7"/>
      <c r="E631" s="7"/>
      <c r="F631" s="7"/>
      <c r="G631" s="7"/>
      <c r="H631" s="154"/>
      <c r="I631" s="154"/>
      <c r="J631" s="7"/>
      <c r="K631" s="7"/>
      <c r="L631" s="7"/>
      <c r="M631" s="7"/>
      <c r="N631" s="154"/>
      <c r="O631" s="154"/>
      <c r="P631" s="7"/>
      <c r="Q631" s="7"/>
      <c r="R631" s="7"/>
      <c r="S631" s="7"/>
      <c r="T631" s="154"/>
      <c r="U631" s="154"/>
      <c r="V631" s="7"/>
      <c r="W631" s="7"/>
      <c r="X631" s="7"/>
      <c r="Y631" s="7"/>
      <c r="Z631" s="154"/>
      <c r="AA631" s="154"/>
      <c r="AB631" s="7"/>
      <c r="AC631" s="7"/>
      <c r="AD631" s="7"/>
      <c r="AE631" s="7"/>
      <c r="AF631" s="154"/>
      <c r="AG631" s="154"/>
      <c r="AH631" s="7"/>
      <c r="AI631" s="7"/>
      <c r="AJ631" s="7"/>
      <c r="AK631" s="7"/>
      <c r="AL631" s="154"/>
      <c r="AM631" s="154"/>
      <c r="AN631" s="7"/>
      <c r="AO631" s="7"/>
      <c r="AP631" s="7"/>
      <c r="AQ631" s="7"/>
      <c r="AR631" s="154"/>
      <c r="AS631" s="154"/>
      <c r="AT631" s="7"/>
      <c r="AU631" s="7"/>
      <c r="AV631" s="7"/>
      <c r="AW631" s="7"/>
      <c r="AX631" s="154"/>
      <c r="AY631" s="154"/>
      <c r="AZ631" s="7"/>
      <c r="BA631" s="7"/>
      <c r="BB631" s="7"/>
      <c r="BC631" s="7"/>
      <c r="BD631" s="154"/>
      <c r="BE631" s="154"/>
      <c r="BF631" s="154"/>
      <c r="BG631" s="7"/>
    </row>
    <row r="632" ht="15.75" customHeight="1">
      <c r="A632" s="7"/>
      <c r="B632" s="154"/>
      <c r="C632" s="154"/>
      <c r="D632" s="7"/>
      <c r="E632" s="7"/>
      <c r="F632" s="7"/>
      <c r="G632" s="7"/>
      <c r="H632" s="154"/>
      <c r="I632" s="154"/>
      <c r="J632" s="7"/>
      <c r="K632" s="7"/>
      <c r="L632" s="7"/>
      <c r="M632" s="7"/>
      <c r="N632" s="154"/>
      <c r="O632" s="154"/>
      <c r="P632" s="7"/>
      <c r="Q632" s="7"/>
      <c r="R632" s="7"/>
      <c r="S632" s="7"/>
      <c r="T632" s="154"/>
      <c r="U632" s="154"/>
      <c r="V632" s="7"/>
      <c r="W632" s="7"/>
      <c r="X632" s="7"/>
      <c r="Y632" s="7"/>
      <c r="Z632" s="154"/>
      <c r="AA632" s="154"/>
      <c r="AB632" s="7"/>
      <c r="AC632" s="7"/>
      <c r="AD632" s="7"/>
      <c r="AE632" s="7"/>
      <c r="AF632" s="154"/>
      <c r="AG632" s="154"/>
      <c r="AH632" s="7"/>
      <c r="AI632" s="7"/>
      <c r="AJ632" s="7"/>
      <c r="AK632" s="7"/>
      <c r="AL632" s="154"/>
      <c r="AM632" s="154"/>
      <c r="AN632" s="7"/>
      <c r="AO632" s="7"/>
      <c r="AP632" s="7"/>
      <c r="AQ632" s="7"/>
      <c r="AR632" s="154"/>
      <c r="AS632" s="154"/>
      <c r="AT632" s="7"/>
      <c r="AU632" s="7"/>
      <c r="AV632" s="7"/>
      <c r="AW632" s="7"/>
      <c r="AX632" s="154"/>
      <c r="AY632" s="154"/>
      <c r="AZ632" s="7"/>
      <c r="BA632" s="7"/>
      <c r="BB632" s="7"/>
      <c r="BC632" s="7"/>
      <c r="BD632" s="154"/>
      <c r="BE632" s="154"/>
      <c r="BF632" s="154"/>
      <c r="BG632" s="7"/>
    </row>
    <row r="633" ht="15.75" customHeight="1">
      <c r="A633" s="7"/>
      <c r="B633" s="154"/>
      <c r="C633" s="154"/>
      <c r="D633" s="7"/>
      <c r="E633" s="7"/>
      <c r="F633" s="7"/>
      <c r="G633" s="7"/>
      <c r="H633" s="154"/>
      <c r="I633" s="154"/>
      <c r="J633" s="7"/>
      <c r="K633" s="7"/>
      <c r="L633" s="7"/>
      <c r="M633" s="7"/>
      <c r="N633" s="154"/>
      <c r="O633" s="154"/>
      <c r="P633" s="7"/>
      <c r="Q633" s="7"/>
      <c r="R633" s="7"/>
      <c r="S633" s="7"/>
      <c r="T633" s="154"/>
      <c r="U633" s="154"/>
      <c r="V633" s="7"/>
      <c r="W633" s="7"/>
      <c r="X633" s="7"/>
      <c r="Y633" s="7"/>
      <c r="Z633" s="154"/>
      <c r="AA633" s="154"/>
      <c r="AB633" s="7"/>
      <c r="AC633" s="7"/>
      <c r="AD633" s="7"/>
      <c r="AE633" s="7"/>
      <c r="AF633" s="154"/>
      <c r="AG633" s="154"/>
      <c r="AH633" s="7"/>
      <c r="AI633" s="7"/>
      <c r="AJ633" s="7"/>
      <c r="AK633" s="7"/>
      <c r="AL633" s="154"/>
      <c r="AM633" s="154"/>
      <c r="AN633" s="7"/>
      <c r="AO633" s="7"/>
      <c r="AP633" s="7"/>
      <c r="AQ633" s="7"/>
      <c r="AR633" s="154"/>
      <c r="AS633" s="154"/>
      <c r="AT633" s="7"/>
      <c r="AU633" s="7"/>
      <c r="AV633" s="7"/>
      <c r="AW633" s="7"/>
      <c r="AX633" s="154"/>
      <c r="AY633" s="154"/>
      <c r="AZ633" s="7"/>
      <c r="BA633" s="7"/>
      <c r="BB633" s="7"/>
      <c r="BC633" s="7"/>
      <c r="BD633" s="154"/>
      <c r="BE633" s="154"/>
      <c r="BF633" s="154"/>
      <c r="BG633" s="7"/>
    </row>
    <row r="634" ht="15.75" customHeight="1">
      <c r="A634" s="7"/>
      <c r="B634" s="154"/>
      <c r="C634" s="154"/>
      <c r="D634" s="7"/>
      <c r="E634" s="7"/>
      <c r="F634" s="7"/>
      <c r="G634" s="7"/>
      <c r="H634" s="154"/>
      <c r="I634" s="154"/>
      <c r="J634" s="7"/>
      <c r="K634" s="7"/>
      <c r="L634" s="7"/>
      <c r="M634" s="7"/>
      <c r="N634" s="154"/>
      <c r="O634" s="154"/>
      <c r="P634" s="7"/>
      <c r="Q634" s="7"/>
      <c r="R634" s="7"/>
      <c r="S634" s="7"/>
      <c r="T634" s="154"/>
      <c r="U634" s="154"/>
      <c r="V634" s="7"/>
      <c r="W634" s="7"/>
      <c r="X634" s="7"/>
      <c r="Y634" s="7"/>
      <c r="Z634" s="154"/>
      <c r="AA634" s="154"/>
      <c r="AB634" s="7"/>
      <c r="AC634" s="7"/>
      <c r="AD634" s="7"/>
      <c r="AE634" s="7"/>
      <c r="AF634" s="154"/>
      <c r="AG634" s="154"/>
      <c r="AH634" s="7"/>
      <c r="AI634" s="7"/>
      <c r="AJ634" s="7"/>
      <c r="AK634" s="7"/>
      <c r="AL634" s="154"/>
      <c r="AM634" s="154"/>
      <c r="AN634" s="7"/>
      <c r="AO634" s="7"/>
      <c r="AP634" s="7"/>
      <c r="AQ634" s="7"/>
      <c r="AR634" s="154"/>
      <c r="AS634" s="154"/>
      <c r="AT634" s="7"/>
      <c r="AU634" s="7"/>
      <c r="AV634" s="7"/>
      <c r="AW634" s="7"/>
      <c r="AX634" s="154"/>
      <c r="AY634" s="154"/>
      <c r="AZ634" s="7"/>
      <c r="BA634" s="7"/>
      <c r="BB634" s="7"/>
      <c r="BC634" s="7"/>
      <c r="BD634" s="154"/>
      <c r="BE634" s="154"/>
      <c r="BF634" s="154"/>
      <c r="BG634" s="7"/>
    </row>
    <row r="635" ht="15.75" customHeight="1">
      <c r="A635" s="7"/>
      <c r="B635" s="154"/>
      <c r="C635" s="154"/>
      <c r="D635" s="7"/>
      <c r="E635" s="7"/>
      <c r="F635" s="7"/>
      <c r="G635" s="7"/>
      <c r="H635" s="154"/>
      <c r="I635" s="154"/>
      <c r="J635" s="7"/>
      <c r="K635" s="7"/>
      <c r="L635" s="7"/>
      <c r="M635" s="7"/>
      <c r="N635" s="154"/>
      <c r="O635" s="154"/>
      <c r="P635" s="7"/>
      <c r="Q635" s="7"/>
      <c r="R635" s="7"/>
      <c r="S635" s="7"/>
      <c r="T635" s="154"/>
      <c r="U635" s="154"/>
      <c r="V635" s="7"/>
      <c r="W635" s="7"/>
      <c r="X635" s="7"/>
      <c r="Y635" s="7"/>
      <c r="Z635" s="154"/>
      <c r="AA635" s="154"/>
      <c r="AB635" s="7"/>
      <c r="AC635" s="7"/>
      <c r="AD635" s="7"/>
      <c r="AE635" s="7"/>
      <c r="AF635" s="154"/>
      <c r="AG635" s="154"/>
      <c r="AH635" s="7"/>
      <c r="AI635" s="7"/>
      <c r="AJ635" s="7"/>
      <c r="AK635" s="7"/>
      <c r="AL635" s="154"/>
      <c r="AM635" s="154"/>
      <c r="AN635" s="7"/>
      <c r="AO635" s="7"/>
      <c r="AP635" s="7"/>
      <c r="AQ635" s="7"/>
      <c r="AR635" s="154"/>
      <c r="AS635" s="154"/>
      <c r="AT635" s="7"/>
      <c r="AU635" s="7"/>
      <c r="AV635" s="7"/>
      <c r="AW635" s="7"/>
      <c r="AX635" s="154"/>
      <c r="AY635" s="154"/>
      <c r="AZ635" s="7"/>
      <c r="BA635" s="7"/>
      <c r="BB635" s="7"/>
      <c r="BC635" s="7"/>
      <c r="BD635" s="154"/>
      <c r="BE635" s="154"/>
      <c r="BF635" s="154"/>
      <c r="BG635" s="7"/>
    </row>
    <row r="636" ht="15.75" customHeight="1">
      <c r="A636" s="7"/>
      <c r="B636" s="154"/>
      <c r="C636" s="154"/>
      <c r="D636" s="7"/>
      <c r="E636" s="7"/>
      <c r="F636" s="7"/>
      <c r="G636" s="7"/>
      <c r="H636" s="154"/>
      <c r="I636" s="154"/>
      <c r="J636" s="7"/>
      <c r="K636" s="7"/>
      <c r="L636" s="7"/>
      <c r="M636" s="7"/>
      <c r="N636" s="154"/>
      <c r="O636" s="154"/>
      <c r="P636" s="7"/>
      <c r="Q636" s="7"/>
      <c r="R636" s="7"/>
      <c r="S636" s="7"/>
      <c r="T636" s="154"/>
      <c r="U636" s="154"/>
      <c r="V636" s="7"/>
      <c r="W636" s="7"/>
      <c r="X636" s="7"/>
      <c r="Y636" s="7"/>
      <c r="Z636" s="154"/>
      <c r="AA636" s="154"/>
      <c r="AB636" s="7"/>
      <c r="AC636" s="7"/>
      <c r="AD636" s="7"/>
      <c r="AE636" s="7"/>
      <c r="AF636" s="154"/>
      <c r="AG636" s="154"/>
      <c r="AH636" s="7"/>
      <c r="AI636" s="7"/>
      <c r="AJ636" s="7"/>
      <c r="AK636" s="7"/>
      <c r="AL636" s="154"/>
      <c r="AM636" s="154"/>
      <c r="AN636" s="7"/>
      <c r="AO636" s="7"/>
      <c r="AP636" s="7"/>
      <c r="AQ636" s="7"/>
      <c r="AR636" s="154"/>
      <c r="AS636" s="154"/>
      <c r="AT636" s="7"/>
      <c r="AU636" s="7"/>
      <c r="AV636" s="7"/>
      <c r="AW636" s="7"/>
      <c r="AX636" s="154"/>
      <c r="AY636" s="154"/>
      <c r="AZ636" s="7"/>
      <c r="BA636" s="7"/>
      <c r="BB636" s="7"/>
      <c r="BC636" s="7"/>
      <c r="BD636" s="154"/>
      <c r="BE636" s="154"/>
      <c r="BF636" s="154"/>
      <c r="BG636" s="7"/>
    </row>
    <row r="637" ht="15.75" customHeight="1">
      <c r="A637" s="7"/>
      <c r="B637" s="154"/>
      <c r="C637" s="154"/>
      <c r="D637" s="7"/>
      <c r="E637" s="7"/>
      <c r="F637" s="7"/>
      <c r="G637" s="7"/>
      <c r="H637" s="154"/>
      <c r="I637" s="154"/>
      <c r="J637" s="7"/>
      <c r="K637" s="7"/>
      <c r="L637" s="7"/>
      <c r="M637" s="7"/>
      <c r="N637" s="154"/>
      <c r="O637" s="154"/>
      <c r="P637" s="7"/>
      <c r="Q637" s="7"/>
      <c r="R637" s="7"/>
      <c r="S637" s="7"/>
      <c r="T637" s="154"/>
      <c r="U637" s="154"/>
      <c r="V637" s="7"/>
      <c r="W637" s="7"/>
      <c r="X637" s="7"/>
      <c r="Y637" s="7"/>
      <c r="Z637" s="154"/>
      <c r="AA637" s="154"/>
      <c r="AB637" s="7"/>
      <c r="AC637" s="7"/>
      <c r="AD637" s="7"/>
      <c r="AE637" s="7"/>
      <c r="AF637" s="154"/>
      <c r="AG637" s="154"/>
      <c r="AH637" s="7"/>
      <c r="AI637" s="7"/>
      <c r="AJ637" s="7"/>
      <c r="AK637" s="7"/>
      <c r="AL637" s="154"/>
      <c r="AM637" s="154"/>
      <c r="AN637" s="7"/>
      <c r="AO637" s="7"/>
      <c r="AP637" s="7"/>
      <c r="AQ637" s="7"/>
      <c r="AR637" s="154"/>
      <c r="AS637" s="154"/>
      <c r="AT637" s="7"/>
      <c r="AU637" s="7"/>
      <c r="AV637" s="7"/>
      <c r="AW637" s="7"/>
      <c r="AX637" s="154"/>
      <c r="AY637" s="154"/>
      <c r="AZ637" s="7"/>
      <c r="BA637" s="7"/>
      <c r="BB637" s="7"/>
      <c r="BC637" s="7"/>
      <c r="BD637" s="154"/>
      <c r="BE637" s="154"/>
      <c r="BF637" s="154"/>
      <c r="BG637" s="7"/>
    </row>
    <row r="638" ht="15.75" customHeight="1">
      <c r="A638" s="7"/>
      <c r="B638" s="154"/>
      <c r="C638" s="154"/>
      <c r="D638" s="7"/>
      <c r="E638" s="7"/>
      <c r="F638" s="7"/>
      <c r="G638" s="7"/>
      <c r="H638" s="154"/>
      <c r="I638" s="154"/>
      <c r="J638" s="7"/>
      <c r="K638" s="7"/>
      <c r="L638" s="7"/>
      <c r="M638" s="7"/>
      <c r="N638" s="154"/>
      <c r="O638" s="154"/>
      <c r="P638" s="7"/>
      <c r="Q638" s="7"/>
      <c r="R638" s="7"/>
      <c r="S638" s="7"/>
      <c r="T638" s="154"/>
      <c r="U638" s="154"/>
      <c r="V638" s="7"/>
      <c r="W638" s="7"/>
      <c r="X638" s="7"/>
      <c r="Y638" s="7"/>
      <c r="Z638" s="154"/>
      <c r="AA638" s="154"/>
      <c r="AB638" s="7"/>
      <c r="AC638" s="7"/>
      <c r="AD638" s="7"/>
      <c r="AE638" s="7"/>
      <c r="AF638" s="154"/>
      <c r="AG638" s="154"/>
      <c r="AH638" s="7"/>
      <c r="AI638" s="7"/>
      <c r="AJ638" s="7"/>
      <c r="AK638" s="7"/>
      <c r="AL638" s="154"/>
      <c r="AM638" s="154"/>
      <c r="AN638" s="7"/>
      <c r="AO638" s="7"/>
      <c r="AP638" s="7"/>
      <c r="AQ638" s="7"/>
      <c r="AR638" s="154"/>
      <c r="AS638" s="154"/>
      <c r="AT638" s="7"/>
      <c r="AU638" s="7"/>
      <c r="AV638" s="7"/>
      <c r="AW638" s="7"/>
      <c r="AX638" s="154"/>
      <c r="AY638" s="154"/>
      <c r="AZ638" s="7"/>
      <c r="BA638" s="7"/>
      <c r="BB638" s="7"/>
      <c r="BC638" s="7"/>
      <c r="BD638" s="154"/>
      <c r="BE638" s="154"/>
      <c r="BF638" s="154"/>
      <c r="BG638" s="7"/>
    </row>
    <row r="639" ht="15.75" customHeight="1">
      <c r="A639" s="7"/>
      <c r="B639" s="154"/>
      <c r="C639" s="154"/>
      <c r="D639" s="7"/>
      <c r="E639" s="7"/>
      <c r="F639" s="7"/>
      <c r="G639" s="7"/>
      <c r="H639" s="154"/>
      <c r="I639" s="154"/>
      <c r="J639" s="7"/>
      <c r="K639" s="7"/>
      <c r="L639" s="7"/>
      <c r="M639" s="7"/>
      <c r="N639" s="154"/>
      <c r="O639" s="154"/>
      <c r="P639" s="7"/>
      <c r="Q639" s="7"/>
      <c r="R639" s="7"/>
      <c r="S639" s="7"/>
      <c r="T639" s="154"/>
      <c r="U639" s="154"/>
      <c r="V639" s="7"/>
      <c r="W639" s="7"/>
      <c r="X639" s="7"/>
      <c r="Y639" s="7"/>
      <c r="Z639" s="154"/>
      <c r="AA639" s="154"/>
      <c r="AB639" s="7"/>
      <c r="AC639" s="7"/>
      <c r="AD639" s="7"/>
      <c r="AE639" s="7"/>
      <c r="AF639" s="154"/>
      <c r="AG639" s="154"/>
      <c r="AH639" s="7"/>
      <c r="AI639" s="7"/>
      <c r="AJ639" s="7"/>
      <c r="AK639" s="7"/>
      <c r="AL639" s="154"/>
      <c r="AM639" s="154"/>
      <c r="AN639" s="7"/>
      <c r="AO639" s="7"/>
      <c r="AP639" s="7"/>
      <c r="AQ639" s="7"/>
      <c r="AR639" s="154"/>
      <c r="AS639" s="154"/>
      <c r="AT639" s="7"/>
      <c r="AU639" s="7"/>
      <c r="AV639" s="7"/>
      <c r="AW639" s="7"/>
      <c r="AX639" s="154"/>
      <c r="AY639" s="154"/>
      <c r="AZ639" s="7"/>
      <c r="BA639" s="7"/>
      <c r="BB639" s="7"/>
      <c r="BC639" s="7"/>
      <c r="BD639" s="154"/>
      <c r="BE639" s="154"/>
      <c r="BF639" s="154"/>
      <c r="BG639" s="7"/>
    </row>
    <row r="640" ht="15.75" customHeight="1">
      <c r="A640" s="7"/>
      <c r="B640" s="154"/>
      <c r="C640" s="154"/>
      <c r="D640" s="7"/>
      <c r="E640" s="7"/>
      <c r="F640" s="7"/>
      <c r="G640" s="7"/>
      <c r="H640" s="154"/>
      <c r="I640" s="154"/>
      <c r="J640" s="7"/>
      <c r="K640" s="7"/>
      <c r="L640" s="7"/>
      <c r="M640" s="7"/>
      <c r="N640" s="154"/>
      <c r="O640" s="154"/>
      <c r="P640" s="7"/>
      <c r="Q640" s="7"/>
      <c r="R640" s="7"/>
      <c r="S640" s="7"/>
      <c r="T640" s="154"/>
      <c r="U640" s="154"/>
      <c r="V640" s="7"/>
      <c r="W640" s="7"/>
      <c r="X640" s="7"/>
      <c r="Y640" s="7"/>
      <c r="Z640" s="154"/>
      <c r="AA640" s="154"/>
      <c r="AB640" s="7"/>
      <c r="AC640" s="7"/>
      <c r="AD640" s="7"/>
      <c r="AE640" s="7"/>
      <c r="AF640" s="154"/>
      <c r="AG640" s="154"/>
      <c r="AH640" s="7"/>
      <c r="AI640" s="7"/>
      <c r="AJ640" s="7"/>
      <c r="AK640" s="7"/>
      <c r="AL640" s="154"/>
      <c r="AM640" s="154"/>
      <c r="AN640" s="7"/>
      <c r="AO640" s="7"/>
      <c r="AP640" s="7"/>
      <c r="AQ640" s="7"/>
      <c r="AR640" s="154"/>
      <c r="AS640" s="154"/>
      <c r="AT640" s="7"/>
      <c r="AU640" s="7"/>
      <c r="AV640" s="7"/>
      <c r="AW640" s="7"/>
      <c r="AX640" s="154"/>
      <c r="AY640" s="154"/>
      <c r="AZ640" s="7"/>
      <c r="BA640" s="7"/>
      <c r="BB640" s="7"/>
      <c r="BC640" s="7"/>
      <c r="BD640" s="154"/>
      <c r="BE640" s="154"/>
      <c r="BF640" s="154"/>
      <c r="BG640" s="7"/>
    </row>
    <row r="641" ht="15.75" customHeight="1">
      <c r="A641" s="7"/>
      <c r="B641" s="154"/>
      <c r="C641" s="154"/>
      <c r="D641" s="7"/>
      <c r="E641" s="7"/>
      <c r="F641" s="7"/>
      <c r="G641" s="7"/>
      <c r="H641" s="154"/>
      <c r="I641" s="154"/>
      <c r="J641" s="7"/>
      <c r="K641" s="7"/>
      <c r="L641" s="7"/>
      <c r="M641" s="7"/>
      <c r="N641" s="154"/>
      <c r="O641" s="154"/>
      <c r="P641" s="7"/>
      <c r="Q641" s="7"/>
      <c r="R641" s="7"/>
      <c r="S641" s="7"/>
      <c r="T641" s="154"/>
      <c r="U641" s="154"/>
      <c r="V641" s="7"/>
      <c r="W641" s="7"/>
      <c r="X641" s="7"/>
      <c r="Y641" s="7"/>
      <c r="Z641" s="154"/>
      <c r="AA641" s="154"/>
      <c r="AB641" s="7"/>
      <c r="AC641" s="7"/>
      <c r="AD641" s="7"/>
      <c r="AE641" s="7"/>
      <c r="AF641" s="154"/>
      <c r="AG641" s="154"/>
      <c r="AH641" s="7"/>
      <c r="AI641" s="7"/>
      <c r="AJ641" s="7"/>
      <c r="AK641" s="7"/>
      <c r="AL641" s="154"/>
      <c r="AM641" s="154"/>
      <c r="AN641" s="7"/>
      <c r="AO641" s="7"/>
      <c r="AP641" s="7"/>
      <c r="AQ641" s="7"/>
      <c r="AR641" s="154"/>
      <c r="AS641" s="154"/>
      <c r="AT641" s="7"/>
      <c r="AU641" s="7"/>
      <c r="AV641" s="7"/>
      <c r="AW641" s="7"/>
      <c r="AX641" s="154"/>
      <c r="AY641" s="154"/>
      <c r="AZ641" s="7"/>
      <c r="BA641" s="7"/>
      <c r="BB641" s="7"/>
      <c r="BC641" s="7"/>
      <c r="BD641" s="154"/>
      <c r="BE641" s="154"/>
      <c r="BF641" s="154"/>
      <c r="BG641" s="7"/>
    </row>
    <row r="642" ht="15.75" customHeight="1">
      <c r="A642" s="7"/>
      <c r="B642" s="154"/>
      <c r="C642" s="154"/>
      <c r="D642" s="7"/>
      <c r="E642" s="7"/>
      <c r="F642" s="7"/>
      <c r="G642" s="7"/>
      <c r="H642" s="154"/>
      <c r="I642" s="154"/>
      <c r="J642" s="7"/>
      <c r="K642" s="7"/>
      <c r="L642" s="7"/>
      <c r="M642" s="7"/>
      <c r="N642" s="154"/>
      <c r="O642" s="154"/>
      <c r="P642" s="7"/>
      <c r="Q642" s="7"/>
      <c r="R642" s="7"/>
      <c r="S642" s="7"/>
      <c r="T642" s="154"/>
      <c r="U642" s="154"/>
      <c r="V642" s="7"/>
      <c r="W642" s="7"/>
      <c r="X642" s="7"/>
      <c r="Y642" s="7"/>
      <c r="Z642" s="154"/>
      <c r="AA642" s="154"/>
      <c r="AB642" s="7"/>
      <c r="AC642" s="7"/>
      <c r="AD642" s="7"/>
      <c r="AE642" s="7"/>
      <c r="AF642" s="154"/>
      <c r="AG642" s="154"/>
      <c r="AH642" s="7"/>
      <c r="AI642" s="7"/>
      <c r="AJ642" s="7"/>
      <c r="AK642" s="7"/>
      <c r="AL642" s="154"/>
      <c r="AM642" s="154"/>
      <c r="AN642" s="7"/>
      <c r="AO642" s="7"/>
      <c r="AP642" s="7"/>
      <c r="AQ642" s="7"/>
      <c r="AR642" s="154"/>
      <c r="AS642" s="154"/>
      <c r="AT642" s="7"/>
      <c r="AU642" s="7"/>
      <c r="AV642" s="7"/>
      <c r="AW642" s="7"/>
      <c r="AX642" s="154"/>
      <c r="AY642" s="154"/>
      <c r="AZ642" s="7"/>
      <c r="BA642" s="7"/>
      <c r="BB642" s="7"/>
      <c r="BC642" s="7"/>
      <c r="BD642" s="154"/>
      <c r="BE642" s="154"/>
      <c r="BF642" s="154"/>
      <c r="BG642" s="7"/>
    </row>
    <row r="643" ht="15.75" customHeight="1">
      <c r="A643" s="7"/>
      <c r="B643" s="154"/>
      <c r="C643" s="154"/>
      <c r="D643" s="7"/>
      <c r="E643" s="7"/>
      <c r="F643" s="7"/>
      <c r="G643" s="7"/>
      <c r="H643" s="154"/>
      <c r="I643" s="154"/>
      <c r="J643" s="7"/>
      <c r="K643" s="7"/>
      <c r="L643" s="7"/>
      <c r="M643" s="7"/>
      <c r="N643" s="154"/>
      <c r="O643" s="154"/>
      <c r="P643" s="7"/>
      <c r="Q643" s="7"/>
      <c r="R643" s="7"/>
      <c r="S643" s="7"/>
      <c r="T643" s="154"/>
      <c r="U643" s="154"/>
      <c r="V643" s="7"/>
      <c r="W643" s="7"/>
      <c r="X643" s="7"/>
      <c r="Y643" s="7"/>
      <c r="Z643" s="154"/>
      <c r="AA643" s="154"/>
      <c r="AB643" s="7"/>
      <c r="AC643" s="7"/>
      <c r="AD643" s="7"/>
      <c r="AE643" s="7"/>
      <c r="AF643" s="154"/>
      <c r="AG643" s="154"/>
      <c r="AH643" s="7"/>
      <c r="AI643" s="7"/>
      <c r="AJ643" s="7"/>
      <c r="AK643" s="7"/>
      <c r="AL643" s="154"/>
      <c r="AM643" s="154"/>
      <c r="AN643" s="7"/>
      <c r="AO643" s="7"/>
      <c r="AP643" s="7"/>
      <c r="AQ643" s="7"/>
      <c r="AR643" s="154"/>
      <c r="AS643" s="154"/>
      <c r="AT643" s="7"/>
      <c r="AU643" s="7"/>
      <c r="AV643" s="7"/>
      <c r="AW643" s="7"/>
      <c r="AX643" s="154"/>
      <c r="AY643" s="154"/>
      <c r="AZ643" s="7"/>
      <c r="BA643" s="7"/>
      <c r="BB643" s="7"/>
      <c r="BC643" s="7"/>
      <c r="BD643" s="154"/>
      <c r="BE643" s="154"/>
      <c r="BF643" s="154"/>
      <c r="BG643" s="7"/>
    </row>
    <row r="644" ht="15.75" customHeight="1">
      <c r="A644" s="7"/>
      <c r="B644" s="154"/>
      <c r="C644" s="154"/>
      <c r="D644" s="7"/>
      <c r="E644" s="7"/>
      <c r="F644" s="7"/>
      <c r="G644" s="7"/>
      <c r="H644" s="154"/>
      <c r="I644" s="154"/>
      <c r="J644" s="7"/>
      <c r="K644" s="7"/>
      <c r="L644" s="7"/>
      <c r="M644" s="7"/>
      <c r="N644" s="154"/>
      <c r="O644" s="154"/>
      <c r="P644" s="7"/>
      <c r="Q644" s="7"/>
      <c r="R644" s="7"/>
      <c r="S644" s="7"/>
      <c r="T644" s="154"/>
      <c r="U644" s="154"/>
      <c r="V644" s="7"/>
      <c r="W644" s="7"/>
      <c r="X644" s="7"/>
      <c r="Y644" s="7"/>
      <c r="Z644" s="154"/>
      <c r="AA644" s="154"/>
      <c r="AB644" s="7"/>
      <c r="AC644" s="7"/>
      <c r="AD644" s="7"/>
      <c r="AE644" s="7"/>
      <c r="AF644" s="154"/>
      <c r="AG644" s="154"/>
      <c r="AH644" s="7"/>
      <c r="AI644" s="7"/>
      <c r="AJ644" s="7"/>
      <c r="AK644" s="7"/>
      <c r="AL644" s="154"/>
      <c r="AM644" s="154"/>
      <c r="AN644" s="7"/>
      <c r="AO644" s="7"/>
      <c r="AP644" s="7"/>
      <c r="AQ644" s="7"/>
      <c r="AR644" s="154"/>
      <c r="AS644" s="154"/>
      <c r="AT644" s="7"/>
      <c r="AU644" s="7"/>
      <c r="AV644" s="7"/>
      <c r="AW644" s="7"/>
      <c r="AX644" s="154"/>
      <c r="AY644" s="154"/>
      <c r="AZ644" s="7"/>
      <c r="BA644" s="7"/>
      <c r="BB644" s="7"/>
      <c r="BC644" s="7"/>
      <c r="BD644" s="154"/>
      <c r="BE644" s="154"/>
      <c r="BF644" s="154"/>
      <c r="BG644" s="7"/>
    </row>
    <row r="645" ht="15.75" customHeight="1">
      <c r="A645" s="7"/>
      <c r="B645" s="154"/>
      <c r="C645" s="154"/>
      <c r="D645" s="7"/>
      <c r="E645" s="7"/>
      <c r="F645" s="7"/>
      <c r="G645" s="7"/>
      <c r="H645" s="154"/>
      <c r="I645" s="154"/>
      <c r="J645" s="7"/>
      <c r="K645" s="7"/>
      <c r="L645" s="7"/>
      <c r="M645" s="7"/>
      <c r="N645" s="154"/>
      <c r="O645" s="154"/>
      <c r="P645" s="7"/>
      <c r="Q645" s="7"/>
      <c r="R645" s="7"/>
      <c r="S645" s="7"/>
      <c r="T645" s="154"/>
      <c r="U645" s="154"/>
      <c r="V645" s="7"/>
      <c r="W645" s="7"/>
      <c r="X645" s="7"/>
      <c r="Y645" s="7"/>
      <c r="Z645" s="154"/>
      <c r="AA645" s="154"/>
      <c r="AB645" s="7"/>
      <c r="AC645" s="7"/>
      <c r="AD645" s="7"/>
      <c r="AE645" s="7"/>
      <c r="AF645" s="154"/>
      <c r="AG645" s="154"/>
      <c r="AH645" s="7"/>
      <c r="AI645" s="7"/>
      <c r="AJ645" s="7"/>
      <c r="AK645" s="7"/>
      <c r="AL645" s="154"/>
      <c r="AM645" s="154"/>
      <c r="AN645" s="7"/>
      <c r="AO645" s="7"/>
      <c r="AP645" s="7"/>
      <c r="AQ645" s="7"/>
      <c r="AR645" s="154"/>
      <c r="AS645" s="154"/>
      <c r="AT645" s="7"/>
      <c r="AU645" s="7"/>
      <c r="AV645" s="7"/>
      <c r="AW645" s="7"/>
      <c r="AX645" s="154"/>
      <c r="AY645" s="154"/>
      <c r="AZ645" s="7"/>
      <c r="BA645" s="7"/>
      <c r="BB645" s="7"/>
      <c r="BC645" s="7"/>
      <c r="BD645" s="154"/>
      <c r="BE645" s="154"/>
      <c r="BF645" s="154"/>
      <c r="BG645" s="7"/>
    </row>
    <row r="646" ht="15.75" customHeight="1">
      <c r="A646" s="7"/>
      <c r="B646" s="154"/>
      <c r="C646" s="154"/>
      <c r="D646" s="7"/>
      <c r="E646" s="7"/>
      <c r="F646" s="7"/>
      <c r="G646" s="7"/>
      <c r="H646" s="154"/>
      <c r="I646" s="154"/>
      <c r="J646" s="7"/>
      <c r="K646" s="7"/>
      <c r="L646" s="7"/>
      <c r="M646" s="7"/>
      <c r="N646" s="154"/>
      <c r="O646" s="154"/>
      <c r="P646" s="7"/>
      <c r="Q646" s="7"/>
      <c r="R646" s="7"/>
      <c r="S646" s="7"/>
      <c r="T646" s="154"/>
      <c r="U646" s="154"/>
      <c r="V646" s="7"/>
      <c r="W646" s="7"/>
      <c r="X646" s="7"/>
      <c r="Y646" s="7"/>
      <c r="Z646" s="154"/>
      <c r="AA646" s="154"/>
      <c r="AB646" s="7"/>
      <c r="AC646" s="7"/>
      <c r="AD646" s="7"/>
      <c r="AE646" s="7"/>
      <c r="AF646" s="154"/>
      <c r="AG646" s="154"/>
      <c r="AH646" s="7"/>
      <c r="AI646" s="7"/>
      <c r="AJ646" s="7"/>
      <c r="AK646" s="7"/>
      <c r="AL646" s="154"/>
      <c r="AM646" s="154"/>
      <c r="AN646" s="7"/>
      <c r="AO646" s="7"/>
      <c r="AP646" s="7"/>
      <c r="AQ646" s="7"/>
      <c r="AR646" s="154"/>
      <c r="AS646" s="154"/>
      <c r="AT646" s="7"/>
      <c r="AU646" s="7"/>
      <c r="AV646" s="7"/>
      <c r="AW646" s="7"/>
      <c r="AX646" s="154"/>
      <c r="AY646" s="154"/>
      <c r="AZ646" s="7"/>
      <c r="BA646" s="7"/>
      <c r="BB646" s="7"/>
      <c r="BC646" s="7"/>
      <c r="BD646" s="154"/>
      <c r="BE646" s="154"/>
      <c r="BF646" s="154"/>
      <c r="BG646" s="7"/>
    </row>
    <row r="647" ht="15.75" customHeight="1">
      <c r="A647" s="7"/>
      <c r="B647" s="154"/>
      <c r="C647" s="154"/>
      <c r="D647" s="7"/>
      <c r="E647" s="7"/>
      <c r="F647" s="7"/>
      <c r="G647" s="7"/>
      <c r="H647" s="154"/>
      <c r="I647" s="154"/>
      <c r="J647" s="7"/>
      <c r="K647" s="7"/>
      <c r="L647" s="7"/>
      <c r="M647" s="7"/>
      <c r="N647" s="154"/>
      <c r="O647" s="154"/>
      <c r="P647" s="7"/>
      <c r="Q647" s="7"/>
      <c r="R647" s="7"/>
      <c r="S647" s="7"/>
      <c r="T647" s="154"/>
      <c r="U647" s="154"/>
      <c r="V647" s="7"/>
      <c r="W647" s="7"/>
      <c r="X647" s="7"/>
      <c r="Y647" s="7"/>
      <c r="Z647" s="154"/>
      <c r="AA647" s="154"/>
      <c r="AB647" s="7"/>
      <c r="AC647" s="7"/>
      <c r="AD647" s="7"/>
      <c r="AE647" s="7"/>
      <c r="AF647" s="154"/>
      <c r="AG647" s="154"/>
      <c r="AH647" s="7"/>
      <c r="AI647" s="7"/>
      <c r="AJ647" s="7"/>
      <c r="AK647" s="7"/>
      <c r="AL647" s="154"/>
      <c r="AM647" s="154"/>
      <c r="AN647" s="7"/>
      <c r="AO647" s="7"/>
      <c r="AP647" s="7"/>
      <c r="AQ647" s="7"/>
      <c r="AR647" s="154"/>
      <c r="AS647" s="154"/>
      <c r="AT647" s="7"/>
      <c r="AU647" s="7"/>
      <c r="AV647" s="7"/>
      <c r="AW647" s="7"/>
      <c r="AX647" s="154"/>
      <c r="AY647" s="154"/>
      <c r="AZ647" s="7"/>
      <c r="BA647" s="7"/>
      <c r="BB647" s="7"/>
      <c r="BC647" s="7"/>
      <c r="BD647" s="154"/>
      <c r="BE647" s="154"/>
      <c r="BF647" s="154"/>
      <c r="BG647" s="7"/>
    </row>
    <row r="648" ht="15.75" customHeight="1">
      <c r="A648" s="7"/>
      <c r="B648" s="154"/>
      <c r="C648" s="154"/>
      <c r="D648" s="7"/>
      <c r="E648" s="7"/>
      <c r="F648" s="7"/>
      <c r="G648" s="7"/>
      <c r="H648" s="154"/>
      <c r="I648" s="154"/>
      <c r="J648" s="7"/>
      <c r="K648" s="7"/>
      <c r="L648" s="7"/>
      <c r="M648" s="7"/>
      <c r="N648" s="154"/>
      <c r="O648" s="154"/>
      <c r="P648" s="7"/>
      <c r="Q648" s="7"/>
      <c r="R648" s="7"/>
      <c r="S648" s="7"/>
      <c r="T648" s="154"/>
      <c r="U648" s="154"/>
      <c r="V648" s="7"/>
      <c r="W648" s="7"/>
      <c r="X648" s="7"/>
      <c r="Y648" s="7"/>
      <c r="Z648" s="154"/>
      <c r="AA648" s="154"/>
      <c r="AB648" s="7"/>
      <c r="AC648" s="7"/>
      <c r="AD648" s="7"/>
      <c r="AE648" s="7"/>
      <c r="AF648" s="154"/>
      <c r="AG648" s="154"/>
      <c r="AH648" s="7"/>
      <c r="AI648" s="7"/>
      <c r="AJ648" s="7"/>
      <c r="AK648" s="7"/>
      <c r="AL648" s="154"/>
      <c r="AM648" s="154"/>
      <c r="AN648" s="7"/>
      <c r="AO648" s="7"/>
      <c r="AP648" s="7"/>
      <c r="AQ648" s="7"/>
      <c r="AR648" s="154"/>
      <c r="AS648" s="154"/>
      <c r="AT648" s="7"/>
      <c r="AU648" s="7"/>
      <c r="AV648" s="7"/>
      <c r="AW648" s="7"/>
      <c r="AX648" s="154"/>
      <c r="AY648" s="154"/>
      <c r="AZ648" s="7"/>
      <c r="BA648" s="7"/>
      <c r="BB648" s="7"/>
      <c r="BC648" s="7"/>
      <c r="BD648" s="154"/>
      <c r="BE648" s="154"/>
      <c r="BF648" s="154"/>
      <c r="BG648" s="7"/>
    </row>
    <row r="649" ht="15.75" customHeight="1">
      <c r="A649" s="7"/>
      <c r="B649" s="154"/>
      <c r="C649" s="154"/>
      <c r="D649" s="7"/>
      <c r="E649" s="7"/>
      <c r="F649" s="7"/>
      <c r="G649" s="7"/>
      <c r="H649" s="154"/>
      <c r="I649" s="154"/>
      <c r="J649" s="7"/>
      <c r="K649" s="7"/>
      <c r="L649" s="7"/>
      <c r="M649" s="7"/>
      <c r="N649" s="154"/>
      <c r="O649" s="154"/>
      <c r="P649" s="7"/>
      <c r="Q649" s="7"/>
      <c r="R649" s="7"/>
      <c r="S649" s="7"/>
      <c r="T649" s="154"/>
      <c r="U649" s="154"/>
      <c r="V649" s="7"/>
      <c r="W649" s="7"/>
      <c r="X649" s="7"/>
      <c r="Y649" s="7"/>
      <c r="Z649" s="154"/>
      <c r="AA649" s="154"/>
      <c r="AB649" s="7"/>
      <c r="AC649" s="7"/>
      <c r="AD649" s="7"/>
      <c r="AE649" s="7"/>
      <c r="AF649" s="154"/>
      <c r="AG649" s="154"/>
      <c r="AH649" s="7"/>
      <c r="AI649" s="7"/>
      <c r="AJ649" s="7"/>
      <c r="AK649" s="7"/>
      <c r="AL649" s="154"/>
      <c r="AM649" s="154"/>
      <c r="AN649" s="7"/>
      <c r="AO649" s="7"/>
      <c r="AP649" s="7"/>
      <c r="AQ649" s="7"/>
      <c r="AR649" s="154"/>
      <c r="AS649" s="154"/>
      <c r="AT649" s="7"/>
      <c r="AU649" s="7"/>
      <c r="AV649" s="7"/>
      <c r="AW649" s="7"/>
      <c r="AX649" s="154"/>
      <c r="AY649" s="154"/>
      <c r="AZ649" s="7"/>
      <c r="BA649" s="7"/>
      <c r="BB649" s="7"/>
      <c r="BC649" s="7"/>
      <c r="BD649" s="154"/>
      <c r="BE649" s="154"/>
      <c r="BF649" s="154"/>
      <c r="BG649" s="7"/>
    </row>
    <row r="650" ht="15.75" customHeight="1">
      <c r="A650" s="7"/>
      <c r="B650" s="154"/>
      <c r="C650" s="154"/>
      <c r="D650" s="7"/>
      <c r="E650" s="7"/>
      <c r="F650" s="7"/>
      <c r="G650" s="7"/>
      <c r="H650" s="154"/>
      <c r="I650" s="154"/>
      <c r="J650" s="7"/>
      <c r="K650" s="7"/>
      <c r="L650" s="7"/>
      <c r="M650" s="7"/>
      <c r="N650" s="154"/>
      <c r="O650" s="154"/>
      <c r="P650" s="7"/>
      <c r="Q650" s="7"/>
      <c r="R650" s="7"/>
      <c r="S650" s="7"/>
      <c r="T650" s="154"/>
      <c r="U650" s="154"/>
      <c r="V650" s="7"/>
      <c r="W650" s="7"/>
      <c r="X650" s="7"/>
      <c r="Y650" s="7"/>
      <c r="Z650" s="154"/>
      <c r="AA650" s="154"/>
      <c r="AB650" s="7"/>
      <c r="AC650" s="7"/>
      <c r="AD650" s="7"/>
      <c r="AE650" s="7"/>
      <c r="AF650" s="154"/>
      <c r="AG650" s="154"/>
      <c r="AH650" s="7"/>
      <c r="AI650" s="7"/>
      <c r="AJ650" s="7"/>
      <c r="AK650" s="7"/>
      <c r="AL650" s="154"/>
      <c r="AM650" s="154"/>
      <c r="AN650" s="7"/>
      <c r="AO650" s="7"/>
      <c r="AP650" s="7"/>
      <c r="AQ650" s="7"/>
      <c r="AR650" s="154"/>
      <c r="AS650" s="154"/>
      <c r="AT650" s="7"/>
      <c r="AU650" s="7"/>
      <c r="AV650" s="7"/>
      <c r="AW650" s="7"/>
      <c r="AX650" s="154"/>
      <c r="AY650" s="154"/>
      <c r="AZ650" s="7"/>
      <c r="BA650" s="7"/>
      <c r="BB650" s="7"/>
      <c r="BC650" s="7"/>
      <c r="BD650" s="154"/>
      <c r="BE650" s="154"/>
      <c r="BF650" s="154"/>
      <c r="BG650" s="7"/>
    </row>
    <row r="651" ht="15.75" customHeight="1">
      <c r="A651" s="7"/>
      <c r="B651" s="154"/>
      <c r="C651" s="154"/>
      <c r="D651" s="7"/>
      <c r="E651" s="7"/>
      <c r="F651" s="7"/>
      <c r="G651" s="7"/>
      <c r="H651" s="154"/>
      <c r="I651" s="154"/>
      <c r="J651" s="7"/>
      <c r="K651" s="7"/>
      <c r="L651" s="7"/>
      <c r="M651" s="7"/>
      <c r="N651" s="154"/>
      <c r="O651" s="154"/>
      <c r="P651" s="7"/>
      <c r="Q651" s="7"/>
      <c r="R651" s="7"/>
      <c r="S651" s="7"/>
      <c r="T651" s="154"/>
      <c r="U651" s="154"/>
      <c r="V651" s="7"/>
      <c r="W651" s="7"/>
      <c r="X651" s="7"/>
      <c r="Y651" s="7"/>
      <c r="Z651" s="154"/>
      <c r="AA651" s="154"/>
      <c r="AB651" s="7"/>
      <c r="AC651" s="7"/>
      <c r="AD651" s="7"/>
      <c r="AE651" s="7"/>
      <c r="AF651" s="154"/>
      <c r="AG651" s="154"/>
      <c r="AH651" s="7"/>
      <c r="AI651" s="7"/>
      <c r="AJ651" s="7"/>
      <c r="AK651" s="7"/>
      <c r="AL651" s="154"/>
      <c r="AM651" s="154"/>
      <c r="AN651" s="7"/>
      <c r="AO651" s="7"/>
      <c r="AP651" s="7"/>
      <c r="AQ651" s="7"/>
      <c r="AR651" s="154"/>
      <c r="AS651" s="154"/>
      <c r="AT651" s="7"/>
      <c r="AU651" s="7"/>
      <c r="AV651" s="7"/>
      <c r="AW651" s="7"/>
      <c r="AX651" s="154"/>
      <c r="AY651" s="154"/>
      <c r="AZ651" s="7"/>
      <c r="BA651" s="7"/>
      <c r="BB651" s="7"/>
      <c r="BC651" s="7"/>
      <c r="BD651" s="154"/>
      <c r="BE651" s="154"/>
      <c r="BF651" s="154"/>
      <c r="BG651" s="7"/>
    </row>
    <row r="652" ht="15.75" customHeight="1">
      <c r="A652" s="7"/>
      <c r="B652" s="154"/>
      <c r="C652" s="154"/>
      <c r="D652" s="7"/>
      <c r="E652" s="7"/>
      <c r="F652" s="7"/>
      <c r="G652" s="7"/>
      <c r="H652" s="154"/>
      <c r="I652" s="154"/>
      <c r="J652" s="7"/>
      <c r="K652" s="7"/>
      <c r="L652" s="7"/>
      <c r="M652" s="7"/>
      <c r="N652" s="154"/>
      <c r="O652" s="154"/>
      <c r="P652" s="7"/>
      <c r="Q652" s="7"/>
      <c r="R652" s="7"/>
      <c r="S652" s="7"/>
      <c r="T652" s="154"/>
      <c r="U652" s="154"/>
      <c r="V652" s="7"/>
      <c r="W652" s="7"/>
      <c r="X652" s="7"/>
      <c r="Y652" s="7"/>
      <c r="Z652" s="154"/>
      <c r="AA652" s="154"/>
      <c r="AB652" s="7"/>
      <c r="AC652" s="7"/>
      <c r="AD652" s="7"/>
      <c r="AE652" s="7"/>
      <c r="AF652" s="154"/>
      <c r="AG652" s="154"/>
      <c r="AH652" s="7"/>
      <c r="AI652" s="7"/>
      <c r="AJ652" s="7"/>
      <c r="AK652" s="7"/>
      <c r="AL652" s="154"/>
      <c r="AM652" s="154"/>
      <c r="AN652" s="7"/>
      <c r="AO652" s="7"/>
      <c r="AP652" s="7"/>
      <c r="AQ652" s="7"/>
      <c r="AR652" s="154"/>
      <c r="AS652" s="154"/>
      <c r="AT652" s="7"/>
      <c r="AU652" s="7"/>
      <c r="AV652" s="7"/>
      <c r="AW652" s="7"/>
      <c r="AX652" s="154"/>
      <c r="AY652" s="154"/>
      <c r="AZ652" s="7"/>
      <c r="BA652" s="7"/>
      <c r="BB652" s="7"/>
      <c r="BC652" s="7"/>
      <c r="BD652" s="154"/>
      <c r="BE652" s="154"/>
      <c r="BF652" s="154"/>
      <c r="BG652" s="7"/>
    </row>
    <row r="653" ht="15.75" customHeight="1">
      <c r="A653" s="7"/>
      <c r="B653" s="154"/>
      <c r="C653" s="154"/>
      <c r="D653" s="7"/>
      <c r="E653" s="7"/>
      <c r="F653" s="7"/>
      <c r="G653" s="7"/>
      <c r="H653" s="154"/>
      <c r="I653" s="154"/>
      <c r="J653" s="7"/>
      <c r="K653" s="7"/>
      <c r="L653" s="7"/>
      <c r="M653" s="7"/>
      <c r="N653" s="154"/>
      <c r="O653" s="154"/>
      <c r="P653" s="7"/>
      <c r="Q653" s="7"/>
      <c r="R653" s="7"/>
      <c r="S653" s="7"/>
      <c r="T653" s="154"/>
      <c r="U653" s="154"/>
      <c r="V653" s="7"/>
      <c r="W653" s="7"/>
      <c r="X653" s="7"/>
      <c r="Y653" s="7"/>
      <c r="Z653" s="154"/>
      <c r="AA653" s="154"/>
      <c r="AB653" s="7"/>
      <c r="AC653" s="7"/>
      <c r="AD653" s="7"/>
      <c r="AE653" s="7"/>
      <c r="AF653" s="154"/>
      <c r="AG653" s="154"/>
      <c r="AH653" s="7"/>
      <c r="AI653" s="7"/>
      <c r="AJ653" s="7"/>
      <c r="AK653" s="7"/>
      <c r="AL653" s="154"/>
      <c r="AM653" s="154"/>
      <c r="AN653" s="7"/>
      <c r="AO653" s="7"/>
      <c r="AP653" s="7"/>
      <c r="AQ653" s="7"/>
      <c r="AR653" s="154"/>
      <c r="AS653" s="154"/>
      <c r="AT653" s="7"/>
      <c r="AU653" s="7"/>
      <c r="AV653" s="7"/>
      <c r="AW653" s="7"/>
      <c r="AX653" s="154"/>
      <c r="AY653" s="154"/>
      <c r="AZ653" s="7"/>
      <c r="BA653" s="7"/>
      <c r="BB653" s="7"/>
      <c r="BC653" s="7"/>
      <c r="BD653" s="154"/>
      <c r="BE653" s="154"/>
      <c r="BF653" s="154"/>
      <c r="BG653" s="7"/>
    </row>
    <row r="654" ht="15.75" customHeight="1">
      <c r="A654" s="7"/>
      <c r="B654" s="154"/>
      <c r="C654" s="154"/>
      <c r="D654" s="7"/>
      <c r="E654" s="7"/>
      <c r="F654" s="7"/>
      <c r="G654" s="7"/>
      <c r="H654" s="154"/>
      <c r="I654" s="154"/>
      <c r="J654" s="7"/>
      <c r="K654" s="7"/>
      <c r="L654" s="7"/>
      <c r="M654" s="7"/>
      <c r="N654" s="154"/>
      <c r="O654" s="154"/>
      <c r="P654" s="7"/>
      <c r="Q654" s="7"/>
      <c r="R654" s="7"/>
      <c r="S654" s="7"/>
      <c r="T654" s="154"/>
      <c r="U654" s="154"/>
      <c r="V654" s="7"/>
      <c r="W654" s="7"/>
      <c r="X654" s="7"/>
      <c r="Y654" s="7"/>
      <c r="Z654" s="154"/>
      <c r="AA654" s="154"/>
      <c r="AB654" s="7"/>
      <c r="AC654" s="7"/>
      <c r="AD654" s="7"/>
      <c r="AE654" s="7"/>
      <c r="AF654" s="154"/>
      <c r="AG654" s="154"/>
      <c r="AH654" s="7"/>
      <c r="AI654" s="7"/>
      <c r="AJ654" s="7"/>
      <c r="AK654" s="7"/>
      <c r="AL654" s="154"/>
      <c r="AM654" s="154"/>
      <c r="AN654" s="7"/>
      <c r="AO654" s="7"/>
      <c r="AP654" s="7"/>
      <c r="AQ654" s="7"/>
      <c r="AR654" s="154"/>
      <c r="AS654" s="154"/>
      <c r="AT654" s="7"/>
      <c r="AU654" s="7"/>
      <c r="AV654" s="7"/>
      <c r="AW654" s="7"/>
      <c r="AX654" s="154"/>
      <c r="AY654" s="154"/>
      <c r="AZ654" s="7"/>
      <c r="BA654" s="7"/>
      <c r="BB654" s="7"/>
      <c r="BC654" s="7"/>
      <c r="BD654" s="154"/>
      <c r="BE654" s="154"/>
      <c r="BF654" s="154"/>
      <c r="BG654" s="7"/>
    </row>
    <row r="655" ht="15.75" customHeight="1">
      <c r="A655" s="7"/>
      <c r="B655" s="154"/>
      <c r="C655" s="154"/>
      <c r="D655" s="7"/>
      <c r="E655" s="7"/>
      <c r="F655" s="7"/>
      <c r="G655" s="7"/>
      <c r="H655" s="154"/>
      <c r="I655" s="154"/>
      <c r="J655" s="7"/>
      <c r="K655" s="7"/>
      <c r="L655" s="7"/>
      <c r="M655" s="7"/>
      <c r="N655" s="154"/>
      <c r="O655" s="154"/>
      <c r="P655" s="7"/>
      <c r="Q655" s="7"/>
      <c r="R655" s="7"/>
      <c r="S655" s="7"/>
      <c r="T655" s="154"/>
      <c r="U655" s="154"/>
      <c r="V655" s="7"/>
      <c r="W655" s="7"/>
      <c r="X655" s="7"/>
      <c r="Y655" s="7"/>
      <c r="Z655" s="154"/>
      <c r="AA655" s="154"/>
      <c r="AB655" s="7"/>
      <c r="AC655" s="7"/>
      <c r="AD655" s="7"/>
      <c r="AE655" s="7"/>
      <c r="AF655" s="154"/>
      <c r="AG655" s="154"/>
      <c r="AH655" s="7"/>
      <c r="AI655" s="7"/>
      <c r="AJ655" s="7"/>
      <c r="AK655" s="7"/>
      <c r="AL655" s="154"/>
      <c r="AM655" s="154"/>
      <c r="AN655" s="7"/>
      <c r="AO655" s="7"/>
      <c r="AP655" s="7"/>
      <c r="AQ655" s="7"/>
      <c r="AR655" s="154"/>
      <c r="AS655" s="154"/>
      <c r="AT655" s="7"/>
      <c r="AU655" s="7"/>
      <c r="AV655" s="7"/>
      <c r="AW655" s="7"/>
      <c r="AX655" s="154"/>
      <c r="AY655" s="154"/>
      <c r="AZ655" s="7"/>
      <c r="BA655" s="7"/>
      <c r="BB655" s="7"/>
      <c r="BC655" s="7"/>
      <c r="BD655" s="154"/>
      <c r="BE655" s="154"/>
      <c r="BF655" s="154"/>
      <c r="BG655" s="7"/>
    </row>
    <row r="656" ht="15.75" customHeight="1">
      <c r="A656" s="7"/>
      <c r="B656" s="154"/>
      <c r="C656" s="154"/>
      <c r="D656" s="7"/>
      <c r="E656" s="7"/>
      <c r="F656" s="7"/>
      <c r="G656" s="7"/>
      <c r="H656" s="154"/>
      <c r="I656" s="154"/>
      <c r="J656" s="7"/>
      <c r="K656" s="7"/>
      <c r="L656" s="7"/>
      <c r="M656" s="7"/>
      <c r="N656" s="154"/>
      <c r="O656" s="154"/>
      <c r="P656" s="7"/>
      <c r="Q656" s="7"/>
      <c r="R656" s="7"/>
      <c r="S656" s="7"/>
      <c r="T656" s="154"/>
      <c r="U656" s="154"/>
      <c r="V656" s="7"/>
      <c r="W656" s="7"/>
      <c r="X656" s="7"/>
      <c r="Y656" s="7"/>
      <c r="Z656" s="154"/>
      <c r="AA656" s="154"/>
      <c r="AB656" s="7"/>
      <c r="AC656" s="7"/>
      <c r="AD656" s="7"/>
      <c r="AE656" s="7"/>
      <c r="AF656" s="154"/>
      <c r="AG656" s="154"/>
      <c r="AH656" s="7"/>
      <c r="AI656" s="7"/>
      <c r="AJ656" s="7"/>
      <c r="AK656" s="7"/>
      <c r="AL656" s="154"/>
      <c r="AM656" s="154"/>
      <c r="AN656" s="7"/>
      <c r="AO656" s="7"/>
      <c r="AP656" s="7"/>
      <c r="AQ656" s="7"/>
      <c r="AR656" s="154"/>
      <c r="AS656" s="154"/>
      <c r="AT656" s="7"/>
      <c r="AU656" s="7"/>
      <c r="AV656" s="7"/>
      <c r="AW656" s="7"/>
      <c r="AX656" s="154"/>
      <c r="AY656" s="154"/>
      <c r="AZ656" s="7"/>
      <c r="BA656" s="7"/>
      <c r="BB656" s="7"/>
      <c r="BC656" s="7"/>
      <c r="BD656" s="154"/>
      <c r="BE656" s="154"/>
      <c r="BF656" s="154"/>
      <c r="BG656" s="7"/>
    </row>
    <row r="657" ht="15.75" customHeight="1">
      <c r="A657" s="7"/>
      <c r="B657" s="154"/>
      <c r="C657" s="154"/>
      <c r="D657" s="7"/>
      <c r="E657" s="7"/>
      <c r="F657" s="7"/>
      <c r="G657" s="7"/>
      <c r="H657" s="154"/>
      <c r="I657" s="154"/>
      <c r="J657" s="7"/>
      <c r="K657" s="7"/>
      <c r="L657" s="7"/>
      <c r="M657" s="7"/>
      <c r="N657" s="154"/>
      <c r="O657" s="154"/>
      <c r="P657" s="7"/>
      <c r="Q657" s="7"/>
      <c r="R657" s="7"/>
      <c r="S657" s="7"/>
      <c r="T657" s="154"/>
      <c r="U657" s="154"/>
      <c r="V657" s="7"/>
      <c r="W657" s="7"/>
      <c r="X657" s="7"/>
      <c r="Y657" s="7"/>
      <c r="Z657" s="154"/>
      <c r="AA657" s="154"/>
      <c r="AB657" s="7"/>
      <c r="AC657" s="7"/>
      <c r="AD657" s="7"/>
      <c r="AE657" s="7"/>
      <c r="AF657" s="154"/>
      <c r="AG657" s="154"/>
      <c r="AH657" s="7"/>
      <c r="AI657" s="7"/>
      <c r="AJ657" s="7"/>
      <c r="AK657" s="7"/>
      <c r="AL657" s="154"/>
      <c r="AM657" s="154"/>
      <c r="AN657" s="7"/>
      <c r="AO657" s="7"/>
      <c r="AP657" s="7"/>
      <c r="AQ657" s="7"/>
      <c r="AR657" s="154"/>
      <c r="AS657" s="154"/>
      <c r="AT657" s="7"/>
      <c r="AU657" s="7"/>
      <c r="AV657" s="7"/>
      <c r="AW657" s="7"/>
      <c r="AX657" s="154"/>
      <c r="AY657" s="154"/>
      <c r="AZ657" s="7"/>
      <c r="BA657" s="7"/>
      <c r="BB657" s="7"/>
      <c r="BC657" s="7"/>
      <c r="BD657" s="154"/>
      <c r="BE657" s="154"/>
      <c r="BF657" s="154"/>
      <c r="BG657" s="7"/>
    </row>
    <row r="658" ht="15.75" customHeight="1">
      <c r="A658" s="7"/>
      <c r="B658" s="154"/>
      <c r="C658" s="154"/>
      <c r="D658" s="7"/>
      <c r="E658" s="7"/>
      <c r="F658" s="7"/>
      <c r="G658" s="7"/>
      <c r="H658" s="154"/>
      <c r="I658" s="154"/>
      <c r="J658" s="7"/>
      <c r="K658" s="7"/>
      <c r="L658" s="7"/>
      <c r="M658" s="7"/>
      <c r="N658" s="154"/>
      <c r="O658" s="154"/>
      <c r="P658" s="7"/>
      <c r="Q658" s="7"/>
      <c r="R658" s="7"/>
      <c r="S658" s="7"/>
      <c r="T658" s="154"/>
      <c r="U658" s="154"/>
      <c r="V658" s="7"/>
      <c r="W658" s="7"/>
      <c r="X658" s="7"/>
      <c r="Y658" s="7"/>
      <c r="Z658" s="154"/>
      <c r="AA658" s="154"/>
      <c r="AB658" s="7"/>
      <c r="AC658" s="7"/>
      <c r="AD658" s="7"/>
      <c r="AE658" s="7"/>
      <c r="AF658" s="154"/>
      <c r="AG658" s="154"/>
      <c r="AH658" s="7"/>
      <c r="AI658" s="7"/>
      <c r="AJ658" s="7"/>
      <c r="AK658" s="7"/>
      <c r="AL658" s="154"/>
      <c r="AM658" s="154"/>
      <c r="AN658" s="7"/>
      <c r="AO658" s="7"/>
      <c r="AP658" s="7"/>
      <c r="AQ658" s="7"/>
      <c r="AR658" s="154"/>
      <c r="AS658" s="154"/>
      <c r="AT658" s="7"/>
      <c r="AU658" s="7"/>
      <c r="AV658" s="7"/>
      <c r="AW658" s="7"/>
      <c r="AX658" s="154"/>
      <c r="AY658" s="154"/>
      <c r="AZ658" s="7"/>
      <c r="BA658" s="7"/>
      <c r="BB658" s="7"/>
      <c r="BC658" s="7"/>
      <c r="BD658" s="154"/>
      <c r="BE658" s="154"/>
      <c r="BF658" s="154"/>
      <c r="BG658" s="7"/>
    </row>
    <row r="659" ht="15.75" customHeight="1">
      <c r="A659" s="7"/>
      <c r="B659" s="154"/>
      <c r="C659" s="154"/>
      <c r="D659" s="7"/>
      <c r="E659" s="7"/>
      <c r="F659" s="7"/>
      <c r="G659" s="7"/>
      <c r="H659" s="154"/>
      <c r="I659" s="154"/>
      <c r="J659" s="7"/>
      <c r="K659" s="7"/>
      <c r="L659" s="7"/>
      <c r="M659" s="7"/>
      <c r="N659" s="154"/>
      <c r="O659" s="154"/>
      <c r="P659" s="7"/>
      <c r="Q659" s="7"/>
      <c r="R659" s="7"/>
      <c r="S659" s="7"/>
      <c r="T659" s="154"/>
      <c r="U659" s="154"/>
      <c r="V659" s="7"/>
      <c r="W659" s="7"/>
      <c r="X659" s="7"/>
      <c r="Y659" s="7"/>
      <c r="Z659" s="154"/>
      <c r="AA659" s="154"/>
      <c r="AB659" s="7"/>
      <c r="AC659" s="7"/>
      <c r="AD659" s="7"/>
      <c r="AE659" s="7"/>
      <c r="AF659" s="154"/>
      <c r="AG659" s="154"/>
      <c r="AH659" s="7"/>
      <c r="AI659" s="7"/>
      <c r="AJ659" s="7"/>
      <c r="AK659" s="7"/>
      <c r="AL659" s="154"/>
      <c r="AM659" s="154"/>
      <c r="AN659" s="7"/>
      <c r="AO659" s="7"/>
      <c r="AP659" s="7"/>
      <c r="AQ659" s="7"/>
      <c r="AR659" s="154"/>
      <c r="AS659" s="154"/>
      <c r="AT659" s="7"/>
      <c r="AU659" s="7"/>
      <c r="AV659" s="7"/>
      <c r="AW659" s="7"/>
      <c r="AX659" s="154"/>
      <c r="AY659" s="154"/>
      <c r="AZ659" s="7"/>
      <c r="BA659" s="7"/>
      <c r="BB659" s="7"/>
      <c r="BC659" s="7"/>
      <c r="BD659" s="154"/>
      <c r="BE659" s="154"/>
      <c r="BF659" s="154"/>
      <c r="BG659" s="7"/>
    </row>
    <row r="660" ht="15.75" customHeight="1">
      <c r="A660" s="7"/>
      <c r="B660" s="154"/>
      <c r="C660" s="154"/>
      <c r="D660" s="7"/>
      <c r="E660" s="7"/>
      <c r="F660" s="7"/>
      <c r="G660" s="7"/>
      <c r="H660" s="154"/>
      <c r="I660" s="154"/>
      <c r="J660" s="7"/>
      <c r="K660" s="7"/>
      <c r="L660" s="7"/>
      <c r="M660" s="7"/>
      <c r="N660" s="154"/>
      <c r="O660" s="154"/>
      <c r="P660" s="7"/>
      <c r="Q660" s="7"/>
      <c r="R660" s="7"/>
      <c r="S660" s="7"/>
      <c r="T660" s="154"/>
      <c r="U660" s="154"/>
      <c r="V660" s="7"/>
      <c r="W660" s="7"/>
      <c r="X660" s="7"/>
      <c r="Y660" s="7"/>
      <c r="Z660" s="154"/>
      <c r="AA660" s="154"/>
      <c r="AB660" s="7"/>
      <c r="AC660" s="7"/>
      <c r="AD660" s="7"/>
      <c r="AE660" s="7"/>
      <c r="AF660" s="154"/>
      <c r="AG660" s="154"/>
      <c r="AH660" s="7"/>
      <c r="AI660" s="7"/>
      <c r="AJ660" s="7"/>
      <c r="AK660" s="7"/>
      <c r="AL660" s="154"/>
      <c r="AM660" s="154"/>
      <c r="AN660" s="7"/>
      <c r="AO660" s="7"/>
      <c r="AP660" s="7"/>
      <c r="AQ660" s="7"/>
      <c r="AR660" s="154"/>
      <c r="AS660" s="154"/>
      <c r="AT660" s="7"/>
      <c r="AU660" s="7"/>
      <c r="AV660" s="7"/>
      <c r="AW660" s="7"/>
      <c r="AX660" s="154"/>
      <c r="AY660" s="154"/>
      <c r="AZ660" s="7"/>
      <c r="BA660" s="7"/>
      <c r="BB660" s="7"/>
      <c r="BC660" s="7"/>
      <c r="BD660" s="154"/>
      <c r="BE660" s="154"/>
      <c r="BF660" s="154"/>
      <c r="BG660" s="7"/>
    </row>
    <row r="661" ht="15.75" customHeight="1">
      <c r="A661" s="7"/>
      <c r="B661" s="154"/>
      <c r="C661" s="154"/>
      <c r="D661" s="7"/>
      <c r="E661" s="7"/>
      <c r="F661" s="7"/>
      <c r="G661" s="7"/>
      <c r="H661" s="154"/>
      <c r="I661" s="154"/>
      <c r="J661" s="7"/>
      <c r="K661" s="7"/>
      <c r="L661" s="7"/>
      <c r="M661" s="7"/>
      <c r="N661" s="154"/>
      <c r="O661" s="154"/>
      <c r="P661" s="7"/>
      <c r="Q661" s="7"/>
      <c r="R661" s="7"/>
      <c r="S661" s="7"/>
      <c r="T661" s="154"/>
      <c r="U661" s="154"/>
      <c r="V661" s="7"/>
      <c r="W661" s="7"/>
      <c r="X661" s="7"/>
      <c r="Y661" s="7"/>
      <c r="Z661" s="154"/>
      <c r="AA661" s="154"/>
      <c r="AB661" s="7"/>
      <c r="AC661" s="7"/>
      <c r="AD661" s="7"/>
      <c r="AE661" s="7"/>
      <c r="AF661" s="154"/>
      <c r="AG661" s="154"/>
      <c r="AH661" s="7"/>
      <c r="AI661" s="7"/>
      <c r="AJ661" s="7"/>
      <c r="AK661" s="7"/>
      <c r="AL661" s="154"/>
      <c r="AM661" s="154"/>
      <c r="AN661" s="7"/>
      <c r="AO661" s="7"/>
      <c r="AP661" s="7"/>
      <c r="AQ661" s="7"/>
      <c r="AR661" s="154"/>
      <c r="AS661" s="154"/>
      <c r="AT661" s="7"/>
      <c r="AU661" s="7"/>
      <c r="AV661" s="7"/>
      <c r="AW661" s="7"/>
      <c r="AX661" s="154"/>
      <c r="AY661" s="154"/>
      <c r="AZ661" s="7"/>
      <c r="BA661" s="7"/>
      <c r="BB661" s="7"/>
      <c r="BC661" s="7"/>
      <c r="BD661" s="154"/>
      <c r="BE661" s="154"/>
      <c r="BF661" s="154"/>
      <c r="BG661" s="7"/>
    </row>
    <row r="662" ht="15.75" customHeight="1">
      <c r="A662" s="7"/>
      <c r="B662" s="154"/>
      <c r="C662" s="154"/>
      <c r="D662" s="7"/>
      <c r="E662" s="7"/>
      <c r="F662" s="7"/>
      <c r="G662" s="7"/>
      <c r="H662" s="154"/>
      <c r="I662" s="154"/>
      <c r="J662" s="7"/>
      <c r="K662" s="7"/>
      <c r="L662" s="7"/>
      <c r="M662" s="7"/>
      <c r="N662" s="154"/>
      <c r="O662" s="154"/>
      <c r="P662" s="7"/>
      <c r="Q662" s="7"/>
      <c r="R662" s="7"/>
      <c r="S662" s="7"/>
      <c r="T662" s="154"/>
      <c r="U662" s="154"/>
      <c r="V662" s="7"/>
      <c r="W662" s="7"/>
      <c r="X662" s="7"/>
      <c r="Y662" s="7"/>
      <c r="Z662" s="154"/>
      <c r="AA662" s="154"/>
      <c r="AB662" s="7"/>
      <c r="AC662" s="7"/>
      <c r="AD662" s="7"/>
      <c r="AE662" s="7"/>
      <c r="AF662" s="154"/>
      <c r="AG662" s="154"/>
      <c r="AH662" s="7"/>
      <c r="AI662" s="7"/>
      <c r="AJ662" s="7"/>
      <c r="AK662" s="7"/>
      <c r="AL662" s="154"/>
      <c r="AM662" s="154"/>
      <c r="AN662" s="7"/>
      <c r="AO662" s="7"/>
      <c r="AP662" s="7"/>
      <c r="AQ662" s="7"/>
      <c r="AR662" s="154"/>
      <c r="AS662" s="154"/>
      <c r="AT662" s="7"/>
      <c r="AU662" s="7"/>
      <c r="AV662" s="7"/>
      <c r="AW662" s="7"/>
      <c r="AX662" s="154"/>
      <c r="AY662" s="154"/>
      <c r="AZ662" s="7"/>
      <c r="BA662" s="7"/>
      <c r="BB662" s="7"/>
      <c r="BC662" s="7"/>
      <c r="BD662" s="154"/>
      <c r="BE662" s="154"/>
      <c r="BF662" s="154"/>
      <c r="BG662" s="7"/>
    </row>
    <row r="663" ht="15.75" customHeight="1">
      <c r="A663" s="7"/>
      <c r="B663" s="154"/>
      <c r="C663" s="154"/>
      <c r="D663" s="7"/>
      <c r="E663" s="7"/>
      <c r="F663" s="7"/>
      <c r="G663" s="7"/>
      <c r="H663" s="154"/>
      <c r="I663" s="154"/>
      <c r="J663" s="7"/>
      <c r="K663" s="7"/>
      <c r="L663" s="7"/>
      <c r="M663" s="7"/>
      <c r="N663" s="154"/>
      <c r="O663" s="154"/>
      <c r="P663" s="7"/>
      <c r="Q663" s="7"/>
      <c r="R663" s="7"/>
      <c r="S663" s="7"/>
      <c r="T663" s="154"/>
      <c r="U663" s="154"/>
      <c r="V663" s="7"/>
      <c r="W663" s="7"/>
      <c r="X663" s="7"/>
      <c r="Y663" s="7"/>
      <c r="Z663" s="154"/>
      <c r="AA663" s="154"/>
      <c r="AB663" s="7"/>
      <c r="AC663" s="7"/>
      <c r="AD663" s="7"/>
      <c r="AE663" s="7"/>
      <c r="AF663" s="154"/>
      <c r="AG663" s="154"/>
      <c r="AH663" s="7"/>
      <c r="AI663" s="7"/>
      <c r="AJ663" s="7"/>
      <c r="AK663" s="7"/>
      <c r="AL663" s="154"/>
      <c r="AM663" s="154"/>
      <c r="AN663" s="7"/>
      <c r="AO663" s="7"/>
      <c r="AP663" s="7"/>
      <c r="AQ663" s="7"/>
      <c r="AR663" s="154"/>
      <c r="AS663" s="154"/>
      <c r="AT663" s="7"/>
      <c r="AU663" s="7"/>
      <c r="AV663" s="7"/>
      <c r="AW663" s="7"/>
      <c r="AX663" s="154"/>
      <c r="AY663" s="154"/>
      <c r="AZ663" s="7"/>
      <c r="BA663" s="7"/>
      <c r="BB663" s="7"/>
      <c r="BC663" s="7"/>
      <c r="BD663" s="154"/>
      <c r="BE663" s="154"/>
      <c r="BF663" s="154"/>
      <c r="BG663" s="7"/>
    </row>
    <row r="664" ht="15.75" customHeight="1">
      <c r="A664" s="7"/>
      <c r="B664" s="154"/>
      <c r="C664" s="154"/>
      <c r="D664" s="7"/>
      <c r="E664" s="7"/>
      <c r="F664" s="7"/>
      <c r="G664" s="7"/>
      <c r="H664" s="154"/>
      <c r="I664" s="154"/>
      <c r="J664" s="7"/>
      <c r="K664" s="7"/>
      <c r="L664" s="7"/>
      <c r="M664" s="7"/>
      <c r="N664" s="154"/>
      <c r="O664" s="154"/>
      <c r="P664" s="7"/>
      <c r="Q664" s="7"/>
      <c r="R664" s="7"/>
      <c r="S664" s="7"/>
      <c r="T664" s="154"/>
      <c r="U664" s="154"/>
      <c r="V664" s="7"/>
      <c r="W664" s="7"/>
      <c r="X664" s="7"/>
      <c r="Y664" s="7"/>
      <c r="Z664" s="154"/>
      <c r="AA664" s="154"/>
      <c r="AB664" s="7"/>
      <c r="AC664" s="7"/>
      <c r="AD664" s="7"/>
      <c r="AE664" s="7"/>
      <c r="AF664" s="154"/>
      <c r="AG664" s="154"/>
      <c r="AH664" s="7"/>
      <c r="AI664" s="7"/>
      <c r="AJ664" s="7"/>
      <c r="AK664" s="7"/>
      <c r="AL664" s="154"/>
      <c r="AM664" s="154"/>
      <c r="AN664" s="7"/>
      <c r="AO664" s="7"/>
      <c r="AP664" s="7"/>
      <c r="AQ664" s="7"/>
      <c r="AR664" s="154"/>
      <c r="AS664" s="154"/>
      <c r="AT664" s="7"/>
      <c r="AU664" s="7"/>
      <c r="AV664" s="7"/>
      <c r="AW664" s="7"/>
      <c r="AX664" s="154"/>
      <c r="AY664" s="154"/>
      <c r="AZ664" s="7"/>
      <c r="BA664" s="7"/>
      <c r="BB664" s="7"/>
      <c r="BC664" s="7"/>
      <c r="BD664" s="154"/>
      <c r="BE664" s="154"/>
      <c r="BF664" s="154"/>
      <c r="BG664" s="7"/>
    </row>
    <row r="665" ht="15.75" customHeight="1">
      <c r="A665" s="7"/>
      <c r="B665" s="154"/>
      <c r="C665" s="154"/>
      <c r="D665" s="7"/>
      <c r="E665" s="7"/>
      <c r="F665" s="7"/>
      <c r="G665" s="7"/>
      <c r="H665" s="154"/>
      <c r="I665" s="154"/>
      <c r="J665" s="7"/>
      <c r="K665" s="7"/>
      <c r="L665" s="7"/>
      <c r="M665" s="7"/>
      <c r="N665" s="154"/>
      <c r="O665" s="154"/>
      <c r="P665" s="7"/>
      <c r="Q665" s="7"/>
      <c r="R665" s="7"/>
      <c r="S665" s="7"/>
      <c r="T665" s="154"/>
      <c r="U665" s="154"/>
      <c r="V665" s="7"/>
      <c r="W665" s="7"/>
      <c r="X665" s="7"/>
      <c r="Y665" s="7"/>
      <c r="Z665" s="154"/>
      <c r="AA665" s="154"/>
      <c r="AB665" s="7"/>
      <c r="AC665" s="7"/>
      <c r="AD665" s="7"/>
      <c r="AE665" s="7"/>
      <c r="AF665" s="154"/>
      <c r="AG665" s="154"/>
      <c r="AH665" s="7"/>
      <c r="AI665" s="7"/>
      <c r="AJ665" s="7"/>
      <c r="AK665" s="7"/>
      <c r="AL665" s="154"/>
      <c r="AM665" s="154"/>
      <c r="AN665" s="7"/>
      <c r="AO665" s="7"/>
      <c r="AP665" s="7"/>
      <c r="AQ665" s="7"/>
      <c r="AR665" s="154"/>
      <c r="AS665" s="154"/>
      <c r="AT665" s="7"/>
      <c r="AU665" s="7"/>
      <c r="AV665" s="7"/>
      <c r="AW665" s="7"/>
      <c r="AX665" s="154"/>
      <c r="AY665" s="154"/>
      <c r="AZ665" s="7"/>
      <c r="BA665" s="7"/>
      <c r="BB665" s="7"/>
      <c r="BC665" s="7"/>
      <c r="BD665" s="154"/>
      <c r="BE665" s="154"/>
      <c r="BF665" s="154"/>
      <c r="BG665" s="7"/>
    </row>
    <row r="666" ht="15.75" customHeight="1">
      <c r="A666" s="7"/>
      <c r="B666" s="154"/>
      <c r="C666" s="154"/>
      <c r="D666" s="7"/>
      <c r="E666" s="7"/>
      <c r="F666" s="7"/>
      <c r="G666" s="7"/>
      <c r="H666" s="154"/>
      <c r="I666" s="154"/>
      <c r="J666" s="7"/>
      <c r="K666" s="7"/>
      <c r="L666" s="7"/>
      <c r="M666" s="7"/>
      <c r="N666" s="154"/>
      <c r="O666" s="154"/>
      <c r="P666" s="7"/>
      <c r="Q666" s="7"/>
      <c r="R666" s="7"/>
      <c r="S666" s="7"/>
      <c r="T666" s="154"/>
      <c r="U666" s="154"/>
      <c r="V666" s="7"/>
      <c r="W666" s="7"/>
      <c r="X666" s="7"/>
      <c r="Y666" s="7"/>
      <c r="Z666" s="154"/>
      <c r="AA666" s="154"/>
      <c r="AB666" s="7"/>
      <c r="AC666" s="7"/>
      <c r="AD666" s="7"/>
      <c r="AE666" s="7"/>
      <c r="AF666" s="154"/>
      <c r="AG666" s="154"/>
      <c r="AH666" s="7"/>
      <c r="AI666" s="7"/>
      <c r="AJ666" s="7"/>
      <c r="AK666" s="7"/>
      <c r="AL666" s="154"/>
      <c r="AM666" s="154"/>
      <c r="AN666" s="7"/>
      <c r="AO666" s="7"/>
      <c r="AP666" s="7"/>
      <c r="AQ666" s="7"/>
      <c r="AR666" s="154"/>
      <c r="AS666" s="154"/>
      <c r="AT666" s="7"/>
      <c r="AU666" s="7"/>
      <c r="AV666" s="7"/>
      <c r="AW666" s="7"/>
      <c r="AX666" s="154"/>
      <c r="AY666" s="154"/>
      <c r="AZ666" s="7"/>
      <c r="BA666" s="7"/>
      <c r="BB666" s="7"/>
      <c r="BC666" s="7"/>
      <c r="BD666" s="154"/>
      <c r="BE666" s="154"/>
      <c r="BF666" s="154"/>
      <c r="BG666" s="7"/>
    </row>
    <row r="667" ht="15.75" customHeight="1">
      <c r="A667" s="7"/>
      <c r="B667" s="154"/>
      <c r="C667" s="154"/>
      <c r="D667" s="7"/>
      <c r="E667" s="7"/>
      <c r="F667" s="7"/>
      <c r="G667" s="7"/>
      <c r="H667" s="154"/>
      <c r="I667" s="154"/>
      <c r="J667" s="7"/>
      <c r="K667" s="7"/>
      <c r="L667" s="7"/>
      <c r="M667" s="7"/>
      <c r="N667" s="154"/>
      <c r="O667" s="154"/>
      <c r="P667" s="7"/>
      <c r="Q667" s="7"/>
      <c r="R667" s="7"/>
      <c r="S667" s="7"/>
      <c r="T667" s="154"/>
      <c r="U667" s="154"/>
      <c r="V667" s="7"/>
      <c r="W667" s="7"/>
      <c r="X667" s="7"/>
      <c r="Y667" s="7"/>
      <c r="Z667" s="154"/>
      <c r="AA667" s="154"/>
      <c r="AB667" s="7"/>
      <c r="AC667" s="7"/>
      <c r="AD667" s="7"/>
      <c r="AE667" s="7"/>
      <c r="AF667" s="154"/>
      <c r="AG667" s="154"/>
      <c r="AH667" s="7"/>
      <c r="AI667" s="7"/>
      <c r="AJ667" s="7"/>
      <c r="AK667" s="7"/>
      <c r="AL667" s="154"/>
      <c r="AM667" s="154"/>
      <c r="AN667" s="7"/>
      <c r="AO667" s="7"/>
      <c r="AP667" s="7"/>
      <c r="AQ667" s="7"/>
      <c r="AR667" s="154"/>
      <c r="AS667" s="154"/>
      <c r="AT667" s="7"/>
      <c r="AU667" s="7"/>
      <c r="AV667" s="7"/>
      <c r="AW667" s="7"/>
      <c r="AX667" s="154"/>
      <c r="AY667" s="154"/>
      <c r="AZ667" s="7"/>
      <c r="BA667" s="7"/>
      <c r="BB667" s="7"/>
      <c r="BC667" s="7"/>
      <c r="BD667" s="154"/>
      <c r="BE667" s="154"/>
      <c r="BF667" s="154"/>
      <c r="BG667" s="7"/>
    </row>
    <row r="668" ht="15.75" customHeight="1">
      <c r="A668" s="7"/>
      <c r="B668" s="154"/>
      <c r="C668" s="154"/>
      <c r="D668" s="7"/>
      <c r="E668" s="7"/>
      <c r="F668" s="7"/>
      <c r="G668" s="7"/>
      <c r="H668" s="154"/>
      <c r="I668" s="154"/>
      <c r="J668" s="7"/>
      <c r="K668" s="7"/>
      <c r="L668" s="7"/>
      <c r="M668" s="7"/>
      <c r="N668" s="154"/>
      <c r="O668" s="154"/>
      <c r="P668" s="7"/>
      <c r="Q668" s="7"/>
      <c r="R668" s="7"/>
      <c r="S668" s="7"/>
      <c r="T668" s="154"/>
      <c r="U668" s="154"/>
      <c r="V668" s="7"/>
      <c r="W668" s="7"/>
      <c r="X668" s="7"/>
      <c r="Y668" s="7"/>
      <c r="Z668" s="154"/>
      <c r="AA668" s="154"/>
      <c r="AB668" s="7"/>
      <c r="AC668" s="7"/>
      <c r="AD668" s="7"/>
      <c r="AE668" s="7"/>
      <c r="AF668" s="154"/>
      <c r="AG668" s="154"/>
      <c r="AH668" s="7"/>
      <c r="AI668" s="7"/>
      <c r="AJ668" s="7"/>
      <c r="AK668" s="7"/>
      <c r="AL668" s="154"/>
      <c r="AM668" s="154"/>
      <c r="AN668" s="7"/>
      <c r="AO668" s="7"/>
      <c r="AP668" s="7"/>
      <c r="AQ668" s="7"/>
      <c r="AR668" s="154"/>
      <c r="AS668" s="154"/>
      <c r="AT668" s="7"/>
      <c r="AU668" s="7"/>
      <c r="AV668" s="7"/>
      <c r="AW668" s="7"/>
      <c r="AX668" s="154"/>
      <c r="AY668" s="154"/>
      <c r="AZ668" s="7"/>
      <c r="BA668" s="7"/>
      <c r="BB668" s="7"/>
      <c r="BC668" s="7"/>
      <c r="BD668" s="154"/>
      <c r="BE668" s="154"/>
      <c r="BF668" s="154"/>
      <c r="BG668" s="7"/>
    </row>
    <row r="669" ht="15.75" customHeight="1">
      <c r="A669" s="7"/>
      <c r="B669" s="154"/>
      <c r="C669" s="154"/>
      <c r="D669" s="7"/>
      <c r="E669" s="7"/>
      <c r="F669" s="7"/>
      <c r="G669" s="7"/>
      <c r="H669" s="154"/>
      <c r="I669" s="154"/>
      <c r="J669" s="7"/>
      <c r="K669" s="7"/>
      <c r="L669" s="7"/>
      <c r="M669" s="7"/>
      <c r="N669" s="154"/>
      <c r="O669" s="154"/>
      <c r="P669" s="7"/>
      <c r="Q669" s="7"/>
      <c r="R669" s="7"/>
      <c r="S669" s="7"/>
      <c r="T669" s="154"/>
      <c r="U669" s="154"/>
      <c r="V669" s="7"/>
      <c r="W669" s="7"/>
      <c r="X669" s="7"/>
      <c r="Y669" s="7"/>
      <c r="Z669" s="154"/>
      <c r="AA669" s="154"/>
      <c r="AB669" s="7"/>
      <c r="AC669" s="7"/>
      <c r="AD669" s="7"/>
      <c r="AE669" s="7"/>
      <c r="AF669" s="154"/>
      <c r="AG669" s="154"/>
      <c r="AH669" s="7"/>
      <c r="AI669" s="7"/>
      <c r="AJ669" s="7"/>
      <c r="AK669" s="7"/>
      <c r="AL669" s="154"/>
      <c r="AM669" s="154"/>
      <c r="AN669" s="7"/>
      <c r="AO669" s="7"/>
      <c r="AP669" s="7"/>
      <c r="AQ669" s="7"/>
      <c r="AR669" s="154"/>
      <c r="AS669" s="154"/>
      <c r="AT669" s="7"/>
      <c r="AU669" s="7"/>
      <c r="AV669" s="7"/>
      <c r="AW669" s="7"/>
      <c r="AX669" s="154"/>
      <c r="AY669" s="154"/>
      <c r="AZ669" s="7"/>
      <c r="BA669" s="7"/>
      <c r="BB669" s="7"/>
      <c r="BC669" s="7"/>
      <c r="BD669" s="154"/>
      <c r="BE669" s="154"/>
      <c r="BF669" s="154"/>
      <c r="BG669" s="7"/>
    </row>
    <row r="670" ht="15.75" customHeight="1">
      <c r="A670" s="7"/>
      <c r="B670" s="154"/>
      <c r="C670" s="154"/>
      <c r="D670" s="7"/>
      <c r="E670" s="7"/>
      <c r="F670" s="7"/>
      <c r="G670" s="7"/>
      <c r="H670" s="154"/>
      <c r="I670" s="154"/>
      <c r="J670" s="7"/>
      <c r="K670" s="7"/>
      <c r="L670" s="7"/>
      <c r="M670" s="7"/>
      <c r="N670" s="154"/>
      <c r="O670" s="154"/>
      <c r="P670" s="7"/>
      <c r="Q670" s="7"/>
      <c r="R670" s="7"/>
      <c r="S670" s="7"/>
      <c r="T670" s="154"/>
      <c r="U670" s="154"/>
      <c r="V670" s="7"/>
      <c r="W670" s="7"/>
      <c r="X670" s="7"/>
      <c r="Y670" s="7"/>
      <c r="Z670" s="154"/>
      <c r="AA670" s="154"/>
      <c r="AB670" s="7"/>
      <c r="AC670" s="7"/>
      <c r="AD670" s="7"/>
      <c r="AE670" s="7"/>
      <c r="AF670" s="154"/>
      <c r="AG670" s="154"/>
      <c r="AH670" s="7"/>
      <c r="AI670" s="7"/>
      <c r="AJ670" s="7"/>
      <c r="AK670" s="7"/>
      <c r="AL670" s="154"/>
      <c r="AM670" s="154"/>
      <c r="AN670" s="7"/>
      <c r="AO670" s="7"/>
      <c r="AP670" s="7"/>
      <c r="AQ670" s="7"/>
      <c r="AR670" s="154"/>
      <c r="AS670" s="154"/>
      <c r="AT670" s="7"/>
      <c r="AU670" s="7"/>
      <c r="AV670" s="7"/>
      <c r="AW670" s="7"/>
      <c r="AX670" s="154"/>
      <c r="AY670" s="154"/>
      <c r="AZ670" s="7"/>
      <c r="BA670" s="7"/>
      <c r="BB670" s="7"/>
      <c r="BC670" s="7"/>
      <c r="BD670" s="154"/>
      <c r="BE670" s="154"/>
      <c r="BF670" s="154"/>
      <c r="BG670" s="7"/>
    </row>
    <row r="671" ht="15.75" customHeight="1">
      <c r="A671" s="7"/>
      <c r="B671" s="154"/>
      <c r="C671" s="154"/>
      <c r="D671" s="7"/>
      <c r="E671" s="7"/>
      <c r="F671" s="7"/>
      <c r="G671" s="7"/>
      <c r="H671" s="154"/>
      <c r="I671" s="154"/>
      <c r="J671" s="7"/>
      <c r="K671" s="7"/>
      <c r="L671" s="7"/>
      <c r="M671" s="7"/>
      <c r="N671" s="154"/>
      <c r="O671" s="154"/>
      <c r="P671" s="7"/>
      <c r="Q671" s="7"/>
      <c r="R671" s="7"/>
      <c r="S671" s="7"/>
      <c r="T671" s="154"/>
      <c r="U671" s="154"/>
      <c r="V671" s="7"/>
      <c r="W671" s="7"/>
      <c r="X671" s="7"/>
      <c r="Y671" s="7"/>
      <c r="Z671" s="154"/>
      <c r="AA671" s="154"/>
      <c r="AB671" s="7"/>
      <c r="AC671" s="7"/>
      <c r="AD671" s="7"/>
      <c r="AE671" s="7"/>
      <c r="AF671" s="154"/>
      <c r="AG671" s="154"/>
      <c r="AH671" s="7"/>
      <c r="AI671" s="7"/>
      <c r="AJ671" s="7"/>
      <c r="AK671" s="7"/>
      <c r="AL671" s="154"/>
      <c r="AM671" s="154"/>
      <c r="AN671" s="7"/>
      <c r="AO671" s="7"/>
      <c r="AP671" s="7"/>
      <c r="AQ671" s="7"/>
      <c r="AR671" s="154"/>
      <c r="AS671" s="154"/>
      <c r="AT671" s="7"/>
      <c r="AU671" s="7"/>
      <c r="AV671" s="7"/>
      <c r="AW671" s="7"/>
      <c r="AX671" s="154"/>
      <c r="AY671" s="154"/>
      <c r="AZ671" s="7"/>
      <c r="BA671" s="7"/>
      <c r="BB671" s="7"/>
      <c r="BC671" s="7"/>
      <c r="BD671" s="154"/>
      <c r="BE671" s="154"/>
      <c r="BF671" s="154"/>
      <c r="BG671" s="7"/>
    </row>
    <row r="672" ht="15.75" customHeight="1">
      <c r="A672" s="7"/>
      <c r="B672" s="154"/>
      <c r="C672" s="154"/>
      <c r="D672" s="7"/>
      <c r="E672" s="7"/>
      <c r="F672" s="7"/>
      <c r="G672" s="7"/>
      <c r="H672" s="154"/>
      <c r="I672" s="154"/>
      <c r="J672" s="7"/>
      <c r="K672" s="7"/>
      <c r="L672" s="7"/>
      <c r="M672" s="7"/>
      <c r="N672" s="154"/>
      <c r="O672" s="154"/>
      <c r="P672" s="7"/>
      <c r="Q672" s="7"/>
      <c r="R672" s="7"/>
      <c r="S672" s="7"/>
      <c r="T672" s="154"/>
      <c r="U672" s="154"/>
      <c r="V672" s="7"/>
      <c r="W672" s="7"/>
      <c r="X672" s="7"/>
      <c r="Y672" s="7"/>
      <c r="Z672" s="154"/>
      <c r="AA672" s="154"/>
      <c r="AB672" s="7"/>
      <c r="AC672" s="7"/>
      <c r="AD672" s="7"/>
      <c r="AE672" s="7"/>
      <c r="AF672" s="154"/>
      <c r="AG672" s="154"/>
      <c r="AH672" s="7"/>
      <c r="AI672" s="7"/>
      <c r="AJ672" s="7"/>
      <c r="AK672" s="7"/>
      <c r="AL672" s="154"/>
      <c r="AM672" s="154"/>
      <c r="AN672" s="7"/>
      <c r="AO672" s="7"/>
      <c r="AP672" s="7"/>
      <c r="AQ672" s="7"/>
      <c r="AR672" s="154"/>
      <c r="AS672" s="154"/>
      <c r="AT672" s="7"/>
      <c r="AU672" s="7"/>
      <c r="AV672" s="7"/>
      <c r="AW672" s="7"/>
      <c r="AX672" s="154"/>
      <c r="AY672" s="154"/>
      <c r="AZ672" s="7"/>
      <c r="BA672" s="7"/>
      <c r="BB672" s="7"/>
      <c r="BC672" s="7"/>
      <c r="BD672" s="154"/>
      <c r="BE672" s="154"/>
      <c r="BF672" s="154"/>
      <c r="BG672" s="7"/>
    </row>
    <row r="673" ht="15.75" customHeight="1">
      <c r="A673" s="7"/>
      <c r="B673" s="154"/>
      <c r="C673" s="154"/>
      <c r="D673" s="7"/>
      <c r="E673" s="7"/>
      <c r="F673" s="7"/>
      <c r="G673" s="7"/>
      <c r="H673" s="154"/>
      <c r="I673" s="154"/>
      <c r="J673" s="7"/>
      <c r="K673" s="7"/>
      <c r="L673" s="7"/>
      <c r="M673" s="7"/>
      <c r="N673" s="154"/>
      <c r="O673" s="154"/>
      <c r="P673" s="7"/>
      <c r="Q673" s="7"/>
      <c r="R673" s="7"/>
      <c r="S673" s="7"/>
      <c r="T673" s="154"/>
      <c r="U673" s="154"/>
      <c r="V673" s="7"/>
      <c r="W673" s="7"/>
      <c r="X673" s="7"/>
      <c r="Y673" s="7"/>
      <c r="Z673" s="154"/>
      <c r="AA673" s="154"/>
      <c r="AB673" s="7"/>
      <c r="AC673" s="7"/>
      <c r="AD673" s="7"/>
      <c r="AE673" s="7"/>
      <c r="AF673" s="154"/>
      <c r="AG673" s="154"/>
      <c r="AH673" s="7"/>
      <c r="AI673" s="7"/>
      <c r="AJ673" s="7"/>
      <c r="AK673" s="7"/>
      <c r="AL673" s="154"/>
      <c r="AM673" s="154"/>
      <c r="AN673" s="7"/>
      <c r="AO673" s="7"/>
      <c r="AP673" s="7"/>
      <c r="AQ673" s="7"/>
      <c r="AR673" s="154"/>
      <c r="AS673" s="154"/>
      <c r="AT673" s="7"/>
      <c r="AU673" s="7"/>
      <c r="AV673" s="7"/>
      <c r="AW673" s="7"/>
      <c r="AX673" s="154"/>
      <c r="AY673" s="154"/>
      <c r="AZ673" s="7"/>
      <c r="BA673" s="7"/>
      <c r="BB673" s="7"/>
      <c r="BC673" s="7"/>
      <c r="BD673" s="154"/>
      <c r="BE673" s="154"/>
      <c r="BF673" s="154"/>
      <c r="BG673" s="7"/>
    </row>
    <row r="674" ht="15.75" customHeight="1">
      <c r="A674" s="7"/>
      <c r="B674" s="154"/>
      <c r="C674" s="154"/>
      <c r="D674" s="7"/>
      <c r="E674" s="7"/>
      <c r="F674" s="7"/>
      <c r="G674" s="7"/>
      <c r="H674" s="154"/>
      <c r="I674" s="154"/>
      <c r="J674" s="7"/>
      <c r="K674" s="7"/>
      <c r="L674" s="7"/>
      <c r="M674" s="7"/>
      <c r="N674" s="154"/>
      <c r="O674" s="154"/>
      <c r="P674" s="7"/>
      <c r="Q674" s="7"/>
      <c r="R674" s="7"/>
      <c r="S674" s="7"/>
      <c r="T674" s="154"/>
      <c r="U674" s="154"/>
      <c r="V674" s="7"/>
      <c r="W674" s="7"/>
      <c r="X674" s="7"/>
      <c r="Y674" s="7"/>
      <c r="Z674" s="154"/>
      <c r="AA674" s="154"/>
      <c r="AB674" s="7"/>
      <c r="AC674" s="7"/>
      <c r="AD674" s="7"/>
      <c r="AE674" s="7"/>
      <c r="AF674" s="154"/>
      <c r="AG674" s="154"/>
      <c r="AH674" s="7"/>
      <c r="AI674" s="7"/>
      <c r="AJ674" s="7"/>
      <c r="AK674" s="7"/>
      <c r="AL674" s="154"/>
      <c r="AM674" s="154"/>
      <c r="AN674" s="7"/>
      <c r="AO674" s="7"/>
      <c r="AP674" s="7"/>
      <c r="AQ674" s="7"/>
      <c r="AR674" s="154"/>
      <c r="AS674" s="154"/>
      <c r="AT674" s="7"/>
      <c r="AU674" s="7"/>
      <c r="AV674" s="7"/>
      <c r="AW674" s="7"/>
      <c r="AX674" s="154"/>
      <c r="AY674" s="154"/>
      <c r="AZ674" s="7"/>
      <c r="BA674" s="7"/>
      <c r="BB674" s="7"/>
      <c r="BC674" s="7"/>
      <c r="BD674" s="154"/>
      <c r="BE674" s="154"/>
      <c r="BF674" s="154"/>
      <c r="BG674" s="7"/>
    </row>
    <row r="675" ht="15.75" customHeight="1">
      <c r="A675" s="7"/>
      <c r="B675" s="154"/>
      <c r="C675" s="154"/>
      <c r="D675" s="7"/>
      <c r="E675" s="7"/>
      <c r="F675" s="7"/>
      <c r="G675" s="7"/>
      <c r="H675" s="154"/>
      <c r="I675" s="154"/>
      <c r="J675" s="7"/>
      <c r="K675" s="7"/>
      <c r="L675" s="7"/>
      <c r="M675" s="7"/>
      <c r="N675" s="154"/>
      <c r="O675" s="154"/>
      <c r="P675" s="7"/>
      <c r="Q675" s="7"/>
      <c r="R675" s="7"/>
      <c r="S675" s="7"/>
      <c r="T675" s="154"/>
      <c r="U675" s="154"/>
      <c r="V675" s="7"/>
      <c r="W675" s="7"/>
      <c r="X675" s="7"/>
      <c r="Y675" s="7"/>
      <c r="Z675" s="154"/>
      <c r="AA675" s="154"/>
      <c r="AB675" s="7"/>
      <c r="AC675" s="7"/>
      <c r="AD675" s="7"/>
      <c r="AE675" s="7"/>
      <c r="AF675" s="154"/>
      <c r="AG675" s="154"/>
      <c r="AH675" s="7"/>
      <c r="AI675" s="7"/>
      <c r="AJ675" s="7"/>
      <c r="AK675" s="7"/>
      <c r="AL675" s="154"/>
      <c r="AM675" s="154"/>
      <c r="AN675" s="7"/>
      <c r="AO675" s="7"/>
      <c r="AP675" s="7"/>
      <c r="AQ675" s="7"/>
      <c r="AR675" s="154"/>
      <c r="AS675" s="154"/>
      <c r="AT675" s="7"/>
      <c r="AU675" s="7"/>
      <c r="AV675" s="7"/>
      <c r="AW675" s="7"/>
      <c r="AX675" s="154"/>
      <c r="AY675" s="154"/>
      <c r="AZ675" s="7"/>
      <c r="BA675" s="7"/>
      <c r="BB675" s="7"/>
      <c r="BC675" s="7"/>
      <c r="BD675" s="154"/>
      <c r="BE675" s="154"/>
      <c r="BF675" s="154"/>
      <c r="BG675" s="7"/>
    </row>
    <row r="676" ht="15.75" customHeight="1">
      <c r="A676" s="7"/>
      <c r="B676" s="154"/>
      <c r="C676" s="154"/>
      <c r="D676" s="7"/>
      <c r="E676" s="7"/>
      <c r="F676" s="7"/>
      <c r="G676" s="7"/>
      <c r="H676" s="154"/>
      <c r="I676" s="154"/>
      <c r="J676" s="7"/>
      <c r="K676" s="7"/>
      <c r="L676" s="7"/>
      <c r="M676" s="7"/>
      <c r="N676" s="154"/>
      <c r="O676" s="154"/>
      <c r="P676" s="7"/>
      <c r="Q676" s="7"/>
      <c r="R676" s="7"/>
      <c r="S676" s="7"/>
      <c r="T676" s="154"/>
      <c r="U676" s="154"/>
      <c r="V676" s="7"/>
      <c r="W676" s="7"/>
      <c r="X676" s="7"/>
      <c r="Y676" s="7"/>
      <c r="Z676" s="154"/>
      <c r="AA676" s="154"/>
      <c r="AB676" s="7"/>
      <c r="AC676" s="7"/>
      <c r="AD676" s="7"/>
      <c r="AE676" s="7"/>
      <c r="AF676" s="154"/>
      <c r="AG676" s="154"/>
      <c r="AH676" s="7"/>
      <c r="AI676" s="7"/>
      <c r="AJ676" s="7"/>
      <c r="AK676" s="7"/>
      <c r="AL676" s="154"/>
      <c r="AM676" s="154"/>
      <c r="AN676" s="7"/>
      <c r="AO676" s="7"/>
      <c r="AP676" s="7"/>
      <c r="AQ676" s="7"/>
      <c r="AR676" s="154"/>
      <c r="AS676" s="154"/>
      <c r="AT676" s="7"/>
      <c r="AU676" s="7"/>
      <c r="AV676" s="7"/>
      <c r="AW676" s="7"/>
      <c r="AX676" s="154"/>
      <c r="AY676" s="154"/>
      <c r="AZ676" s="7"/>
      <c r="BA676" s="7"/>
      <c r="BB676" s="7"/>
      <c r="BC676" s="7"/>
      <c r="BD676" s="154"/>
      <c r="BE676" s="154"/>
      <c r="BF676" s="154"/>
      <c r="BG676" s="7"/>
    </row>
    <row r="677" ht="15.75" customHeight="1">
      <c r="A677" s="7"/>
      <c r="B677" s="154"/>
      <c r="C677" s="154"/>
      <c r="D677" s="7"/>
      <c r="E677" s="7"/>
      <c r="F677" s="7"/>
      <c r="G677" s="7"/>
      <c r="H677" s="154"/>
      <c r="I677" s="154"/>
      <c r="J677" s="7"/>
      <c r="K677" s="7"/>
      <c r="L677" s="7"/>
      <c r="M677" s="7"/>
      <c r="N677" s="154"/>
      <c r="O677" s="154"/>
      <c r="P677" s="7"/>
      <c r="Q677" s="7"/>
      <c r="R677" s="7"/>
      <c r="S677" s="7"/>
      <c r="T677" s="154"/>
      <c r="U677" s="154"/>
      <c r="V677" s="7"/>
      <c r="W677" s="7"/>
      <c r="X677" s="7"/>
      <c r="Y677" s="7"/>
      <c r="Z677" s="154"/>
      <c r="AA677" s="154"/>
      <c r="AB677" s="7"/>
      <c r="AC677" s="7"/>
      <c r="AD677" s="7"/>
      <c r="AE677" s="7"/>
      <c r="AF677" s="154"/>
      <c r="AG677" s="154"/>
      <c r="AH677" s="7"/>
      <c r="AI677" s="7"/>
      <c r="AJ677" s="7"/>
      <c r="AK677" s="7"/>
      <c r="AL677" s="154"/>
      <c r="AM677" s="154"/>
      <c r="AN677" s="7"/>
      <c r="AO677" s="7"/>
      <c r="AP677" s="7"/>
      <c r="AQ677" s="7"/>
      <c r="AR677" s="154"/>
      <c r="AS677" s="154"/>
      <c r="AT677" s="7"/>
      <c r="AU677" s="7"/>
      <c r="AV677" s="7"/>
      <c r="AW677" s="7"/>
      <c r="AX677" s="154"/>
      <c r="AY677" s="154"/>
      <c r="AZ677" s="7"/>
      <c r="BA677" s="7"/>
      <c r="BB677" s="7"/>
      <c r="BC677" s="7"/>
      <c r="BD677" s="154"/>
      <c r="BE677" s="154"/>
      <c r="BF677" s="154"/>
      <c r="BG677" s="7"/>
    </row>
    <row r="678" ht="15.75" customHeight="1">
      <c r="A678" s="7"/>
      <c r="B678" s="154"/>
      <c r="C678" s="154"/>
      <c r="D678" s="7"/>
      <c r="E678" s="7"/>
      <c r="F678" s="7"/>
      <c r="G678" s="7"/>
      <c r="H678" s="154"/>
      <c r="I678" s="154"/>
      <c r="J678" s="7"/>
      <c r="K678" s="7"/>
      <c r="L678" s="7"/>
      <c r="M678" s="7"/>
      <c r="N678" s="154"/>
      <c r="O678" s="154"/>
      <c r="P678" s="7"/>
      <c r="Q678" s="7"/>
      <c r="R678" s="7"/>
      <c r="S678" s="7"/>
      <c r="T678" s="154"/>
      <c r="U678" s="154"/>
      <c r="V678" s="7"/>
      <c r="W678" s="7"/>
      <c r="X678" s="7"/>
      <c r="Y678" s="7"/>
      <c r="Z678" s="154"/>
      <c r="AA678" s="154"/>
      <c r="AB678" s="7"/>
      <c r="AC678" s="7"/>
      <c r="AD678" s="7"/>
      <c r="AE678" s="7"/>
      <c r="AF678" s="154"/>
      <c r="AG678" s="154"/>
      <c r="AH678" s="7"/>
      <c r="AI678" s="7"/>
      <c r="AJ678" s="7"/>
      <c r="AK678" s="7"/>
      <c r="AL678" s="154"/>
      <c r="AM678" s="154"/>
      <c r="AN678" s="7"/>
      <c r="AO678" s="7"/>
      <c r="AP678" s="7"/>
      <c r="AQ678" s="7"/>
      <c r="AR678" s="154"/>
      <c r="AS678" s="154"/>
      <c r="AT678" s="7"/>
      <c r="AU678" s="7"/>
      <c r="AV678" s="7"/>
      <c r="AW678" s="7"/>
      <c r="AX678" s="154"/>
      <c r="AY678" s="154"/>
      <c r="AZ678" s="7"/>
      <c r="BA678" s="7"/>
      <c r="BB678" s="7"/>
      <c r="BC678" s="7"/>
      <c r="BD678" s="154"/>
      <c r="BE678" s="154"/>
      <c r="BF678" s="154"/>
      <c r="BG678" s="7"/>
    </row>
    <row r="679" ht="15.75" customHeight="1">
      <c r="A679" s="7"/>
      <c r="B679" s="154"/>
      <c r="C679" s="154"/>
      <c r="D679" s="7"/>
      <c r="E679" s="7"/>
      <c r="F679" s="7"/>
      <c r="G679" s="7"/>
      <c r="H679" s="154"/>
      <c r="I679" s="154"/>
      <c r="J679" s="7"/>
      <c r="K679" s="7"/>
      <c r="L679" s="7"/>
      <c r="M679" s="7"/>
      <c r="N679" s="154"/>
      <c r="O679" s="154"/>
      <c r="P679" s="7"/>
      <c r="Q679" s="7"/>
      <c r="R679" s="7"/>
      <c r="S679" s="7"/>
      <c r="T679" s="154"/>
      <c r="U679" s="154"/>
      <c r="V679" s="7"/>
      <c r="W679" s="7"/>
      <c r="X679" s="7"/>
      <c r="Y679" s="7"/>
      <c r="Z679" s="154"/>
      <c r="AA679" s="154"/>
      <c r="AB679" s="7"/>
      <c r="AC679" s="7"/>
      <c r="AD679" s="7"/>
      <c r="AE679" s="7"/>
      <c r="AF679" s="154"/>
      <c r="AG679" s="154"/>
      <c r="AH679" s="7"/>
      <c r="AI679" s="7"/>
      <c r="AJ679" s="7"/>
      <c r="AK679" s="7"/>
      <c r="AL679" s="154"/>
      <c r="AM679" s="154"/>
      <c r="AN679" s="7"/>
      <c r="AO679" s="7"/>
      <c r="AP679" s="7"/>
      <c r="AQ679" s="7"/>
      <c r="AR679" s="154"/>
      <c r="AS679" s="154"/>
      <c r="AT679" s="7"/>
      <c r="AU679" s="7"/>
      <c r="AV679" s="7"/>
      <c r="AW679" s="7"/>
      <c r="AX679" s="154"/>
      <c r="AY679" s="154"/>
      <c r="AZ679" s="7"/>
      <c r="BA679" s="7"/>
      <c r="BB679" s="7"/>
      <c r="BC679" s="7"/>
      <c r="BD679" s="154"/>
      <c r="BE679" s="154"/>
      <c r="BF679" s="154"/>
      <c r="BG679" s="7"/>
    </row>
    <row r="680" ht="15.75" customHeight="1">
      <c r="A680" s="7"/>
      <c r="B680" s="154"/>
      <c r="C680" s="154"/>
      <c r="D680" s="7"/>
      <c r="E680" s="7"/>
      <c r="F680" s="7"/>
      <c r="G680" s="7"/>
      <c r="H680" s="154"/>
      <c r="I680" s="154"/>
      <c r="J680" s="7"/>
      <c r="K680" s="7"/>
      <c r="L680" s="7"/>
      <c r="M680" s="7"/>
      <c r="N680" s="154"/>
      <c r="O680" s="154"/>
      <c r="P680" s="7"/>
      <c r="Q680" s="7"/>
      <c r="R680" s="7"/>
      <c r="S680" s="7"/>
      <c r="T680" s="154"/>
      <c r="U680" s="154"/>
      <c r="V680" s="7"/>
      <c r="W680" s="7"/>
      <c r="X680" s="7"/>
      <c r="Y680" s="7"/>
      <c r="Z680" s="154"/>
      <c r="AA680" s="154"/>
      <c r="AB680" s="7"/>
      <c r="AC680" s="7"/>
      <c r="AD680" s="7"/>
      <c r="AE680" s="7"/>
      <c r="AF680" s="154"/>
      <c r="AG680" s="154"/>
      <c r="AH680" s="7"/>
      <c r="AI680" s="7"/>
      <c r="AJ680" s="7"/>
      <c r="AK680" s="7"/>
      <c r="AL680" s="154"/>
      <c r="AM680" s="154"/>
      <c r="AN680" s="7"/>
      <c r="AO680" s="7"/>
      <c r="AP680" s="7"/>
      <c r="AQ680" s="7"/>
      <c r="AR680" s="154"/>
      <c r="AS680" s="154"/>
      <c r="AT680" s="7"/>
      <c r="AU680" s="7"/>
      <c r="AV680" s="7"/>
      <c r="AW680" s="7"/>
      <c r="AX680" s="154"/>
      <c r="AY680" s="154"/>
      <c r="AZ680" s="7"/>
      <c r="BA680" s="7"/>
      <c r="BB680" s="7"/>
      <c r="BC680" s="7"/>
      <c r="BD680" s="154"/>
      <c r="BE680" s="154"/>
      <c r="BF680" s="154"/>
      <c r="BG680" s="7"/>
    </row>
    <row r="681" ht="15.75" customHeight="1">
      <c r="A681" s="7"/>
      <c r="B681" s="154"/>
      <c r="C681" s="154"/>
      <c r="D681" s="7"/>
      <c r="E681" s="7"/>
      <c r="F681" s="7"/>
      <c r="G681" s="7"/>
      <c r="H681" s="154"/>
      <c r="I681" s="154"/>
      <c r="J681" s="7"/>
      <c r="K681" s="7"/>
      <c r="L681" s="7"/>
      <c r="M681" s="7"/>
      <c r="N681" s="154"/>
      <c r="O681" s="154"/>
      <c r="P681" s="7"/>
      <c r="Q681" s="7"/>
      <c r="R681" s="7"/>
      <c r="S681" s="7"/>
      <c r="T681" s="154"/>
      <c r="U681" s="154"/>
      <c r="V681" s="7"/>
      <c r="W681" s="7"/>
      <c r="X681" s="7"/>
      <c r="Y681" s="7"/>
      <c r="Z681" s="154"/>
      <c r="AA681" s="154"/>
      <c r="AB681" s="7"/>
      <c r="AC681" s="7"/>
      <c r="AD681" s="7"/>
      <c r="AE681" s="7"/>
      <c r="AF681" s="154"/>
      <c r="AG681" s="154"/>
      <c r="AH681" s="7"/>
      <c r="AI681" s="7"/>
      <c r="AJ681" s="7"/>
      <c r="AK681" s="7"/>
      <c r="AL681" s="154"/>
      <c r="AM681" s="154"/>
      <c r="AN681" s="7"/>
      <c r="AO681" s="7"/>
      <c r="AP681" s="7"/>
      <c r="AQ681" s="7"/>
      <c r="AR681" s="154"/>
      <c r="AS681" s="154"/>
      <c r="AT681" s="7"/>
      <c r="AU681" s="7"/>
      <c r="AV681" s="7"/>
      <c r="AW681" s="7"/>
      <c r="AX681" s="154"/>
      <c r="AY681" s="154"/>
      <c r="AZ681" s="7"/>
      <c r="BA681" s="7"/>
      <c r="BB681" s="7"/>
      <c r="BC681" s="7"/>
      <c r="BD681" s="154"/>
      <c r="BE681" s="154"/>
      <c r="BF681" s="154"/>
      <c r="BG681" s="7"/>
    </row>
    <row r="682" ht="15.75" customHeight="1">
      <c r="A682" s="7"/>
      <c r="B682" s="154"/>
      <c r="C682" s="154"/>
      <c r="D682" s="7"/>
      <c r="E682" s="7"/>
      <c r="F682" s="7"/>
      <c r="G682" s="7"/>
      <c r="H682" s="154"/>
      <c r="I682" s="154"/>
      <c r="J682" s="7"/>
      <c r="K682" s="7"/>
      <c r="L682" s="7"/>
      <c r="M682" s="7"/>
      <c r="N682" s="154"/>
      <c r="O682" s="154"/>
      <c r="P682" s="7"/>
      <c r="Q682" s="7"/>
      <c r="R682" s="7"/>
      <c r="S682" s="7"/>
      <c r="T682" s="154"/>
      <c r="U682" s="154"/>
      <c r="V682" s="7"/>
      <c r="W682" s="7"/>
      <c r="X682" s="7"/>
      <c r="Y682" s="7"/>
      <c r="Z682" s="154"/>
      <c r="AA682" s="154"/>
      <c r="AB682" s="7"/>
      <c r="AC682" s="7"/>
      <c r="AD682" s="7"/>
      <c r="AE682" s="7"/>
      <c r="AF682" s="154"/>
      <c r="AG682" s="154"/>
      <c r="AH682" s="7"/>
      <c r="AI682" s="7"/>
      <c r="AJ682" s="7"/>
      <c r="AK682" s="7"/>
      <c r="AL682" s="154"/>
      <c r="AM682" s="154"/>
      <c r="AN682" s="7"/>
      <c r="AO682" s="7"/>
      <c r="AP682" s="7"/>
      <c r="AQ682" s="7"/>
      <c r="AR682" s="154"/>
      <c r="AS682" s="154"/>
      <c r="AT682" s="7"/>
      <c r="AU682" s="7"/>
      <c r="AV682" s="7"/>
      <c r="AW682" s="7"/>
      <c r="AX682" s="154"/>
      <c r="AY682" s="154"/>
      <c r="AZ682" s="7"/>
      <c r="BA682" s="7"/>
      <c r="BB682" s="7"/>
      <c r="BC682" s="7"/>
      <c r="BD682" s="154"/>
      <c r="BE682" s="154"/>
      <c r="BF682" s="154"/>
      <c r="BG682" s="7"/>
    </row>
    <row r="683" ht="15.75" customHeight="1">
      <c r="A683" s="7"/>
      <c r="B683" s="154"/>
      <c r="C683" s="154"/>
      <c r="D683" s="7"/>
      <c r="E683" s="7"/>
      <c r="F683" s="7"/>
      <c r="G683" s="7"/>
      <c r="H683" s="154"/>
      <c r="I683" s="154"/>
      <c r="J683" s="7"/>
      <c r="K683" s="7"/>
      <c r="L683" s="7"/>
      <c r="M683" s="7"/>
      <c r="N683" s="154"/>
      <c r="O683" s="154"/>
      <c r="P683" s="7"/>
      <c r="Q683" s="7"/>
      <c r="R683" s="7"/>
      <c r="S683" s="7"/>
      <c r="T683" s="154"/>
      <c r="U683" s="154"/>
      <c r="V683" s="7"/>
      <c r="W683" s="7"/>
      <c r="X683" s="7"/>
      <c r="Y683" s="7"/>
      <c r="Z683" s="154"/>
      <c r="AA683" s="154"/>
      <c r="AB683" s="7"/>
      <c r="AC683" s="7"/>
      <c r="AD683" s="7"/>
      <c r="AE683" s="7"/>
      <c r="AF683" s="154"/>
      <c r="AG683" s="154"/>
      <c r="AH683" s="7"/>
      <c r="AI683" s="7"/>
      <c r="AJ683" s="7"/>
      <c r="AK683" s="7"/>
      <c r="AL683" s="154"/>
      <c r="AM683" s="154"/>
      <c r="AN683" s="7"/>
      <c r="AO683" s="7"/>
      <c r="AP683" s="7"/>
      <c r="AQ683" s="7"/>
      <c r="AR683" s="154"/>
      <c r="AS683" s="154"/>
      <c r="AT683" s="7"/>
      <c r="AU683" s="7"/>
      <c r="AV683" s="7"/>
      <c r="AW683" s="7"/>
      <c r="AX683" s="154"/>
      <c r="AY683" s="154"/>
      <c r="AZ683" s="7"/>
      <c r="BA683" s="7"/>
      <c r="BB683" s="7"/>
      <c r="BC683" s="7"/>
      <c r="BD683" s="154"/>
      <c r="BE683" s="154"/>
      <c r="BF683" s="154"/>
      <c r="BG683" s="7"/>
    </row>
    <row r="684" ht="15.75" customHeight="1">
      <c r="A684" s="7"/>
      <c r="B684" s="154"/>
      <c r="C684" s="154"/>
      <c r="D684" s="7"/>
      <c r="E684" s="7"/>
      <c r="F684" s="7"/>
      <c r="G684" s="7"/>
      <c r="H684" s="154"/>
      <c r="I684" s="154"/>
      <c r="J684" s="7"/>
      <c r="K684" s="7"/>
      <c r="L684" s="7"/>
      <c r="M684" s="7"/>
      <c r="N684" s="154"/>
      <c r="O684" s="154"/>
      <c r="P684" s="7"/>
      <c r="Q684" s="7"/>
      <c r="R684" s="7"/>
      <c r="S684" s="7"/>
      <c r="T684" s="154"/>
      <c r="U684" s="154"/>
      <c r="V684" s="7"/>
      <c r="W684" s="7"/>
      <c r="X684" s="7"/>
      <c r="Y684" s="7"/>
      <c r="Z684" s="154"/>
      <c r="AA684" s="154"/>
      <c r="AB684" s="7"/>
      <c r="AC684" s="7"/>
      <c r="AD684" s="7"/>
      <c r="AE684" s="7"/>
      <c r="AF684" s="154"/>
      <c r="AG684" s="154"/>
      <c r="AH684" s="7"/>
      <c r="AI684" s="7"/>
      <c r="AJ684" s="7"/>
      <c r="AK684" s="7"/>
      <c r="AL684" s="154"/>
      <c r="AM684" s="154"/>
      <c r="AN684" s="7"/>
      <c r="AO684" s="7"/>
      <c r="AP684" s="7"/>
      <c r="AQ684" s="7"/>
      <c r="AR684" s="154"/>
      <c r="AS684" s="154"/>
      <c r="AT684" s="7"/>
      <c r="AU684" s="7"/>
      <c r="AV684" s="7"/>
      <c r="AW684" s="7"/>
      <c r="AX684" s="154"/>
      <c r="AY684" s="154"/>
      <c r="AZ684" s="7"/>
      <c r="BA684" s="7"/>
      <c r="BB684" s="7"/>
      <c r="BC684" s="7"/>
      <c r="BD684" s="154"/>
      <c r="BE684" s="154"/>
      <c r="BF684" s="154"/>
      <c r="BG684" s="7"/>
    </row>
    <row r="685" ht="15.75" customHeight="1">
      <c r="A685" s="7"/>
      <c r="B685" s="154"/>
      <c r="C685" s="154"/>
      <c r="D685" s="7"/>
      <c r="E685" s="7"/>
      <c r="F685" s="7"/>
      <c r="G685" s="7"/>
      <c r="H685" s="154"/>
      <c r="I685" s="154"/>
      <c r="J685" s="7"/>
      <c r="K685" s="7"/>
      <c r="L685" s="7"/>
      <c r="M685" s="7"/>
      <c r="N685" s="154"/>
      <c r="O685" s="154"/>
      <c r="P685" s="7"/>
      <c r="Q685" s="7"/>
      <c r="R685" s="7"/>
      <c r="S685" s="7"/>
      <c r="T685" s="154"/>
      <c r="U685" s="154"/>
      <c r="V685" s="7"/>
      <c r="W685" s="7"/>
      <c r="X685" s="7"/>
      <c r="Y685" s="7"/>
      <c r="Z685" s="154"/>
      <c r="AA685" s="154"/>
      <c r="AB685" s="7"/>
      <c r="AC685" s="7"/>
      <c r="AD685" s="7"/>
      <c r="AE685" s="7"/>
      <c r="AF685" s="154"/>
      <c r="AG685" s="154"/>
      <c r="AH685" s="7"/>
      <c r="AI685" s="7"/>
      <c r="AJ685" s="7"/>
      <c r="AK685" s="7"/>
      <c r="AL685" s="154"/>
      <c r="AM685" s="154"/>
      <c r="AN685" s="7"/>
      <c r="AO685" s="7"/>
      <c r="AP685" s="7"/>
      <c r="AQ685" s="7"/>
      <c r="AR685" s="154"/>
      <c r="AS685" s="154"/>
      <c r="AT685" s="7"/>
      <c r="AU685" s="7"/>
      <c r="AV685" s="7"/>
      <c r="AW685" s="7"/>
      <c r="AX685" s="154"/>
      <c r="AY685" s="154"/>
      <c r="AZ685" s="7"/>
      <c r="BA685" s="7"/>
      <c r="BB685" s="7"/>
      <c r="BC685" s="7"/>
      <c r="BD685" s="154"/>
      <c r="BE685" s="154"/>
      <c r="BF685" s="154"/>
      <c r="BG685" s="7"/>
    </row>
    <row r="686" ht="15.75" customHeight="1">
      <c r="A686" s="7"/>
      <c r="B686" s="154"/>
      <c r="C686" s="154"/>
      <c r="D686" s="7"/>
      <c r="E686" s="7"/>
      <c r="F686" s="7"/>
      <c r="G686" s="7"/>
      <c r="H686" s="154"/>
      <c r="I686" s="154"/>
      <c r="J686" s="7"/>
      <c r="K686" s="7"/>
      <c r="L686" s="7"/>
      <c r="M686" s="7"/>
      <c r="N686" s="154"/>
      <c r="O686" s="154"/>
      <c r="P686" s="7"/>
      <c r="Q686" s="7"/>
      <c r="R686" s="7"/>
      <c r="S686" s="7"/>
      <c r="T686" s="154"/>
      <c r="U686" s="154"/>
      <c r="V686" s="7"/>
      <c r="W686" s="7"/>
      <c r="X686" s="7"/>
      <c r="Y686" s="7"/>
      <c r="Z686" s="154"/>
      <c r="AA686" s="154"/>
      <c r="AB686" s="7"/>
      <c r="AC686" s="7"/>
      <c r="AD686" s="7"/>
      <c r="AE686" s="7"/>
      <c r="AF686" s="154"/>
      <c r="AG686" s="154"/>
      <c r="AH686" s="7"/>
      <c r="AI686" s="7"/>
      <c r="AJ686" s="7"/>
      <c r="AK686" s="7"/>
      <c r="AL686" s="154"/>
      <c r="AM686" s="154"/>
      <c r="AN686" s="7"/>
      <c r="AO686" s="7"/>
      <c r="AP686" s="7"/>
      <c r="AQ686" s="7"/>
      <c r="AR686" s="154"/>
      <c r="AS686" s="154"/>
      <c r="AT686" s="7"/>
      <c r="AU686" s="7"/>
      <c r="AV686" s="7"/>
      <c r="AW686" s="7"/>
      <c r="AX686" s="154"/>
      <c r="AY686" s="154"/>
      <c r="AZ686" s="7"/>
      <c r="BA686" s="7"/>
      <c r="BB686" s="7"/>
      <c r="BC686" s="7"/>
      <c r="BD686" s="154"/>
      <c r="BE686" s="154"/>
      <c r="BF686" s="154"/>
      <c r="BG686" s="7"/>
    </row>
    <row r="687" ht="15.75" customHeight="1">
      <c r="A687" s="7"/>
      <c r="B687" s="154"/>
      <c r="C687" s="154"/>
      <c r="D687" s="7"/>
      <c r="E687" s="7"/>
      <c r="F687" s="7"/>
      <c r="G687" s="7"/>
      <c r="H687" s="154"/>
      <c r="I687" s="154"/>
      <c r="J687" s="7"/>
      <c r="K687" s="7"/>
      <c r="L687" s="7"/>
      <c r="M687" s="7"/>
      <c r="N687" s="154"/>
      <c r="O687" s="154"/>
      <c r="P687" s="7"/>
      <c r="Q687" s="7"/>
      <c r="R687" s="7"/>
      <c r="S687" s="7"/>
      <c r="T687" s="154"/>
      <c r="U687" s="154"/>
      <c r="V687" s="7"/>
      <c r="W687" s="7"/>
      <c r="X687" s="7"/>
      <c r="Y687" s="7"/>
      <c r="Z687" s="154"/>
      <c r="AA687" s="154"/>
      <c r="AB687" s="7"/>
      <c r="AC687" s="7"/>
      <c r="AD687" s="7"/>
      <c r="AE687" s="7"/>
      <c r="AF687" s="154"/>
      <c r="AG687" s="154"/>
      <c r="AH687" s="7"/>
      <c r="AI687" s="7"/>
      <c r="AJ687" s="7"/>
      <c r="AK687" s="7"/>
      <c r="AL687" s="154"/>
      <c r="AM687" s="154"/>
      <c r="AN687" s="7"/>
      <c r="AO687" s="7"/>
      <c r="AP687" s="7"/>
      <c r="AQ687" s="7"/>
      <c r="AR687" s="154"/>
      <c r="AS687" s="154"/>
      <c r="AT687" s="7"/>
      <c r="AU687" s="7"/>
      <c r="AV687" s="7"/>
      <c r="AW687" s="7"/>
      <c r="AX687" s="154"/>
      <c r="AY687" s="154"/>
      <c r="AZ687" s="7"/>
      <c r="BA687" s="7"/>
      <c r="BB687" s="7"/>
      <c r="BC687" s="7"/>
      <c r="BD687" s="154"/>
      <c r="BE687" s="154"/>
      <c r="BF687" s="154"/>
      <c r="BG687" s="7"/>
    </row>
    <row r="688" ht="15.75" customHeight="1">
      <c r="A688" s="7"/>
      <c r="B688" s="154"/>
      <c r="C688" s="154"/>
      <c r="D688" s="7"/>
      <c r="E688" s="7"/>
      <c r="F688" s="7"/>
      <c r="G688" s="7"/>
      <c r="H688" s="154"/>
      <c r="I688" s="154"/>
      <c r="J688" s="7"/>
      <c r="K688" s="7"/>
      <c r="L688" s="7"/>
      <c r="M688" s="7"/>
      <c r="N688" s="154"/>
      <c r="O688" s="154"/>
      <c r="P688" s="7"/>
      <c r="Q688" s="7"/>
      <c r="R688" s="7"/>
      <c r="S688" s="7"/>
      <c r="T688" s="154"/>
      <c r="U688" s="154"/>
      <c r="V688" s="7"/>
      <c r="W688" s="7"/>
      <c r="X688" s="7"/>
      <c r="Y688" s="7"/>
      <c r="Z688" s="154"/>
      <c r="AA688" s="154"/>
      <c r="AB688" s="7"/>
      <c r="AC688" s="7"/>
      <c r="AD688" s="7"/>
      <c r="AE688" s="7"/>
      <c r="AF688" s="154"/>
      <c r="AG688" s="154"/>
      <c r="AH688" s="7"/>
      <c r="AI688" s="7"/>
      <c r="AJ688" s="7"/>
      <c r="AK688" s="7"/>
      <c r="AL688" s="154"/>
      <c r="AM688" s="154"/>
      <c r="AN688" s="7"/>
      <c r="AO688" s="7"/>
      <c r="AP688" s="7"/>
      <c r="AQ688" s="7"/>
      <c r="AR688" s="154"/>
      <c r="AS688" s="154"/>
      <c r="AT688" s="7"/>
      <c r="AU688" s="7"/>
      <c r="AV688" s="7"/>
      <c r="AW688" s="7"/>
      <c r="AX688" s="154"/>
      <c r="AY688" s="154"/>
      <c r="AZ688" s="7"/>
      <c r="BA688" s="7"/>
      <c r="BB688" s="7"/>
      <c r="BC688" s="7"/>
      <c r="BD688" s="154"/>
      <c r="BE688" s="154"/>
      <c r="BF688" s="154"/>
      <c r="BG688" s="7"/>
    </row>
    <row r="689" ht="15.75" customHeight="1">
      <c r="A689" s="7"/>
      <c r="B689" s="154"/>
      <c r="C689" s="154"/>
      <c r="D689" s="7"/>
      <c r="E689" s="7"/>
      <c r="F689" s="7"/>
      <c r="G689" s="7"/>
      <c r="H689" s="154"/>
      <c r="I689" s="154"/>
      <c r="J689" s="7"/>
      <c r="K689" s="7"/>
      <c r="L689" s="7"/>
      <c r="M689" s="7"/>
      <c r="N689" s="154"/>
      <c r="O689" s="154"/>
      <c r="P689" s="7"/>
      <c r="Q689" s="7"/>
      <c r="R689" s="7"/>
      <c r="S689" s="7"/>
      <c r="T689" s="154"/>
      <c r="U689" s="154"/>
      <c r="V689" s="7"/>
      <c r="W689" s="7"/>
      <c r="X689" s="7"/>
      <c r="Y689" s="7"/>
      <c r="Z689" s="154"/>
      <c r="AA689" s="154"/>
      <c r="AB689" s="7"/>
      <c r="AC689" s="7"/>
      <c r="AD689" s="7"/>
      <c r="AE689" s="7"/>
      <c r="AF689" s="154"/>
      <c r="AG689" s="154"/>
      <c r="AH689" s="7"/>
      <c r="AI689" s="7"/>
      <c r="AJ689" s="7"/>
      <c r="AK689" s="7"/>
      <c r="AL689" s="154"/>
      <c r="AM689" s="154"/>
      <c r="AN689" s="7"/>
      <c r="AO689" s="7"/>
      <c r="AP689" s="7"/>
      <c r="AQ689" s="7"/>
      <c r="AR689" s="154"/>
      <c r="AS689" s="154"/>
      <c r="AT689" s="7"/>
      <c r="AU689" s="7"/>
      <c r="AV689" s="7"/>
      <c r="AW689" s="7"/>
      <c r="AX689" s="154"/>
      <c r="AY689" s="154"/>
      <c r="AZ689" s="7"/>
      <c r="BA689" s="7"/>
      <c r="BB689" s="7"/>
      <c r="BC689" s="7"/>
      <c r="BD689" s="154"/>
      <c r="BE689" s="154"/>
      <c r="BF689" s="154"/>
      <c r="BG689" s="7"/>
    </row>
    <row r="690" ht="15.75" customHeight="1">
      <c r="A690" s="7"/>
      <c r="B690" s="154"/>
      <c r="C690" s="154"/>
      <c r="D690" s="7"/>
      <c r="E690" s="7"/>
      <c r="F690" s="7"/>
      <c r="G690" s="7"/>
      <c r="H690" s="154"/>
      <c r="I690" s="154"/>
      <c r="J690" s="7"/>
      <c r="K690" s="7"/>
      <c r="L690" s="7"/>
      <c r="M690" s="7"/>
      <c r="N690" s="154"/>
      <c r="O690" s="154"/>
      <c r="P690" s="7"/>
      <c r="Q690" s="7"/>
      <c r="R690" s="7"/>
      <c r="S690" s="7"/>
      <c r="T690" s="154"/>
      <c r="U690" s="154"/>
      <c r="V690" s="7"/>
      <c r="W690" s="7"/>
      <c r="X690" s="7"/>
      <c r="Y690" s="7"/>
      <c r="Z690" s="154"/>
      <c r="AA690" s="154"/>
      <c r="AB690" s="7"/>
      <c r="AC690" s="7"/>
      <c r="AD690" s="7"/>
      <c r="AE690" s="7"/>
      <c r="AF690" s="154"/>
      <c r="AG690" s="154"/>
      <c r="AH690" s="7"/>
      <c r="AI690" s="7"/>
      <c r="AJ690" s="7"/>
      <c r="AK690" s="7"/>
      <c r="AL690" s="154"/>
      <c r="AM690" s="154"/>
      <c r="AN690" s="7"/>
      <c r="AO690" s="7"/>
      <c r="AP690" s="7"/>
      <c r="AQ690" s="7"/>
      <c r="AR690" s="154"/>
      <c r="AS690" s="154"/>
      <c r="AT690" s="7"/>
      <c r="AU690" s="7"/>
      <c r="AV690" s="7"/>
      <c r="AW690" s="7"/>
      <c r="AX690" s="154"/>
      <c r="AY690" s="154"/>
      <c r="AZ690" s="7"/>
      <c r="BA690" s="7"/>
      <c r="BB690" s="7"/>
      <c r="BC690" s="7"/>
      <c r="BD690" s="154"/>
      <c r="BE690" s="154"/>
      <c r="BF690" s="154"/>
      <c r="BG690" s="7"/>
    </row>
    <row r="691" ht="15.75" customHeight="1">
      <c r="A691" s="7"/>
      <c r="B691" s="154"/>
      <c r="C691" s="154"/>
      <c r="D691" s="7"/>
      <c r="E691" s="7"/>
      <c r="F691" s="7"/>
      <c r="G691" s="7"/>
      <c r="H691" s="154"/>
      <c r="I691" s="154"/>
      <c r="J691" s="7"/>
      <c r="K691" s="7"/>
      <c r="L691" s="7"/>
      <c r="M691" s="7"/>
      <c r="N691" s="154"/>
      <c r="O691" s="154"/>
      <c r="P691" s="7"/>
      <c r="Q691" s="7"/>
      <c r="R691" s="7"/>
      <c r="S691" s="7"/>
      <c r="T691" s="154"/>
      <c r="U691" s="154"/>
      <c r="V691" s="7"/>
      <c r="W691" s="7"/>
      <c r="X691" s="7"/>
      <c r="Y691" s="7"/>
      <c r="Z691" s="154"/>
      <c r="AA691" s="154"/>
      <c r="AB691" s="7"/>
      <c r="AC691" s="7"/>
      <c r="AD691" s="7"/>
      <c r="AE691" s="7"/>
      <c r="AF691" s="154"/>
      <c r="AG691" s="154"/>
      <c r="AH691" s="7"/>
      <c r="AI691" s="7"/>
      <c r="AJ691" s="7"/>
      <c r="AK691" s="7"/>
      <c r="AL691" s="154"/>
      <c r="AM691" s="154"/>
      <c r="AN691" s="7"/>
      <c r="AO691" s="7"/>
      <c r="AP691" s="7"/>
      <c r="AQ691" s="7"/>
      <c r="AR691" s="154"/>
      <c r="AS691" s="154"/>
      <c r="AT691" s="7"/>
      <c r="AU691" s="7"/>
      <c r="AV691" s="7"/>
      <c r="AW691" s="7"/>
      <c r="AX691" s="154"/>
      <c r="AY691" s="154"/>
      <c r="AZ691" s="7"/>
      <c r="BA691" s="7"/>
      <c r="BB691" s="7"/>
      <c r="BC691" s="7"/>
      <c r="BD691" s="154"/>
      <c r="BE691" s="154"/>
      <c r="BF691" s="154"/>
      <c r="BG691" s="7"/>
    </row>
    <row r="692" ht="15.75" customHeight="1">
      <c r="A692" s="7"/>
      <c r="B692" s="154"/>
      <c r="C692" s="154"/>
      <c r="D692" s="7"/>
      <c r="E692" s="7"/>
      <c r="F692" s="7"/>
      <c r="G692" s="7"/>
      <c r="H692" s="154"/>
      <c r="I692" s="154"/>
      <c r="J692" s="7"/>
      <c r="K692" s="7"/>
      <c r="L692" s="7"/>
      <c r="M692" s="7"/>
      <c r="N692" s="154"/>
      <c r="O692" s="154"/>
      <c r="P692" s="7"/>
      <c r="Q692" s="7"/>
      <c r="R692" s="7"/>
      <c r="S692" s="7"/>
      <c r="T692" s="154"/>
      <c r="U692" s="154"/>
      <c r="V692" s="7"/>
      <c r="W692" s="7"/>
      <c r="X692" s="7"/>
      <c r="Y692" s="7"/>
      <c r="Z692" s="154"/>
      <c r="AA692" s="154"/>
      <c r="AB692" s="7"/>
      <c r="AC692" s="7"/>
      <c r="AD692" s="7"/>
      <c r="AE692" s="7"/>
      <c r="AF692" s="154"/>
      <c r="AG692" s="154"/>
      <c r="AH692" s="7"/>
      <c r="AI692" s="7"/>
      <c r="AJ692" s="7"/>
      <c r="AK692" s="7"/>
      <c r="AL692" s="154"/>
      <c r="AM692" s="154"/>
      <c r="AN692" s="7"/>
      <c r="AO692" s="7"/>
      <c r="AP692" s="7"/>
      <c r="AQ692" s="7"/>
      <c r="AR692" s="154"/>
      <c r="AS692" s="154"/>
      <c r="AT692" s="7"/>
      <c r="AU692" s="7"/>
      <c r="AV692" s="7"/>
      <c r="AW692" s="7"/>
      <c r="AX692" s="154"/>
      <c r="AY692" s="154"/>
      <c r="AZ692" s="7"/>
      <c r="BA692" s="7"/>
      <c r="BB692" s="7"/>
      <c r="BC692" s="7"/>
      <c r="BD692" s="154"/>
      <c r="BE692" s="154"/>
      <c r="BF692" s="154"/>
      <c r="BG692" s="7"/>
    </row>
    <row r="693" ht="15.75" customHeight="1">
      <c r="A693" s="7"/>
      <c r="B693" s="154"/>
      <c r="C693" s="154"/>
      <c r="D693" s="7"/>
      <c r="E693" s="7"/>
      <c r="F693" s="7"/>
      <c r="G693" s="7"/>
      <c r="H693" s="154"/>
      <c r="I693" s="154"/>
      <c r="J693" s="7"/>
      <c r="K693" s="7"/>
      <c r="L693" s="7"/>
      <c r="M693" s="7"/>
      <c r="N693" s="154"/>
      <c r="O693" s="154"/>
      <c r="P693" s="7"/>
      <c r="Q693" s="7"/>
      <c r="R693" s="7"/>
      <c r="S693" s="7"/>
      <c r="T693" s="154"/>
      <c r="U693" s="154"/>
      <c r="V693" s="7"/>
      <c r="W693" s="7"/>
      <c r="X693" s="7"/>
      <c r="Y693" s="7"/>
      <c r="Z693" s="154"/>
      <c r="AA693" s="154"/>
      <c r="AB693" s="7"/>
      <c r="AC693" s="7"/>
      <c r="AD693" s="7"/>
      <c r="AE693" s="7"/>
      <c r="AF693" s="154"/>
      <c r="AG693" s="154"/>
      <c r="AH693" s="7"/>
      <c r="AI693" s="7"/>
      <c r="AJ693" s="7"/>
      <c r="AK693" s="7"/>
      <c r="AL693" s="154"/>
      <c r="AM693" s="154"/>
      <c r="AN693" s="7"/>
      <c r="AO693" s="7"/>
      <c r="AP693" s="7"/>
      <c r="AQ693" s="7"/>
      <c r="AR693" s="154"/>
      <c r="AS693" s="154"/>
      <c r="AT693" s="7"/>
      <c r="AU693" s="7"/>
      <c r="AV693" s="7"/>
      <c r="AW693" s="7"/>
      <c r="AX693" s="154"/>
      <c r="AY693" s="154"/>
      <c r="AZ693" s="7"/>
      <c r="BA693" s="7"/>
      <c r="BB693" s="7"/>
      <c r="BC693" s="7"/>
      <c r="BD693" s="154"/>
      <c r="BE693" s="154"/>
      <c r="BF693" s="154"/>
      <c r="BG693" s="7"/>
    </row>
    <row r="694" ht="15.75" customHeight="1">
      <c r="A694" s="7"/>
      <c r="B694" s="154"/>
      <c r="C694" s="154"/>
      <c r="D694" s="7"/>
      <c r="E694" s="7"/>
      <c r="F694" s="7"/>
      <c r="G694" s="7"/>
      <c r="H694" s="154"/>
      <c r="I694" s="154"/>
      <c r="J694" s="7"/>
      <c r="K694" s="7"/>
      <c r="L694" s="7"/>
      <c r="M694" s="7"/>
      <c r="N694" s="154"/>
      <c r="O694" s="154"/>
      <c r="P694" s="7"/>
      <c r="Q694" s="7"/>
      <c r="R694" s="7"/>
      <c r="S694" s="7"/>
      <c r="T694" s="154"/>
      <c r="U694" s="154"/>
      <c r="V694" s="7"/>
      <c r="W694" s="7"/>
      <c r="X694" s="7"/>
      <c r="Y694" s="7"/>
      <c r="Z694" s="154"/>
      <c r="AA694" s="154"/>
      <c r="AB694" s="7"/>
      <c r="AC694" s="7"/>
      <c r="AD694" s="7"/>
      <c r="AE694" s="7"/>
      <c r="AF694" s="154"/>
      <c r="AG694" s="154"/>
      <c r="AH694" s="7"/>
      <c r="AI694" s="7"/>
      <c r="AJ694" s="7"/>
      <c r="AK694" s="7"/>
      <c r="AL694" s="154"/>
      <c r="AM694" s="154"/>
      <c r="AN694" s="7"/>
      <c r="AO694" s="7"/>
      <c r="AP694" s="7"/>
      <c r="AQ694" s="7"/>
      <c r="AR694" s="154"/>
      <c r="AS694" s="154"/>
      <c r="AT694" s="7"/>
      <c r="AU694" s="7"/>
      <c r="AV694" s="7"/>
      <c r="AW694" s="7"/>
      <c r="AX694" s="154"/>
      <c r="AY694" s="154"/>
      <c r="AZ694" s="7"/>
      <c r="BA694" s="7"/>
      <c r="BB694" s="7"/>
      <c r="BC694" s="7"/>
      <c r="BD694" s="154"/>
      <c r="BE694" s="154"/>
      <c r="BF694" s="154"/>
      <c r="BG694" s="7"/>
    </row>
    <row r="695" ht="15.75" customHeight="1">
      <c r="A695" s="7"/>
      <c r="B695" s="154"/>
      <c r="C695" s="154"/>
      <c r="D695" s="7"/>
      <c r="E695" s="7"/>
      <c r="F695" s="7"/>
      <c r="G695" s="7"/>
      <c r="H695" s="154"/>
      <c r="I695" s="154"/>
      <c r="J695" s="7"/>
      <c r="K695" s="7"/>
      <c r="L695" s="7"/>
      <c r="M695" s="7"/>
      <c r="N695" s="154"/>
      <c r="O695" s="154"/>
      <c r="P695" s="7"/>
      <c r="Q695" s="7"/>
      <c r="R695" s="7"/>
      <c r="S695" s="7"/>
      <c r="T695" s="154"/>
      <c r="U695" s="154"/>
      <c r="V695" s="7"/>
      <c r="W695" s="7"/>
      <c r="X695" s="7"/>
      <c r="Y695" s="7"/>
      <c r="Z695" s="154"/>
      <c r="AA695" s="154"/>
      <c r="AB695" s="7"/>
      <c r="AC695" s="7"/>
      <c r="AD695" s="7"/>
      <c r="AE695" s="7"/>
      <c r="AF695" s="154"/>
      <c r="AG695" s="154"/>
      <c r="AH695" s="7"/>
      <c r="AI695" s="7"/>
      <c r="AJ695" s="7"/>
      <c r="AK695" s="7"/>
      <c r="AL695" s="154"/>
      <c r="AM695" s="154"/>
      <c r="AN695" s="7"/>
      <c r="AO695" s="7"/>
      <c r="AP695" s="7"/>
      <c r="AQ695" s="7"/>
      <c r="AR695" s="154"/>
      <c r="AS695" s="154"/>
      <c r="AT695" s="7"/>
      <c r="AU695" s="7"/>
      <c r="AV695" s="7"/>
      <c r="AW695" s="7"/>
      <c r="AX695" s="154"/>
      <c r="AY695" s="154"/>
      <c r="AZ695" s="7"/>
      <c r="BA695" s="7"/>
      <c r="BB695" s="7"/>
      <c r="BC695" s="7"/>
      <c r="BD695" s="154"/>
      <c r="BE695" s="154"/>
      <c r="BF695" s="154"/>
      <c r="BG695" s="7"/>
    </row>
    <row r="696" ht="15.75" customHeight="1">
      <c r="A696" s="7"/>
      <c r="B696" s="154"/>
      <c r="C696" s="154"/>
      <c r="D696" s="7"/>
      <c r="E696" s="7"/>
      <c r="F696" s="7"/>
      <c r="G696" s="7"/>
      <c r="H696" s="154"/>
      <c r="I696" s="154"/>
      <c r="J696" s="7"/>
      <c r="K696" s="7"/>
      <c r="L696" s="7"/>
      <c r="M696" s="7"/>
      <c r="N696" s="154"/>
      <c r="O696" s="154"/>
      <c r="P696" s="7"/>
      <c r="Q696" s="7"/>
      <c r="R696" s="7"/>
      <c r="S696" s="7"/>
      <c r="T696" s="154"/>
      <c r="U696" s="154"/>
      <c r="V696" s="7"/>
      <c r="W696" s="7"/>
      <c r="X696" s="7"/>
      <c r="Y696" s="7"/>
      <c r="Z696" s="154"/>
      <c r="AA696" s="154"/>
      <c r="AB696" s="7"/>
      <c r="AC696" s="7"/>
      <c r="AD696" s="7"/>
      <c r="AE696" s="7"/>
      <c r="AF696" s="154"/>
      <c r="AG696" s="154"/>
      <c r="AH696" s="7"/>
      <c r="AI696" s="7"/>
      <c r="AJ696" s="7"/>
      <c r="AK696" s="7"/>
      <c r="AL696" s="154"/>
      <c r="AM696" s="154"/>
      <c r="AN696" s="7"/>
      <c r="AO696" s="7"/>
      <c r="AP696" s="7"/>
      <c r="AQ696" s="7"/>
      <c r="AR696" s="154"/>
      <c r="AS696" s="154"/>
      <c r="AT696" s="7"/>
      <c r="AU696" s="7"/>
      <c r="AV696" s="7"/>
      <c r="AW696" s="7"/>
      <c r="AX696" s="154"/>
      <c r="AY696" s="154"/>
      <c r="AZ696" s="7"/>
      <c r="BA696" s="7"/>
      <c r="BB696" s="7"/>
      <c r="BC696" s="7"/>
      <c r="BD696" s="154"/>
      <c r="BE696" s="154"/>
      <c r="BF696" s="154"/>
      <c r="BG696" s="7"/>
    </row>
    <row r="697" ht="15.75" customHeight="1">
      <c r="A697" s="7"/>
      <c r="B697" s="154"/>
      <c r="C697" s="154"/>
      <c r="D697" s="7"/>
      <c r="E697" s="7"/>
      <c r="F697" s="7"/>
      <c r="G697" s="7"/>
      <c r="H697" s="154"/>
      <c r="I697" s="154"/>
      <c r="J697" s="7"/>
      <c r="K697" s="7"/>
      <c r="L697" s="7"/>
      <c r="M697" s="7"/>
      <c r="N697" s="154"/>
      <c r="O697" s="154"/>
      <c r="P697" s="7"/>
      <c r="Q697" s="7"/>
      <c r="R697" s="7"/>
      <c r="S697" s="7"/>
      <c r="T697" s="154"/>
      <c r="U697" s="154"/>
      <c r="V697" s="7"/>
      <c r="W697" s="7"/>
      <c r="X697" s="7"/>
      <c r="Y697" s="7"/>
      <c r="Z697" s="154"/>
      <c r="AA697" s="154"/>
      <c r="AB697" s="7"/>
      <c r="AC697" s="7"/>
      <c r="AD697" s="7"/>
      <c r="AE697" s="7"/>
      <c r="AF697" s="154"/>
      <c r="AG697" s="154"/>
      <c r="AH697" s="7"/>
      <c r="AI697" s="7"/>
      <c r="AJ697" s="7"/>
      <c r="AK697" s="7"/>
      <c r="AL697" s="154"/>
      <c r="AM697" s="154"/>
      <c r="AN697" s="7"/>
      <c r="AO697" s="7"/>
      <c r="AP697" s="7"/>
      <c r="AQ697" s="7"/>
      <c r="AR697" s="154"/>
      <c r="AS697" s="154"/>
      <c r="AT697" s="7"/>
      <c r="AU697" s="7"/>
      <c r="AV697" s="7"/>
      <c r="AW697" s="7"/>
      <c r="AX697" s="154"/>
      <c r="AY697" s="154"/>
      <c r="AZ697" s="7"/>
      <c r="BA697" s="7"/>
      <c r="BB697" s="7"/>
      <c r="BC697" s="7"/>
      <c r="BD697" s="154"/>
      <c r="BE697" s="154"/>
      <c r="BF697" s="154"/>
      <c r="BG697" s="7"/>
    </row>
    <row r="698" ht="15.75" customHeight="1">
      <c r="A698" s="7"/>
      <c r="B698" s="154"/>
      <c r="C698" s="154"/>
      <c r="D698" s="7"/>
      <c r="E698" s="7"/>
      <c r="F698" s="7"/>
      <c r="G698" s="7"/>
      <c r="H698" s="154"/>
      <c r="I698" s="154"/>
      <c r="J698" s="7"/>
      <c r="K698" s="7"/>
      <c r="L698" s="7"/>
      <c r="M698" s="7"/>
      <c r="N698" s="154"/>
      <c r="O698" s="154"/>
      <c r="P698" s="7"/>
      <c r="Q698" s="7"/>
      <c r="R698" s="7"/>
      <c r="S698" s="7"/>
      <c r="T698" s="154"/>
      <c r="U698" s="154"/>
      <c r="V698" s="7"/>
      <c r="W698" s="7"/>
      <c r="X698" s="7"/>
      <c r="Y698" s="7"/>
      <c r="Z698" s="154"/>
      <c r="AA698" s="154"/>
      <c r="AB698" s="7"/>
      <c r="AC698" s="7"/>
      <c r="AD698" s="7"/>
      <c r="AE698" s="7"/>
      <c r="AF698" s="154"/>
      <c r="AG698" s="154"/>
      <c r="AH698" s="7"/>
      <c r="AI698" s="7"/>
      <c r="AJ698" s="7"/>
      <c r="AK698" s="7"/>
      <c r="AL698" s="154"/>
      <c r="AM698" s="154"/>
      <c r="AN698" s="7"/>
      <c r="AO698" s="7"/>
      <c r="AP698" s="7"/>
      <c r="AQ698" s="7"/>
      <c r="AR698" s="154"/>
      <c r="AS698" s="154"/>
      <c r="AT698" s="7"/>
      <c r="AU698" s="7"/>
      <c r="AV698" s="7"/>
      <c r="AW698" s="7"/>
      <c r="AX698" s="154"/>
      <c r="AY698" s="154"/>
      <c r="AZ698" s="7"/>
      <c r="BA698" s="7"/>
      <c r="BB698" s="7"/>
      <c r="BC698" s="7"/>
      <c r="BD698" s="154"/>
      <c r="BE698" s="154"/>
      <c r="BF698" s="154"/>
      <c r="BG698" s="7"/>
    </row>
    <row r="699" ht="15.75" customHeight="1">
      <c r="A699" s="7"/>
      <c r="B699" s="154"/>
      <c r="C699" s="154"/>
      <c r="D699" s="7"/>
      <c r="E699" s="7"/>
      <c r="F699" s="7"/>
      <c r="G699" s="7"/>
      <c r="H699" s="154"/>
      <c r="I699" s="154"/>
      <c r="J699" s="7"/>
      <c r="K699" s="7"/>
      <c r="L699" s="7"/>
      <c r="M699" s="7"/>
      <c r="N699" s="154"/>
      <c r="O699" s="154"/>
      <c r="P699" s="7"/>
      <c r="Q699" s="7"/>
      <c r="R699" s="7"/>
      <c r="S699" s="7"/>
      <c r="T699" s="154"/>
      <c r="U699" s="154"/>
      <c r="V699" s="7"/>
      <c r="W699" s="7"/>
      <c r="X699" s="7"/>
      <c r="Y699" s="7"/>
      <c r="Z699" s="154"/>
      <c r="AA699" s="154"/>
      <c r="AB699" s="7"/>
      <c r="AC699" s="7"/>
      <c r="AD699" s="7"/>
      <c r="AE699" s="7"/>
      <c r="AF699" s="154"/>
      <c r="AG699" s="154"/>
      <c r="AH699" s="7"/>
      <c r="AI699" s="7"/>
      <c r="AJ699" s="7"/>
      <c r="AK699" s="7"/>
      <c r="AL699" s="154"/>
      <c r="AM699" s="154"/>
      <c r="AN699" s="7"/>
      <c r="AO699" s="7"/>
      <c r="AP699" s="7"/>
      <c r="AQ699" s="7"/>
      <c r="AR699" s="154"/>
      <c r="AS699" s="154"/>
      <c r="AT699" s="7"/>
      <c r="AU699" s="7"/>
      <c r="AV699" s="7"/>
      <c r="AW699" s="7"/>
      <c r="AX699" s="154"/>
      <c r="AY699" s="154"/>
      <c r="AZ699" s="7"/>
      <c r="BA699" s="7"/>
      <c r="BB699" s="7"/>
      <c r="BC699" s="7"/>
      <c r="BD699" s="154"/>
      <c r="BE699" s="154"/>
      <c r="BF699" s="154"/>
      <c r="BG699" s="7"/>
    </row>
    <row r="700" ht="15.75" customHeight="1">
      <c r="A700" s="7"/>
      <c r="B700" s="154"/>
      <c r="C700" s="154"/>
      <c r="D700" s="7"/>
      <c r="E700" s="7"/>
      <c r="F700" s="7"/>
      <c r="G700" s="7"/>
      <c r="H700" s="154"/>
      <c r="I700" s="154"/>
      <c r="J700" s="7"/>
      <c r="K700" s="7"/>
      <c r="L700" s="7"/>
      <c r="M700" s="7"/>
      <c r="N700" s="154"/>
      <c r="O700" s="154"/>
      <c r="P700" s="7"/>
      <c r="Q700" s="7"/>
      <c r="R700" s="7"/>
      <c r="S700" s="7"/>
      <c r="T700" s="154"/>
      <c r="U700" s="154"/>
      <c r="V700" s="7"/>
      <c r="W700" s="7"/>
      <c r="X700" s="7"/>
      <c r="Y700" s="7"/>
      <c r="Z700" s="154"/>
      <c r="AA700" s="154"/>
      <c r="AB700" s="7"/>
      <c r="AC700" s="7"/>
      <c r="AD700" s="7"/>
      <c r="AE700" s="7"/>
      <c r="AF700" s="154"/>
      <c r="AG700" s="154"/>
      <c r="AH700" s="7"/>
      <c r="AI700" s="7"/>
      <c r="AJ700" s="7"/>
      <c r="AK700" s="7"/>
      <c r="AL700" s="154"/>
      <c r="AM700" s="154"/>
      <c r="AN700" s="7"/>
      <c r="AO700" s="7"/>
      <c r="AP700" s="7"/>
      <c r="AQ700" s="7"/>
      <c r="AR700" s="154"/>
      <c r="AS700" s="154"/>
      <c r="AT700" s="7"/>
      <c r="AU700" s="7"/>
      <c r="AV700" s="7"/>
      <c r="AW700" s="7"/>
      <c r="AX700" s="154"/>
      <c r="AY700" s="154"/>
      <c r="AZ700" s="7"/>
      <c r="BA700" s="7"/>
      <c r="BB700" s="7"/>
      <c r="BC700" s="7"/>
      <c r="BD700" s="154"/>
      <c r="BE700" s="154"/>
      <c r="BF700" s="154"/>
      <c r="BG700" s="7"/>
    </row>
    <row r="701" ht="15.75" customHeight="1">
      <c r="A701" s="7"/>
      <c r="B701" s="154"/>
      <c r="C701" s="154"/>
      <c r="D701" s="7"/>
      <c r="E701" s="7"/>
      <c r="F701" s="7"/>
      <c r="G701" s="7"/>
      <c r="H701" s="154"/>
      <c r="I701" s="154"/>
      <c r="J701" s="7"/>
      <c r="K701" s="7"/>
      <c r="L701" s="7"/>
      <c r="M701" s="7"/>
      <c r="N701" s="154"/>
      <c r="O701" s="154"/>
      <c r="P701" s="7"/>
      <c r="Q701" s="7"/>
      <c r="R701" s="7"/>
      <c r="S701" s="7"/>
      <c r="T701" s="154"/>
      <c r="U701" s="154"/>
      <c r="V701" s="7"/>
      <c r="W701" s="7"/>
      <c r="X701" s="7"/>
      <c r="Y701" s="7"/>
      <c r="Z701" s="154"/>
      <c r="AA701" s="154"/>
      <c r="AB701" s="7"/>
      <c r="AC701" s="7"/>
      <c r="AD701" s="7"/>
      <c r="AE701" s="7"/>
      <c r="AF701" s="154"/>
      <c r="AG701" s="154"/>
      <c r="AH701" s="7"/>
      <c r="AI701" s="7"/>
      <c r="AJ701" s="7"/>
      <c r="AK701" s="7"/>
      <c r="AL701" s="154"/>
      <c r="AM701" s="154"/>
      <c r="AN701" s="7"/>
      <c r="AO701" s="7"/>
      <c r="AP701" s="7"/>
      <c r="AQ701" s="7"/>
      <c r="AR701" s="154"/>
      <c r="AS701" s="154"/>
      <c r="AT701" s="7"/>
      <c r="AU701" s="7"/>
      <c r="AV701" s="7"/>
      <c r="AW701" s="7"/>
      <c r="AX701" s="154"/>
      <c r="AY701" s="154"/>
      <c r="AZ701" s="7"/>
      <c r="BA701" s="7"/>
      <c r="BB701" s="7"/>
      <c r="BC701" s="7"/>
      <c r="BD701" s="154"/>
      <c r="BE701" s="154"/>
      <c r="BF701" s="154"/>
      <c r="BG701" s="7"/>
    </row>
    <row r="702" ht="15.75" customHeight="1">
      <c r="A702" s="7"/>
      <c r="B702" s="154"/>
      <c r="C702" s="154"/>
      <c r="D702" s="7"/>
      <c r="E702" s="7"/>
      <c r="F702" s="7"/>
      <c r="G702" s="7"/>
      <c r="H702" s="154"/>
      <c r="I702" s="154"/>
      <c r="J702" s="7"/>
      <c r="K702" s="7"/>
      <c r="L702" s="7"/>
      <c r="M702" s="7"/>
      <c r="N702" s="154"/>
      <c r="O702" s="154"/>
      <c r="P702" s="7"/>
      <c r="Q702" s="7"/>
      <c r="R702" s="7"/>
      <c r="S702" s="7"/>
      <c r="T702" s="154"/>
      <c r="U702" s="154"/>
      <c r="V702" s="7"/>
      <c r="W702" s="7"/>
      <c r="X702" s="7"/>
      <c r="Y702" s="7"/>
      <c r="Z702" s="154"/>
      <c r="AA702" s="154"/>
      <c r="AB702" s="7"/>
      <c r="AC702" s="7"/>
      <c r="AD702" s="7"/>
      <c r="AE702" s="7"/>
      <c r="AF702" s="154"/>
      <c r="AG702" s="154"/>
      <c r="AH702" s="7"/>
      <c r="AI702" s="7"/>
      <c r="AJ702" s="7"/>
      <c r="AK702" s="7"/>
      <c r="AL702" s="154"/>
      <c r="AM702" s="154"/>
      <c r="AN702" s="7"/>
      <c r="AO702" s="7"/>
      <c r="AP702" s="7"/>
      <c r="AQ702" s="7"/>
      <c r="AR702" s="154"/>
      <c r="AS702" s="154"/>
      <c r="AT702" s="7"/>
      <c r="AU702" s="7"/>
      <c r="AV702" s="7"/>
      <c r="AW702" s="7"/>
      <c r="AX702" s="154"/>
      <c r="AY702" s="154"/>
      <c r="AZ702" s="7"/>
      <c r="BA702" s="7"/>
      <c r="BB702" s="7"/>
      <c r="BC702" s="7"/>
      <c r="BD702" s="154"/>
      <c r="BE702" s="154"/>
      <c r="BF702" s="154"/>
      <c r="BG702" s="7"/>
    </row>
    <row r="703" ht="15.75" customHeight="1">
      <c r="A703" s="7"/>
      <c r="B703" s="154"/>
      <c r="C703" s="154"/>
      <c r="D703" s="7"/>
      <c r="E703" s="7"/>
      <c r="F703" s="7"/>
      <c r="G703" s="7"/>
      <c r="H703" s="154"/>
      <c r="I703" s="154"/>
      <c r="J703" s="7"/>
      <c r="K703" s="7"/>
      <c r="L703" s="7"/>
      <c r="M703" s="7"/>
      <c r="N703" s="154"/>
      <c r="O703" s="154"/>
      <c r="P703" s="7"/>
      <c r="Q703" s="7"/>
      <c r="R703" s="7"/>
      <c r="S703" s="7"/>
      <c r="T703" s="154"/>
      <c r="U703" s="154"/>
      <c r="V703" s="7"/>
      <c r="W703" s="7"/>
      <c r="X703" s="7"/>
      <c r="Y703" s="7"/>
      <c r="Z703" s="154"/>
      <c r="AA703" s="154"/>
      <c r="AB703" s="7"/>
      <c r="AC703" s="7"/>
      <c r="AD703" s="7"/>
      <c r="AE703" s="7"/>
      <c r="AF703" s="154"/>
      <c r="AG703" s="154"/>
      <c r="AH703" s="7"/>
      <c r="AI703" s="7"/>
      <c r="AJ703" s="7"/>
      <c r="AK703" s="7"/>
      <c r="AL703" s="154"/>
      <c r="AM703" s="154"/>
      <c r="AN703" s="7"/>
      <c r="AO703" s="7"/>
      <c r="AP703" s="7"/>
      <c r="AQ703" s="7"/>
      <c r="AR703" s="154"/>
      <c r="AS703" s="154"/>
      <c r="AT703" s="7"/>
      <c r="AU703" s="7"/>
      <c r="AV703" s="7"/>
      <c r="AW703" s="7"/>
      <c r="AX703" s="154"/>
      <c r="AY703" s="154"/>
      <c r="AZ703" s="7"/>
      <c r="BA703" s="7"/>
      <c r="BB703" s="7"/>
      <c r="BC703" s="7"/>
      <c r="BD703" s="154"/>
      <c r="BE703" s="154"/>
      <c r="BF703" s="154"/>
      <c r="BG703" s="7"/>
    </row>
    <row r="704" ht="15.75" customHeight="1">
      <c r="A704" s="7"/>
      <c r="B704" s="154"/>
      <c r="C704" s="154"/>
      <c r="D704" s="7"/>
      <c r="E704" s="7"/>
      <c r="F704" s="7"/>
      <c r="G704" s="7"/>
      <c r="H704" s="154"/>
      <c r="I704" s="154"/>
      <c r="J704" s="7"/>
      <c r="K704" s="7"/>
      <c r="L704" s="7"/>
      <c r="M704" s="7"/>
      <c r="N704" s="154"/>
      <c r="O704" s="154"/>
      <c r="P704" s="7"/>
      <c r="Q704" s="7"/>
      <c r="R704" s="7"/>
      <c r="S704" s="7"/>
      <c r="T704" s="154"/>
      <c r="U704" s="154"/>
      <c r="V704" s="7"/>
      <c r="W704" s="7"/>
      <c r="X704" s="7"/>
      <c r="Y704" s="7"/>
      <c r="Z704" s="154"/>
      <c r="AA704" s="154"/>
      <c r="AB704" s="7"/>
      <c r="AC704" s="7"/>
      <c r="AD704" s="7"/>
      <c r="AE704" s="7"/>
      <c r="AF704" s="154"/>
      <c r="AG704" s="154"/>
      <c r="AH704" s="7"/>
      <c r="AI704" s="7"/>
      <c r="AJ704" s="7"/>
      <c r="AK704" s="7"/>
      <c r="AL704" s="154"/>
      <c r="AM704" s="154"/>
      <c r="AN704" s="7"/>
      <c r="AO704" s="7"/>
      <c r="AP704" s="7"/>
      <c r="AQ704" s="7"/>
      <c r="AR704" s="154"/>
      <c r="AS704" s="154"/>
      <c r="AT704" s="7"/>
      <c r="AU704" s="7"/>
      <c r="AV704" s="7"/>
      <c r="AW704" s="7"/>
      <c r="AX704" s="154"/>
      <c r="AY704" s="154"/>
      <c r="AZ704" s="7"/>
      <c r="BA704" s="7"/>
      <c r="BB704" s="7"/>
      <c r="BC704" s="7"/>
      <c r="BD704" s="154"/>
      <c r="BE704" s="154"/>
      <c r="BF704" s="154"/>
      <c r="BG704" s="7"/>
    </row>
    <row r="705" ht="15.75" customHeight="1">
      <c r="A705" s="7"/>
      <c r="B705" s="154"/>
      <c r="C705" s="154"/>
      <c r="D705" s="7"/>
      <c r="E705" s="7"/>
      <c r="F705" s="7"/>
      <c r="G705" s="7"/>
      <c r="H705" s="154"/>
      <c r="I705" s="154"/>
      <c r="J705" s="7"/>
      <c r="K705" s="7"/>
      <c r="L705" s="7"/>
      <c r="M705" s="7"/>
      <c r="N705" s="154"/>
      <c r="O705" s="154"/>
      <c r="P705" s="7"/>
      <c r="Q705" s="7"/>
      <c r="R705" s="7"/>
      <c r="S705" s="7"/>
      <c r="T705" s="154"/>
      <c r="U705" s="154"/>
      <c r="V705" s="7"/>
      <c r="W705" s="7"/>
      <c r="X705" s="7"/>
      <c r="Y705" s="7"/>
      <c r="Z705" s="154"/>
      <c r="AA705" s="154"/>
      <c r="AB705" s="7"/>
      <c r="AC705" s="7"/>
      <c r="AD705" s="7"/>
      <c r="AE705" s="7"/>
      <c r="AF705" s="154"/>
      <c r="AG705" s="154"/>
      <c r="AH705" s="7"/>
      <c r="AI705" s="7"/>
      <c r="AJ705" s="7"/>
      <c r="AK705" s="7"/>
      <c r="AL705" s="154"/>
      <c r="AM705" s="154"/>
      <c r="AN705" s="7"/>
      <c r="AO705" s="7"/>
      <c r="AP705" s="7"/>
      <c r="AQ705" s="7"/>
      <c r="AR705" s="154"/>
      <c r="AS705" s="154"/>
      <c r="AT705" s="7"/>
      <c r="AU705" s="7"/>
      <c r="AV705" s="7"/>
      <c r="AW705" s="7"/>
      <c r="AX705" s="154"/>
      <c r="AY705" s="154"/>
      <c r="AZ705" s="7"/>
      <c r="BA705" s="7"/>
      <c r="BB705" s="7"/>
      <c r="BC705" s="7"/>
      <c r="BD705" s="154"/>
      <c r="BE705" s="154"/>
      <c r="BF705" s="154"/>
      <c r="BG705" s="7"/>
    </row>
    <row r="706" ht="15.75" customHeight="1">
      <c r="A706" s="7"/>
      <c r="B706" s="154"/>
      <c r="C706" s="154"/>
      <c r="D706" s="7"/>
      <c r="E706" s="7"/>
      <c r="F706" s="7"/>
      <c r="G706" s="7"/>
      <c r="H706" s="154"/>
      <c r="I706" s="154"/>
      <c r="J706" s="7"/>
      <c r="K706" s="7"/>
      <c r="L706" s="7"/>
      <c r="M706" s="7"/>
      <c r="N706" s="154"/>
      <c r="O706" s="154"/>
      <c r="P706" s="7"/>
      <c r="Q706" s="7"/>
      <c r="R706" s="7"/>
      <c r="S706" s="7"/>
      <c r="T706" s="154"/>
      <c r="U706" s="154"/>
      <c r="V706" s="7"/>
      <c r="W706" s="7"/>
      <c r="X706" s="7"/>
      <c r="Y706" s="7"/>
      <c r="Z706" s="154"/>
      <c r="AA706" s="154"/>
      <c r="AB706" s="7"/>
      <c r="AC706" s="7"/>
      <c r="AD706" s="7"/>
      <c r="AE706" s="7"/>
      <c r="AF706" s="154"/>
      <c r="AG706" s="154"/>
      <c r="AH706" s="7"/>
      <c r="AI706" s="7"/>
      <c r="AJ706" s="7"/>
      <c r="AK706" s="7"/>
      <c r="AL706" s="154"/>
      <c r="AM706" s="154"/>
      <c r="AN706" s="7"/>
      <c r="AO706" s="7"/>
      <c r="AP706" s="7"/>
      <c r="AQ706" s="7"/>
      <c r="AR706" s="154"/>
      <c r="AS706" s="154"/>
      <c r="AT706" s="7"/>
      <c r="AU706" s="7"/>
      <c r="AV706" s="7"/>
      <c r="AW706" s="7"/>
      <c r="AX706" s="154"/>
      <c r="AY706" s="154"/>
      <c r="AZ706" s="7"/>
      <c r="BA706" s="7"/>
      <c r="BB706" s="7"/>
      <c r="BC706" s="7"/>
      <c r="BD706" s="154"/>
      <c r="BE706" s="154"/>
      <c r="BF706" s="154"/>
      <c r="BG706" s="7"/>
    </row>
    <row r="707" ht="15.75" customHeight="1">
      <c r="A707" s="7"/>
      <c r="B707" s="154"/>
      <c r="C707" s="154"/>
      <c r="D707" s="7"/>
      <c r="E707" s="7"/>
      <c r="F707" s="7"/>
      <c r="G707" s="7"/>
      <c r="H707" s="154"/>
      <c r="I707" s="154"/>
      <c r="J707" s="7"/>
      <c r="K707" s="7"/>
      <c r="L707" s="7"/>
      <c r="M707" s="7"/>
      <c r="N707" s="154"/>
      <c r="O707" s="154"/>
      <c r="P707" s="7"/>
      <c r="Q707" s="7"/>
      <c r="R707" s="7"/>
      <c r="S707" s="7"/>
      <c r="T707" s="154"/>
      <c r="U707" s="154"/>
      <c r="V707" s="7"/>
      <c r="W707" s="7"/>
      <c r="X707" s="7"/>
      <c r="Y707" s="7"/>
      <c r="Z707" s="154"/>
      <c r="AA707" s="154"/>
      <c r="AB707" s="7"/>
      <c r="AC707" s="7"/>
      <c r="AD707" s="7"/>
      <c r="AE707" s="7"/>
      <c r="AF707" s="154"/>
      <c r="AG707" s="154"/>
      <c r="AH707" s="7"/>
      <c r="AI707" s="7"/>
      <c r="AJ707" s="7"/>
      <c r="AK707" s="7"/>
      <c r="AL707" s="154"/>
      <c r="AM707" s="154"/>
      <c r="AN707" s="7"/>
      <c r="AO707" s="7"/>
      <c r="AP707" s="7"/>
      <c r="AQ707" s="7"/>
      <c r="AR707" s="154"/>
      <c r="AS707" s="154"/>
      <c r="AT707" s="7"/>
      <c r="AU707" s="7"/>
      <c r="AV707" s="7"/>
      <c r="AW707" s="7"/>
      <c r="AX707" s="154"/>
      <c r="AY707" s="154"/>
      <c r="AZ707" s="7"/>
      <c r="BA707" s="7"/>
      <c r="BB707" s="7"/>
      <c r="BC707" s="7"/>
      <c r="BD707" s="154"/>
      <c r="BE707" s="154"/>
      <c r="BF707" s="154"/>
      <c r="BG707" s="7"/>
    </row>
    <row r="708" ht="15.75" customHeight="1">
      <c r="A708" s="7"/>
      <c r="B708" s="154"/>
      <c r="C708" s="154"/>
      <c r="D708" s="7"/>
      <c r="E708" s="7"/>
      <c r="F708" s="7"/>
      <c r="G708" s="7"/>
      <c r="H708" s="154"/>
      <c r="I708" s="154"/>
      <c r="J708" s="7"/>
      <c r="K708" s="7"/>
      <c r="L708" s="7"/>
      <c r="M708" s="7"/>
      <c r="N708" s="154"/>
      <c r="O708" s="154"/>
      <c r="P708" s="7"/>
      <c r="Q708" s="7"/>
      <c r="R708" s="7"/>
      <c r="S708" s="7"/>
      <c r="T708" s="154"/>
      <c r="U708" s="154"/>
      <c r="V708" s="7"/>
      <c r="W708" s="7"/>
      <c r="X708" s="7"/>
      <c r="Y708" s="7"/>
      <c r="Z708" s="154"/>
      <c r="AA708" s="154"/>
      <c r="AB708" s="7"/>
      <c r="AC708" s="7"/>
      <c r="AD708" s="7"/>
      <c r="AE708" s="7"/>
      <c r="AF708" s="154"/>
      <c r="AG708" s="154"/>
      <c r="AH708" s="7"/>
      <c r="AI708" s="7"/>
      <c r="AJ708" s="7"/>
      <c r="AK708" s="7"/>
      <c r="AL708" s="154"/>
      <c r="AM708" s="154"/>
      <c r="AN708" s="7"/>
      <c r="AO708" s="7"/>
      <c r="AP708" s="7"/>
      <c r="AQ708" s="7"/>
      <c r="AR708" s="154"/>
      <c r="AS708" s="154"/>
      <c r="AT708" s="7"/>
      <c r="AU708" s="7"/>
      <c r="AV708" s="7"/>
      <c r="AW708" s="7"/>
      <c r="AX708" s="154"/>
      <c r="AY708" s="154"/>
      <c r="AZ708" s="7"/>
      <c r="BA708" s="7"/>
      <c r="BB708" s="7"/>
      <c r="BC708" s="7"/>
      <c r="BD708" s="154"/>
      <c r="BE708" s="154"/>
      <c r="BF708" s="154"/>
      <c r="BG708" s="7"/>
    </row>
    <row r="709" ht="15.75" customHeight="1">
      <c r="A709" s="7"/>
      <c r="B709" s="154"/>
      <c r="C709" s="154"/>
      <c r="D709" s="7"/>
      <c r="E709" s="7"/>
      <c r="F709" s="7"/>
      <c r="G709" s="7"/>
      <c r="H709" s="154"/>
      <c r="I709" s="154"/>
      <c r="J709" s="7"/>
      <c r="K709" s="7"/>
      <c r="L709" s="7"/>
      <c r="M709" s="7"/>
      <c r="N709" s="154"/>
      <c r="O709" s="154"/>
      <c r="P709" s="7"/>
      <c r="Q709" s="7"/>
      <c r="R709" s="7"/>
      <c r="S709" s="7"/>
      <c r="T709" s="154"/>
      <c r="U709" s="154"/>
      <c r="V709" s="7"/>
      <c r="W709" s="7"/>
      <c r="X709" s="7"/>
      <c r="Y709" s="7"/>
      <c r="Z709" s="154"/>
      <c r="AA709" s="154"/>
      <c r="AB709" s="7"/>
      <c r="AC709" s="7"/>
      <c r="AD709" s="7"/>
      <c r="AE709" s="7"/>
      <c r="AF709" s="154"/>
      <c r="AG709" s="154"/>
      <c r="AH709" s="7"/>
      <c r="AI709" s="7"/>
      <c r="AJ709" s="7"/>
      <c r="AK709" s="7"/>
      <c r="AL709" s="154"/>
      <c r="AM709" s="154"/>
      <c r="AN709" s="7"/>
      <c r="AO709" s="7"/>
      <c r="AP709" s="7"/>
      <c r="AQ709" s="7"/>
      <c r="AR709" s="154"/>
      <c r="AS709" s="154"/>
      <c r="AT709" s="7"/>
      <c r="AU709" s="7"/>
      <c r="AV709" s="7"/>
      <c r="AW709" s="7"/>
      <c r="AX709" s="154"/>
      <c r="AY709" s="154"/>
      <c r="AZ709" s="7"/>
      <c r="BA709" s="7"/>
      <c r="BB709" s="7"/>
      <c r="BC709" s="7"/>
      <c r="BD709" s="154"/>
      <c r="BE709" s="154"/>
      <c r="BF709" s="154"/>
      <c r="BG709" s="7"/>
    </row>
    <row r="710" ht="15.75" customHeight="1">
      <c r="A710" s="7"/>
      <c r="B710" s="154"/>
      <c r="C710" s="154"/>
      <c r="D710" s="7"/>
      <c r="E710" s="7"/>
      <c r="F710" s="7"/>
      <c r="G710" s="7"/>
      <c r="H710" s="154"/>
      <c r="I710" s="154"/>
      <c r="J710" s="7"/>
      <c r="K710" s="7"/>
      <c r="L710" s="7"/>
      <c r="M710" s="7"/>
      <c r="N710" s="154"/>
      <c r="O710" s="154"/>
      <c r="P710" s="7"/>
      <c r="Q710" s="7"/>
      <c r="R710" s="7"/>
      <c r="S710" s="7"/>
      <c r="T710" s="154"/>
      <c r="U710" s="154"/>
      <c r="V710" s="7"/>
      <c r="W710" s="7"/>
      <c r="X710" s="7"/>
      <c r="Y710" s="7"/>
      <c r="Z710" s="154"/>
      <c r="AA710" s="154"/>
      <c r="AB710" s="7"/>
      <c r="AC710" s="7"/>
      <c r="AD710" s="7"/>
      <c r="AE710" s="7"/>
      <c r="AF710" s="154"/>
      <c r="AG710" s="154"/>
      <c r="AH710" s="7"/>
      <c r="AI710" s="7"/>
      <c r="AJ710" s="7"/>
      <c r="AK710" s="7"/>
      <c r="AL710" s="154"/>
      <c r="AM710" s="154"/>
      <c r="AN710" s="7"/>
      <c r="AO710" s="7"/>
      <c r="AP710" s="7"/>
      <c r="AQ710" s="7"/>
      <c r="AR710" s="154"/>
      <c r="AS710" s="154"/>
      <c r="AT710" s="7"/>
      <c r="AU710" s="7"/>
      <c r="AV710" s="7"/>
      <c r="AW710" s="7"/>
      <c r="AX710" s="154"/>
      <c r="AY710" s="154"/>
      <c r="AZ710" s="7"/>
      <c r="BA710" s="7"/>
      <c r="BB710" s="7"/>
      <c r="BC710" s="7"/>
      <c r="BD710" s="154"/>
      <c r="BE710" s="154"/>
      <c r="BF710" s="154"/>
      <c r="BG710" s="7"/>
    </row>
    <row r="711" ht="15.75" customHeight="1">
      <c r="A711" s="7"/>
      <c r="B711" s="154"/>
      <c r="C711" s="154"/>
      <c r="D711" s="7"/>
      <c r="E711" s="7"/>
      <c r="F711" s="7"/>
      <c r="G711" s="7"/>
      <c r="H711" s="154"/>
      <c r="I711" s="154"/>
      <c r="J711" s="7"/>
      <c r="K711" s="7"/>
      <c r="L711" s="7"/>
      <c r="M711" s="7"/>
      <c r="N711" s="154"/>
      <c r="O711" s="154"/>
      <c r="P711" s="7"/>
      <c r="Q711" s="7"/>
      <c r="R711" s="7"/>
      <c r="S711" s="7"/>
      <c r="T711" s="154"/>
      <c r="U711" s="154"/>
      <c r="V711" s="7"/>
      <c r="W711" s="7"/>
      <c r="X711" s="7"/>
      <c r="Y711" s="7"/>
      <c r="Z711" s="154"/>
      <c r="AA711" s="154"/>
      <c r="AB711" s="7"/>
      <c r="AC711" s="7"/>
      <c r="AD711" s="7"/>
      <c r="AE711" s="7"/>
      <c r="AF711" s="154"/>
      <c r="AG711" s="154"/>
      <c r="AH711" s="7"/>
      <c r="AI711" s="7"/>
      <c r="AJ711" s="7"/>
      <c r="AK711" s="7"/>
      <c r="AL711" s="154"/>
      <c r="AM711" s="154"/>
      <c r="AN711" s="7"/>
      <c r="AO711" s="7"/>
      <c r="AP711" s="7"/>
      <c r="AQ711" s="7"/>
      <c r="AR711" s="154"/>
      <c r="AS711" s="154"/>
      <c r="AT711" s="7"/>
      <c r="AU711" s="7"/>
      <c r="AV711" s="7"/>
      <c r="AW711" s="7"/>
      <c r="AX711" s="154"/>
      <c r="AY711" s="154"/>
      <c r="AZ711" s="7"/>
      <c r="BA711" s="7"/>
      <c r="BB711" s="7"/>
      <c r="BC711" s="7"/>
      <c r="BD711" s="154"/>
      <c r="BE711" s="154"/>
      <c r="BF711" s="154"/>
      <c r="BG711" s="7"/>
    </row>
    <row r="712" ht="15.75" customHeight="1">
      <c r="A712" s="7"/>
      <c r="B712" s="154"/>
      <c r="C712" s="154"/>
      <c r="D712" s="7"/>
      <c r="E712" s="7"/>
      <c r="F712" s="7"/>
      <c r="G712" s="7"/>
      <c r="H712" s="154"/>
      <c r="I712" s="154"/>
      <c r="J712" s="7"/>
      <c r="K712" s="7"/>
      <c r="L712" s="7"/>
      <c r="M712" s="7"/>
      <c r="N712" s="154"/>
      <c r="O712" s="154"/>
      <c r="P712" s="7"/>
      <c r="Q712" s="7"/>
      <c r="R712" s="7"/>
      <c r="S712" s="7"/>
      <c r="T712" s="154"/>
      <c r="U712" s="154"/>
      <c r="V712" s="7"/>
      <c r="W712" s="7"/>
      <c r="X712" s="7"/>
      <c r="Y712" s="7"/>
      <c r="Z712" s="154"/>
      <c r="AA712" s="154"/>
      <c r="AB712" s="7"/>
      <c r="AC712" s="7"/>
      <c r="AD712" s="7"/>
      <c r="AE712" s="7"/>
      <c r="AF712" s="154"/>
      <c r="AG712" s="154"/>
      <c r="AH712" s="7"/>
      <c r="AI712" s="7"/>
      <c r="AJ712" s="7"/>
      <c r="AK712" s="7"/>
      <c r="AL712" s="154"/>
      <c r="AM712" s="154"/>
      <c r="AN712" s="7"/>
      <c r="AO712" s="7"/>
      <c r="AP712" s="7"/>
      <c r="AQ712" s="7"/>
      <c r="AR712" s="154"/>
      <c r="AS712" s="154"/>
      <c r="AT712" s="7"/>
      <c r="AU712" s="7"/>
      <c r="AV712" s="7"/>
      <c r="AW712" s="7"/>
      <c r="AX712" s="154"/>
      <c r="AY712" s="154"/>
      <c r="AZ712" s="7"/>
      <c r="BA712" s="7"/>
      <c r="BB712" s="7"/>
      <c r="BC712" s="7"/>
      <c r="BD712" s="154"/>
      <c r="BE712" s="154"/>
      <c r="BF712" s="154"/>
      <c r="BG712" s="7"/>
    </row>
    <row r="713" ht="15.75" customHeight="1">
      <c r="A713" s="7"/>
      <c r="B713" s="154"/>
      <c r="C713" s="154"/>
      <c r="D713" s="7"/>
      <c r="E713" s="7"/>
      <c r="F713" s="7"/>
      <c r="G713" s="7"/>
      <c r="H713" s="154"/>
      <c r="I713" s="154"/>
      <c r="J713" s="7"/>
      <c r="K713" s="7"/>
      <c r="L713" s="7"/>
      <c r="M713" s="7"/>
      <c r="N713" s="154"/>
      <c r="O713" s="154"/>
      <c r="P713" s="7"/>
      <c r="Q713" s="7"/>
      <c r="R713" s="7"/>
      <c r="S713" s="7"/>
      <c r="T713" s="154"/>
      <c r="U713" s="154"/>
      <c r="V713" s="7"/>
      <c r="W713" s="7"/>
      <c r="X713" s="7"/>
      <c r="Y713" s="7"/>
      <c r="Z713" s="154"/>
      <c r="AA713" s="154"/>
      <c r="AB713" s="7"/>
      <c r="AC713" s="7"/>
      <c r="AD713" s="7"/>
      <c r="AE713" s="7"/>
      <c r="AF713" s="154"/>
      <c r="AG713" s="154"/>
      <c r="AH713" s="7"/>
      <c r="AI713" s="7"/>
      <c r="AJ713" s="7"/>
      <c r="AK713" s="7"/>
      <c r="AL713" s="154"/>
      <c r="AM713" s="154"/>
      <c r="AN713" s="7"/>
      <c r="AO713" s="7"/>
      <c r="AP713" s="7"/>
      <c r="AQ713" s="7"/>
      <c r="AR713" s="154"/>
      <c r="AS713" s="154"/>
      <c r="AT713" s="7"/>
      <c r="AU713" s="7"/>
      <c r="AV713" s="7"/>
      <c r="AW713" s="7"/>
      <c r="AX713" s="154"/>
      <c r="AY713" s="154"/>
      <c r="AZ713" s="7"/>
      <c r="BA713" s="7"/>
      <c r="BB713" s="7"/>
      <c r="BC713" s="7"/>
      <c r="BD713" s="154"/>
      <c r="BE713" s="154"/>
      <c r="BF713" s="154"/>
      <c r="BG713" s="7"/>
    </row>
    <row r="714" ht="15.75" customHeight="1">
      <c r="A714" s="7"/>
      <c r="B714" s="154"/>
      <c r="C714" s="154"/>
      <c r="D714" s="7"/>
      <c r="E714" s="7"/>
      <c r="F714" s="7"/>
      <c r="G714" s="7"/>
      <c r="H714" s="154"/>
      <c r="I714" s="154"/>
      <c r="J714" s="7"/>
      <c r="K714" s="7"/>
      <c r="L714" s="7"/>
      <c r="M714" s="7"/>
      <c r="N714" s="154"/>
      <c r="O714" s="154"/>
      <c r="P714" s="7"/>
      <c r="Q714" s="7"/>
      <c r="R714" s="7"/>
      <c r="S714" s="7"/>
      <c r="T714" s="154"/>
      <c r="U714" s="154"/>
      <c r="V714" s="7"/>
      <c r="W714" s="7"/>
      <c r="X714" s="7"/>
      <c r="Y714" s="7"/>
      <c r="Z714" s="154"/>
      <c r="AA714" s="154"/>
      <c r="AB714" s="7"/>
      <c r="AC714" s="7"/>
      <c r="AD714" s="7"/>
      <c r="AE714" s="7"/>
      <c r="AF714" s="154"/>
      <c r="AG714" s="154"/>
      <c r="AH714" s="7"/>
      <c r="AI714" s="7"/>
      <c r="AJ714" s="7"/>
      <c r="AK714" s="7"/>
      <c r="AL714" s="154"/>
      <c r="AM714" s="154"/>
      <c r="AN714" s="7"/>
      <c r="AO714" s="7"/>
      <c r="AP714" s="7"/>
      <c r="AQ714" s="7"/>
      <c r="AR714" s="154"/>
      <c r="AS714" s="154"/>
      <c r="AT714" s="7"/>
      <c r="AU714" s="7"/>
      <c r="AV714" s="7"/>
      <c r="AW714" s="7"/>
      <c r="AX714" s="154"/>
      <c r="AY714" s="154"/>
      <c r="AZ714" s="7"/>
      <c r="BA714" s="7"/>
      <c r="BB714" s="7"/>
      <c r="BC714" s="7"/>
      <c r="BD714" s="154"/>
      <c r="BE714" s="154"/>
      <c r="BF714" s="154"/>
      <c r="BG714" s="7"/>
    </row>
    <row r="715" ht="15.75" customHeight="1">
      <c r="A715" s="7"/>
      <c r="B715" s="154"/>
      <c r="C715" s="154"/>
      <c r="D715" s="7"/>
      <c r="E715" s="7"/>
      <c r="F715" s="7"/>
      <c r="G715" s="7"/>
      <c r="H715" s="154"/>
      <c r="I715" s="154"/>
      <c r="J715" s="7"/>
      <c r="K715" s="7"/>
      <c r="L715" s="7"/>
      <c r="M715" s="7"/>
      <c r="N715" s="154"/>
      <c r="O715" s="154"/>
      <c r="P715" s="7"/>
      <c r="Q715" s="7"/>
      <c r="R715" s="7"/>
      <c r="S715" s="7"/>
      <c r="T715" s="154"/>
      <c r="U715" s="154"/>
      <c r="V715" s="7"/>
      <c r="W715" s="7"/>
      <c r="X715" s="7"/>
      <c r="Y715" s="7"/>
      <c r="Z715" s="154"/>
      <c r="AA715" s="154"/>
      <c r="AB715" s="7"/>
      <c r="AC715" s="7"/>
      <c r="AD715" s="7"/>
      <c r="AE715" s="7"/>
      <c r="AF715" s="154"/>
      <c r="AG715" s="154"/>
      <c r="AH715" s="7"/>
      <c r="AI715" s="7"/>
      <c r="AJ715" s="7"/>
      <c r="AK715" s="7"/>
      <c r="AL715" s="154"/>
      <c r="AM715" s="154"/>
      <c r="AN715" s="7"/>
      <c r="AO715" s="7"/>
      <c r="AP715" s="7"/>
      <c r="AQ715" s="7"/>
      <c r="AR715" s="154"/>
      <c r="AS715" s="154"/>
      <c r="AT715" s="7"/>
      <c r="AU715" s="7"/>
      <c r="AV715" s="7"/>
      <c r="AW715" s="7"/>
      <c r="AX715" s="154"/>
      <c r="AY715" s="154"/>
      <c r="AZ715" s="7"/>
      <c r="BA715" s="7"/>
      <c r="BB715" s="7"/>
      <c r="BC715" s="7"/>
      <c r="BD715" s="154"/>
      <c r="BE715" s="154"/>
      <c r="BF715" s="154"/>
      <c r="BG715" s="7"/>
    </row>
    <row r="716" ht="15.75" customHeight="1">
      <c r="A716" s="7"/>
      <c r="B716" s="154"/>
      <c r="C716" s="154"/>
      <c r="D716" s="7"/>
      <c r="E716" s="7"/>
      <c r="F716" s="7"/>
      <c r="G716" s="7"/>
      <c r="H716" s="154"/>
      <c r="I716" s="154"/>
      <c r="J716" s="7"/>
      <c r="K716" s="7"/>
      <c r="L716" s="7"/>
      <c r="M716" s="7"/>
      <c r="N716" s="154"/>
      <c r="O716" s="154"/>
      <c r="P716" s="7"/>
      <c r="Q716" s="7"/>
      <c r="R716" s="7"/>
      <c r="S716" s="7"/>
      <c r="T716" s="154"/>
      <c r="U716" s="154"/>
      <c r="V716" s="7"/>
      <c r="W716" s="7"/>
      <c r="X716" s="7"/>
      <c r="Y716" s="7"/>
      <c r="Z716" s="154"/>
      <c r="AA716" s="154"/>
      <c r="AB716" s="7"/>
      <c r="AC716" s="7"/>
      <c r="AD716" s="7"/>
      <c r="AE716" s="7"/>
      <c r="AF716" s="154"/>
      <c r="AG716" s="154"/>
      <c r="AH716" s="7"/>
      <c r="AI716" s="7"/>
      <c r="AJ716" s="7"/>
      <c r="AK716" s="7"/>
      <c r="AL716" s="154"/>
      <c r="AM716" s="154"/>
      <c r="AN716" s="7"/>
      <c r="AO716" s="7"/>
      <c r="AP716" s="7"/>
      <c r="AQ716" s="7"/>
      <c r="AR716" s="154"/>
      <c r="AS716" s="154"/>
      <c r="AT716" s="7"/>
      <c r="AU716" s="7"/>
      <c r="AV716" s="7"/>
      <c r="AW716" s="7"/>
      <c r="AX716" s="154"/>
      <c r="AY716" s="154"/>
      <c r="AZ716" s="7"/>
      <c r="BA716" s="7"/>
      <c r="BB716" s="7"/>
      <c r="BC716" s="7"/>
      <c r="BD716" s="154"/>
      <c r="BE716" s="154"/>
      <c r="BF716" s="154"/>
      <c r="BG716" s="7"/>
    </row>
    <row r="717" ht="15.75" customHeight="1">
      <c r="A717" s="7"/>
      <c r="B717" s="154"/>
      <c r="C717" s="154"/>
      <c r="D717" s="7"/>
      <c r="E717" s="7"/>
      <c r="F717" s="7"/>
      <c r="G717" s="7"/>
      <c r="H717" s="154"/>
      <c r="I717" s="154"/>
      <c r="J717" s="7"/>
      <c r="K717" s="7"/>
      <c r="L717" s="7"/>
      <c r="M717" s="7"/>
      <c r="N717" s="154"/>
      <c r="O717" s="154"/>
      <c r="P717" s="7"/>
      <c r="Q717" s="7"/>
      <c r="R717" s="7"/>
      <c r="S717" s="7"/>
      <c r="T717" s="154"/>
      <c r="U717" s="154"/>
      <c r="V717" s="7"/>
      <c r="W717" s="7"/>
      <c r="X717" s="7"/>
      <c r="Y717" s="7"/>
      <c r="Z717" s="154"/>
      <c r="AA717" s="154"/>
      <c r="AB717" s="7"/>
      <c r="AC717" s="7"/>
      <c r="AD717" s="7"/>
      <c r="AE717" s="7"/>
      <c r="AF717" s="154"/>
      <c r="AG717" s="154"/>
      <c r="AH717" s="7"/>
      <c r="AI717" s="7"/>
      <c r="AJ717" s="7"/>
      <c r="AK717" s="7"/>
      <c r="AL717" s="154"/>
      <c r="AM717" s="154"/>
      <c r="AN717" s="7"/>
      <c r="AO717" s="7"/>
      <c r="AP717" s="7"/>
      <c r="AQ717" s="7"/>
      <c r="AR717" s="154"/>
      <c r="AS717" s="154"/>
      <c r="AT717" s="7"/>
      <c r="AU717" s="7"/>
      <c r="AV717" s="7"/>
      <c r="AW717" s="7"/>
      <c r="AX717" s="154"/>
      <c r="AY717" s="154"/>
      <c r="AZ717" s="7"/>
      <c r="BA717" s="7"/>
      <c r="BB717" s="7"/>
      <c r="BC717" s="7"/>
      <c r="BD717" s="154"/>
      <c r="BE717" s="154"/>
      <c r="BF717" s="154"/>
      <c r="BG717" s="7"/>
    </row>
    <row r="718" ht="15.75" customHeight="1">
      <c r="A718" s="7"/>
      <c r="B718" s="154"/>
      <c r="C718" s="154"/>
      <c r="D718" s="7"/>
      <c r="E718" s="7"/>
      <c r="F718" s="7"/>
      <c r="G718" s="7"/>
      <c r="H718" s="154"/>
      <c r="I718" s="154"/>
      <c r="J718" s="7"/>
      <c r="K718" s="7"/>
      <c r="L718" s="7"/>
      <c r="M718" s="7"/>
      <c r="N718" s="154"/>
      <c r="O718" s="154"/>
      <c r="P718" s="7"/>
      <c r="Q718" s="7"/>
      <c r="R718" s="7"/>
      <c r="S718" s="7"/>
      <c r="T718" s="154"/>
      <c r="U718" s="154"/>
      <c r="V718" s="7"/>
      <c r="W718" s="7"/>
      <c r="X718" s="7"/>
      <c r="Y718" s="7"/>
      <c r="Z718" s="154"/>
      <c r="AA718" s="154"/>
      <c r="AB718" s="7"/>
      <c r="AC718" s="7"/>
      <c r="AD718" s="7"/>
      <c r="AE718" s="7"/>
      <c r="AF718" s="154"/>
      <c r="AG718" s="154"/>
      <c r="AH718" s="7"/>
      <c r="AI718" s="7"/>
      <c r="AJ718" s="7"/>
      <c r="AK718" s="7"/>
      <c r="AL718" s="154"/>
      <c r="AM718" s="154"/>
      <c r="AN718" s="7"/>
      <c r="AO718" s="7"/>
      <c r="AP718" s="7"/>
      <c r="AQ718" s="7"/>
      <c r="AR718" s="154"/>
      <c r="AS718" s="154"/>
      <c r="AT718" s="7"/>
      <c r="AU718" s="7"/>
      <c r="AV718" s="7"/>
      <c r="AW718" s="7"/>
      <c r="AX718" s="154"/>
      <c r="AY718" s="154"/>
      <c r="AZ718" s="7"/>
      <c r="BA718" s="7"/>
      <c r="BB718" s="7"/>
      <c r="BC718" s="7"/>
      <c r="BD718" s="154"/>
      <c r="BE718" s="154"/>
      <c r="BF718" s="154"/>
      <c r="BG718" s="7"/>
    </row>
    <row r="719" ht="15.75" customHeight="1">
      <c r="A719" s="7"/>
      <c r="B719" s="154"/>
      <c r="C719" s="154"/>
      <c r="D719" s="7"/>
      <c r="E719" s="7"/>
      <c r="F719" s="7"/>
      <c r="G719" s="7"/>
      <c r="H719" s="154"/>
      <c r="I719" s="154"/>
      <c r="J719" s="7"/>
      <c r="K719" s="7"/>
      <c r="L719" s="7"/>
      <c r="M719" s="7"/>
      <c r="N719" s="154"/>
      <c r="O719" s="154"/>
      <c r="P719" s="7"/>
      <c r="Q719" s="7"/>
      <c r="R719" s="7"/>
      <c r="S719" s="7"/>
      <c r="T719" s="154"/>
      <c r="U719" s="154"/>
      <c r="V719" s="7"/>
      <c r="W719" s="7"/>
      <c r="X719" s="7"/>
      <c r="Y719" s="7"/>
      <c r="Z719" s="154"/>
      <c r="AA719" s="154"/>
      <c r="AB719" s="7"/>
      <c r="AC719" s="7"/>
      <c r="AD719" s="7"/>
      <c r="AE719" s="7"/>
      <c r="AF719" s="154"/>
      <c r="AG719" s="154"/>
      <c r="AH719" s="7"/>
      <c r="AI719" s="7"/>
      <c r="AJ719" s="7"/>
      <c r="AK719" s="7"/>
      <c r="AL719" s="154"/>
      <c r="AM719" s="154"/>
      <c r="AN719" s="7"/>
      <c r="AO719" s="7"/>
      <c r="AP719" s="7"/>
      <c r="AQ719" s="7"/>
      <c r="AR719" s="154"/>
      <c r="AS719" s="154"/>
      <c r="AT719" s="7"/>
      <c r="AU719" s="7"/>
      <c r="AV719" s="7"/>
      <c r="AW719" s="7"/>
      <c r="AX719" s="154"/>
      <c r="AY719" s="154"/>
      <c r="AZ719" s="7"/>
      <c r="BA719" s="7"/>
      <c r="BB719" s="7"/>
      <c r="BC719" s="7"/>
      <c r="BD719" s="154"/>
      <c r="BE719" s="154"/>
      <c r="BF719" s="154"/>
      <c r="BG719" s="7"/>
    </row>
    <row r="720" ht="15.75" customHeight="1">
      <c r="A720" s="7"/>
      <c r="B720" s="154"/>
      <c r="C720" s="154"/>
      <c r="D720" s="7"/>
      <c r="E720" s="7"/>
      <c r="F720" s="7"/>
      <c r="G720" s="7"/>
      <c r="H720" s="154"/>
      <c r="I720" s="154"/>
      <c r="J720" s="7"/>
      <c r="K720" s="7"/>
      <c r="L720" s="7"/>
      <c r="M720" s="7"/>
      <c r="N720" s="154"/>
      <c r="O720" s="154"/>
      <c r="P720" s="7"/>
      <c r="Q720" s="7"/>
      <c r="R720" s="7"/>
      <c r="S720" s="7"/>
      <c r="T720" s="154"/>
      <c r="U720" s="154"/>
      <c r="V720" s="7"/>
      <c r="W720" s="7"/>
      <c r="X720" s="7"/>
      <c r="Y720" s="7"/>
      <c r="Z720" s="154"/>
      <c r="AA720" s="154"/>
      <c r="AB720" s="7"/>
      <c r="AC720" s="7"/>
      <c r="AD720" s="7"/>
      <c r="AE720" s="7"/>
      <c r="AF720" s="154"/>
      <c r="AG720" s="154"/>
      <c r="AH720" s="7"/>
      <c r="AI720" s="7"/>
      <c r="AJ720" s="7"/>
      <c r="AK720" s="7"/>
      <c r="AL720" s="154"/>
      <c r="AM720" s="154"/>
      <c r="AN720" s="7"/>
      <c r="AO720" s="7"/>
      <c r="AP720" s="7"/>
      <c r="AQ720" s="7"/>
      <c r="AR720" s="154"/>
      <c r="AS720" s="154"/>
      <c r="AT720" s="7"/>
      <c r="AU720" s="7"/>
      <c r="AV720" s="7"/>
      <c r="AW720" s="7"/>
      <c r="AX720" s="154"/>
      <c r="AY720" s="154"/>
      <c r="AZ720" s="7"/>
      <c r="BA720" s="7"/>
      <c r="BB720" s="7"/>
      <c r="BC720" s="7"/>
      <c r="BD720" s="154"/>
      <c r="BE720" s="154"/>
      <c r="BF720" s="154"/>
      <c r="BG720" s="7"/>
    </row>
    <row r="721" ht="15.75" customHeight="1">
      <c r="A721" s="7"/>
      <c r="B721" s="154"/>
      <c r="C721" s="154"/>
      <c r="D721" s="7"/>
      <c r="E721" s="7"/>
      <c r="F721" s="7"/>
      <c r="G721" s="7"/>
      <c r="H721" s="154"/>
      <c r="I721" s="154"/>
      <c r="J721" s="7"/>
      <c r="K721" s="7"/>
      <c r="L721" s="7"/>
      <c r="M721" s="7"/>
      <c r="N721" s="154"/>
      <c r="O721" s="154"/>
      <c r="P721" s="7"/>
      <c r="Q721" s="7"/>
      <c r="R721" s="7"/>
      <c r="S721" s="7"/>
      <c r="T721" s="154"/>
      <c r="U721" s="154"/>
      <c r="V721" s="7"/>
      <c r="W721" s="7"/>
      <c r="X721" s="7"/>
      <c r="Y721" s="7"/>
      <c r="Z721" s="154"/>
      <c r="AA721" s="154"/>
      <c r="AB721" s="7"/>
      <c r="AC721" s="7"/>
      <c r="AD721" s="7"/>
      <c r="AE721" s="7"/>
      <c r="AF721" s="154"/>
      <c r="AG721" s="154"/>
      <c r="AH721" s="7"/>
      <c r="AI721" s="7"/>
      <c r="AJ721" s="7"/>
      <c r="AK721" s="7"/>
      <c r="AL721" s="154"/>
      <c r="AM721" s="154"/>
      <c r="AN721" s="7"/>
      <c r="AO721" s="7"/>
      <c r="AP721" s="7"/>
      <c r="AQ721" s="7"/>
      <c r="AR721" s="154"/>
      <c r="AS721" s="154"/>
      <c r="AT721" s="7"/>
      <c r="AU721" s="7"/>
      <c r="AV721" s="7"/>
      <c r="AW721" s="7"/>
      <c r="AX721" s="154"/>
      <c r="AY721" s="154"/>
      <c r="AZ721" s="7"/>
      <c r="BA721" s="7"/>
      <c r="BB721" s="7"/>
      <c r="BC721" s="7"/>
      <c r="BD721" s="154"/>
      <c r="BE721" s="154"/>
      <c r="BF721" s="154"/>
      <c r="BG721" s="7"/>
    </row>
    <row r="722" ht="15.75" customHeight="1">
      <c r="A722" s="7"/>
      <c r="B722" s="154"/>
      <c r="C722" s="154"/>
      <c r="D722" s="7"/>
      <c r="E722" s="7"/>
      <c r="F722" s="7"/>
      <c r="G722" s="7"/>
      <c r="H722" s="154"/>
      <c r="I722" s="154"/>
      <c r="J722" s="7"/>
      <c r="K722" s="7"/>
      <c r="L722" s="7"/>
      <c r="M722" s="7"/>
      <c r="N722" s="154"/>
      <c r="O722" s="154"/>
      <c r="P722" s="7"/>
      <c r="Q722" s="7"/>
      <c r="R722" s="7"/>
      <c r="S722" s="7"/>
      <c r="T722" s="154"/>
      <c r="U722" s="154"/>
      <c r="V722" s="7"/>
      <c r="W722" s="7"/>
      <c r="X722" s="7"/>
      <c r="Y722" s="7"/>
      <c r="Z722" s="154"/>
      <c r="AA722" s="154"/>
      <c r="AB722" s="7"/>
      <c r="AC722" s="7"/>
      <c r="AD722" s="7"/>
      <c r="AE722" s="7"/>
      <c r="AF722" s="154"/>
      <c r="AG722" s="154"/>
      <c r="AH722" s="7"/>
      <c r="AI722" s="7"/>
      <c r="AJ722" s="7"/>
      <c r="AK722" s="7"/>
      <c r="AL722" s="154"/>
      <c r="AM722" s="154"/>
      <c r="AN722" s="7"/>
      <c r="AO722" s="7"/>
      <c r="AP722" s="7"/>
      <c r="AQ722" s="7"/>
      <c r="AR722" s="154"/>
      <c r="AS722" s="154"/>
      <c r="AT722" s="7"/>
      <c r="AU722" s="7"/>
      <c r="AV722" s="7"/>
      <c r="AW722" s="7"/>
      <c r="AX722" s="154"/>
      <c r="AY722" s="154"/>
      <c r="AZ722" s="7"/>
      <c r="BA722" s="7"/>
      <c r="BB722" s="7"/>
      <c r="BC722" s="7"/>
      <c r="BD722" s="154"/>
      <c r="BE722" s="154"/>
      <c r="BF722" s="154"/>
      <c r="BG722" s="7"/>
    </row>
    <row r="723" ht="15.75" customHeight="1">
      <c r="A723" s="7"/>
      <c r="B723" s="154"/>
      <c r="C723" s="154"/>
      <c r="D723" s="7"/>
      <c r="E723" s="7"/>
      <c r="F723" s="7"/>
      <c r="G723" s="7"/>
      <c r="H723" s="154"/>
      <c r="I723" s="154"/>
      <c r="J723" s="7"/>
      <c r="K723" s="7"/>
      <c r="L723" s="7"/>
      <c r="M723" s="7"/>
      <c r="N723" s="154"/>
      <c r="O723" s="154"/>
      <c r="P723" s="7"/>
      <c r="Q723" s="7"/>
      <c r="R723" s="7"/>
      <c r="S723" s="7"/>
      <c r="T723" s="154"/>
      <c r="U723" s="154"/>
      <c r="V723" s="7"/>
      <c r="W723" s="7"/>
      <c r="X723" s="7"/>
      <c r="Y723" s="7"/>
      <c r="Z723" s="154"/>
      <c r="AA723" s="154"/>
      <c r="AB723" s="7"/>
      <c r="AC723" s="7"/>
      <c r="AD723" s="7"/>
      <c r="AE723" s="7"/>
      <c r="AF723" s="154"/>
      <c r="AG723" s="154"/>
      <c r="AH723" s="7"/>
      <c r="AI723" s="7"/>
      <c r="AJ723" s="7"/>
      <c r="AK723" s="7"/>
      <c r="AL723" s="154"/>
      <c r="AM723" s="154"/>
      <c r="AN723" s="7"/>
      <c r="AO723" s="7"/>
      <c r="AP723" s="7"/>
      <c r="AQ723" s="7"/>
      <c r="AR723" s="154"/>
      <c r="AS723" s="154"/>
      <c r="AT723" s="7"/>
      <c r="AU723" s="7"/>
      <c r="AV723" s="7"/>
      <c r="AW723" s="7"/>
      <c r="AX723" s="154"/>
      <c r="AY723" s="154"/>
      <c r="AZ723" s="7"/>
      <c r="BA723" s="7"/>
      <c r="BB723" s="7"/>
      <c r="BC723" s="7"/>
      <c r="BD723" s="154"/>
      <c r="BE723" s="154"/>
      <c r="BF723" s="154"/>
      <c r="BG723" s="7"/>
    </row>
    <row r="724" ht="15.75" customHeight="1">
      <c r="A724" s="7"/>
      <c r="B724" s="154"/>
      <c r="C724" s="154"/>
      <c r="D724" s="7"/>
      <c r="E724" s="7"/>
      <c r="F724" s="7"/>
      <c r="G724" s="7"/>
      <c r="H724" s="154"/>
      <c r="I724" s="154"/>
      <c r="J724" s="7"/>
      <c r="K724" s="7"/>
      <c r="L724" s="7"/>
      <c r="M724" s="7"/>
      <c r="N724" s="154"/>
      <c r="O724" s="154"/>
      <c r="P724" s="7"/>
      <c r="Q724" s="7"/>
      <c r="R724" s="7"/>
      <c r="S724" s="7"/>
      <c r="T724" s="154"/>
      <c r="U724" s="154"/>
      <c r="V724" s="7"/>
      <c r="W724" s="7"/>
      <c r="X724" s="7"/>
      <c r="Y724" s="7"/>
      <c r="Z724" s="154"/>
      <c r="AA724" s="154"/>
      <c r="AB724" s="7"/>
      <c r="AC724" s="7"/>
      <c r="AD724" s="7"/>
      <c r="AE724" s="7"/>
      <c r="AF724" s="154"/>
      <c r="AG724" s="154"/>
      <c r="AH724" s="7"/>
      <c r="AI724" s="7"/>
      <c r="AJ724" s="7"/>
      <c r="AK724" s="7"/>
      <c r="AL724" s="154"/>
      <c r="AM724" s="154"/>
      <c r="AN724" s="7"/>
      <c r="AO724" s="7"/>
      <c r="AP724" s="7"/>
      <c r="AQ724" s="7"/>
      <c r="AR724" s="154"/>
      <c r="AS724" s="154"/>
      <c r="AT724" s="7"/>
      <c r="AU724" s="7"/>
      <c r="AV724" s="7"/>
      <c r="AW724" s="7"/>
      <c r="AX724" s="154"/>
      <c r="AY724" s="154"/>
      <c r="AZ724" s="7"/>
      <c r="BA724" s="7"/>
      <c r="BB724" s="7"/>
      <c r="BC724" s="7"/>
      <c r="BD724" s="154"/>
      <c r="BE724" s="154"/>
      <c r="BF724" s="154"/>
      <c r="BG724" s="7"/>
    </row>
    <row r="725" ht="15.75" customHeight="1">
      <c r="A725" s="7"/>
      <c r="B725" s="154"/>
      <c r="C725" s="154"/>
      <c r="D725" s="7"/>
      <c r="E725" s="7"/>
      <c r="F725" s="7"/>
      <c r="G725" s="7"/>
      <c r="H725" s="154"/>
      <c r="I725" s="154"/>
      <c r="J725" s="7"/>
      <c r="K725" s="7"/>
      <c r="L725" s="7"/>
      <c r="M725" s="7"/>
      <c r="N725" s="154"/>
      <c r="O725" s="154"/>
      <c r="P725" s="7"/>
      <c r="Q725" s="7"/>
      <c r="R725" s="7"/>
      <c r="S725" s="7"/>
      <c r="T725" s="154"/>
      <c r="U725" s="154"/>
      <c r="V725" s="7"/>
      <c r="W725" s="7"/>
      <c r="X725" s="7"/>
      <c r="Y725" s="7"/>
      <c r="Z725" s="154"/>
      <c r="AA725" s="154"/>
      <c r="AB725" s="7"/>
      <c r="AC725" s="7"/>
      <c r="AD725" s="7"/>
      <c r="AE725" s="7"/>
      <c r="AF725" s="154"/>
      <c r="AG725" s="154"/>
      <c r="AH725" s="7"/>
      <c r="AI725" s="7"/>
      <c r="AJ725" s="7"/>
      <c r="AK725" s="7"/>
      <c r="AL725" s="154"/>
      <c r="AM725" s="154"/>
      <c r="AN725" s="7"/>
      <c r="AO725" s="7"/>
      <c r="AP725" s="7"/>
      <c r="AQ725" s="7"/>
      <c r="AR725" s="154"/>
      <c r="AS725" s="154"/>
      <c r="AT725" s="7"/>
      <c r="AU725" s="7"/>
      <c r="AV725" s="7"/>
      <c r="AW725" s="7"/>
      <c r="AX725" s="154"/>
      <c r="AY725" s="154"/>
      <c r="AZ725" s="7"/>
      <c r="BA725" s="7"/>
      <c r="BB725" s="7"/>
      <c r="BC725" s="7"/>
      <c r="BD725" s="154"/>
      <c r="BE725" s="154"/>
      <c r="BF725" s="154"/>
      <c r="BG725" s="7"/>
    </row>
    <row r="726" ht="15.75" customHeight="1">
      <c r="A726" s="7"/>
      <c r="B726" s="154"/>
      <c r="C726" s="154"/>
      <c r="D726" s="7"/>
      <c r="E726" s="7"/>
      <c r="F726" s="7"/>
      <c r="G726" s="7"/>
      <c r="H726" s="154"/>
      <c r="I726" s="154"/>
      <c r="J726" s="7"/>
      <c r="K726" s="7"/>
      <c r="L726" s="7"/>
      <c r="M726" s="7"/>
      <c r="N726" s="154"/>
      <c r="O726" s="154"/>
      <c r="P726" s="7"/>
      <c r="Q726" s="7"/>
      <c r="R726" s="7"/>
      <c r="S726" s="7"/>
      <c r="T726" s="154"/>
      <c r="U726" s="154"/>
      <c r="V726" s="7"/>
      <c r="W726" s="7"/>
      <c r="X726" s="7"/>
      <c r="Y726" s="7"/>
      <c r="Z726" s="154"/>
      <c r="AA726" s="154"/>
      <c r="AB726" s="7"/>
      <c r="AC726" s="7"/>
      <c r="AD726" s="7"/>
      <c r="AE726" s="7"/>
      <c r="AF726" s="154"/>
      <c r="AG726" s="154"/>
      <c r="AH726" s="7"/>
      <c r="AI726" s="7"/>
      <c r="AJ726" s="7"/>
      <c r="AK726" s="7"/>
      <c r="AL726" s="154"/>
      <c r="AM726" s="154"/>
      <c r="AN726" s="7"/>
      <c r="AO726" s="7"/>
      <c r="AP726" s="7"/>
      <c r="AQ726" s="7"/>
      <c r="AR726" s="154"/>
      <c r="AS726" s="154"/>
      <c r="AT726" s="7"/>
      <c r="AU726" s="7"/>
      <c r="AV726" s="7"/>
      <c r="AW726" s="7"/>
      <c r="AX726" s="154"/>
      <c r="AY726" s="154"/>
      <c r="AZ726" s="7"/>
      <c r="BA726" s="7"/>
      <c r="BB726" s="7"/>
      <c r="BC726" s="7"/>
      <c r="BD726" s="154"/>
      <c r="BE726" s="154"/>
      <c r="BF726" s="154"/>
      <c r="BG726" s="7"/>
    </row>
    <row r="727" ht="15.75" customHeight="1">
      <c r="A727" s="7"/>
      <c r="B727" s="154"/>
      <c r="C727" s="154"/>
      <c r="D727" s="7"/>
      <c r="E727" s="7"/>
      <c r="F727" s="7"/>
      <c r="G727" s="7"/>
      <c r="H727" s="154"/>
      <c r="I727" s="154"/>
      <c r="J727" s="7"/>
      <c r="K727" s="7"/>
      <c r="L727" s="7"/>
      <c r="M727" s="7"/>
      <c r="N727" s="154"/>
      <c r="O727" s="154"/>
      <c r="P727" s="7"/>
      <c r="Q727" s="7"/>
      <c r="R727" s="7"/>
      <c r="S727" s="7"/>
      <c r="T727" s="154"/>
      <c r="U727" s="154"/>
      <c r="V727" s="7"/>
      <c r="W727" s="7"/>
      <c r="X727" s="7"/>
      <c r="Y727" s="7"/>
      <c r="Z727" s="154"/>
      <c r="AA727" s="154"/>
      <c r="AB727" s="7"/>
      <c r="AC727" s="7"/>
      <c r="AD727" s="7"/>
      <c r="AE727" s="7"/>
      <c r="AF727" s="154"/>
      <c r="AG727" s="154"/>
      <c r="AH727" s="7"/>
      <c r="AI727" s="7"/>
      <c r="AJ727" s="7"/>
      <c r="AK727" s="7"/>
      <c r="AL727" s="154"/>
      <c r="AM727" s="154"/>
      <c r="AN727" s="7"/>
      <c r="AO727" s="7"/>
      <c r="AP727" s="7"/>
      <c r="AQ727" s="7"/>
      <c r="AR727" s="154"/>
      <c r="AS727" s="154"/>
      <c r="AT727" s="7"/>
      <c r="AU727" s="7"/>
      <c r="AV727" s="7"/>
      <c r="AW727" s="7"/>
      <c r="AX727" s="154"/>
      <c r="AY727" s="154"/>
      <c r="AZ727" s="7"/>
      <c r="BA727" s="7"/>
      <c r="BB727" s="7"/>
      <c r="BC727" s="7"/>
      <c r="BD727" s="154"/>
      <c r="BE727" s="154"/>
      <c r="BF727" s="154"/>
      <c r="BG727" s="7"/>
    </row>
    <row r="728" ht="15.75" customHeight="1">
      <c r="A728" s="7"/>
      <c r="B728" s="154"/>
      <c r="C728" s="154"/>
      <c r="D728" s="7"/>
      <c r="E728" s="7"/>
      <c r="F728" s="7"/>
      <c r="G728" s="7"/>
      <c r="H728" s="154"/>
      <c r="I728" s="154"/>
      <c r="J728" s="7"/>
      <c r="K728" s="7"/>
      <c r="L728" s="7"/>
      <c r="M728" s="7"/>
      <c r="N728" s="154"/>
      <c r="O728" s="154"/>
      <c r="P728" s="7"/>
      <c r="Q728" s="7"/>
      <c r="R728" s="7"/>
      <c r="S728" s="7"/>
      <c r="T728" s="154"/>
      <c r="U728" s="154"/>
      <c r="V728" s="7"/>
      <c r="W728" s="7"/>
      <c r="X728" s="7"/>
      <c r="Y728" s="7"/>
      <c r="Z728" s="154"/>
      <c r="AA728" s="154"/>
      <c r="AB728" s="7"/>
      <c r="AC728" s="7"/>
      <c r="AD728" s="7"/>
      <c r="AE728" s="7"/>
      <c r="AF728" s="154"/>
      <c r="AG728" s="154"/>
      <c r="AH728" s="7"/>
      <c r="AI728" s="7"/>
      <c r="AJ728" s="7"/>
      <c r="AK728" s="7"/>
      <c r="AL728" s="154"/>
      <c r="AM728" s="154"/>
      <c r="AN728" s="7"/>
      <c r="AO728" s="7"/>
      <c r="AP728" s="7"/>
      <c r="AQ728" s="7"/>
      <c r="AR728" s="154"/>
      <c r="AS728" s="154"/>
      <c r="AT728" s="7"/>
      <c r="AU728" s="7"/>
      <c r="AV728" s="7"/>
      <c r="AW728" s="7"/>
      <c r="AX728" s="154"/>
      <c r="AY728" s="154"/>
      <c r="AZ728" s="7"/>
      <c r="BA728" s="7"/>
      <c r="BB728" s="7"/>
      <c r="BC728" s="7"/>
      <c r="BD728" s="154"/>
      <c r="BE728" s="154"/>
      <c r="BF728" s="154"/>
      <c r="BG728" s="7"/>
    </row>
    <row r="729" ht="15.75" customHeight="1">
      <c r="A729" s="7"/>
      <c r="B729" s="154"/>
      <c r="C729" s="154"/>
      <c r="D729" s="7"/>
      <c r="E729" s="7"/>
      <c r="F729" s="7"/>
      <c r="G729" s="7"/>
      <c r="H729" s="154"/>
      <c r="I729" s="154"/>
      <c r="J729" s="7"/>
      <c r="K729" s="7"/>
      <c r="L729" s="7"/>
      <c r="M729" s="7"/>
      <c r="N729" s="154"/>
      <c r="O729" s="154"/>
      <c r="P729" s="7"/>
      <c r="Q729" s="7"/>
      <c r="R729" s="7"/>
      <c r="S729" s="7"/>
      <c r="T729" s="154"/>
      <c r="U729" s="154"/>
      <c r="V729" s="7"/>
      <c r="W729" s="7"/>
      <c r="X729" s="7"/>
      <c r="Y729" s="7"/>
      <c r="Z729" s="154"/>
      <c r="AA729" s="154"/>
      <c r="AB729" s="7"/>
      <c r="AC729" s="7"/>
      <c r="AD729" s="7"/>
      <c r="AE729" s="7"/>
      <c r="AF729" s="154"/>
      <c r="AG729" s="154"/>
      <c r="AH729" s="7"/>
      <c r="AI729" s="7"/>
      <c r="AJ729" s="7"/>
      <c r="AK729" s="7"/>
      <c r="AL729" s="154"/>
      <c r="AM729" s="154"/>
      <c r="AN729" s="7"/>
      <c r="AO729" s="7"/>
      <c r="AP729" s="7"/>
      <c r="AQ729" s="7"/>
      <c r="AR729" s="154"/>
      <c r="AS729" s="154"/>
      <c r="AT729" s="7"/>
      <c r="AU729" s="7"/>
      <c r="AV729" s="7"/>
      <c r="AW729" s="7"/>
      <c r="AX729" s="154"/>
      <c r="AY729" s="154"/>
      <c r="AZ729" s="7"/>
      <c r="BA729" s="7"/>
      <c r="BB729" s="7"/>
      <c r="BC729" s="7"/>
      <c r="BD729" s="154"/>
      <c r="BE729" s="154"/>
      <c r="BF729" s="154"/>
      <c r="BG729" s="7"/>
    </row>
    <row r="730" ht="15.75" customHeight="1">
      <c r="A730" s="7"/>
      <c r="B730" s="154"/>
      <c r="C730" s="154"/>
      <c r="D730" s="7"/>
      <c r="E730" s="7"/>
      <c r="F730" s="7"/>
      <c r="G730" s="7"/>
      <c r="H730" s="154"/>
      <c r="I730" s="154"/>
      <c r="J730" s="7"/>
      <c r="K730" s="7"/>
      <c r="L730" s="7"/>
      <c r="M730" s="7"/>
      <c r="N730" s="154"/>
      <c r="O730" s="154"/>
      <c r="P730" s="7"/>
      <c r="Q730" s="7"/>
      <c r="R730" s="7"/>
      <c r="S730" s="7"/>
      <c r="T730" s="154"/>
      <c r="U730" s="154"/>
      <c r="V730" s="7"/>
      <c r="W730" s="7"/>
      <c r="X730" s="7"/>
      <c r="Y730" s="7"/>
      <c r="Z730" s="154"/>
      <c r="AA730" s="154"/>
      <c r="AB730" s="7"/>
      <c r="AC730" s="7"/>
      <c r="AD730" s="7"/>
      <c r="AE730" s="7"/>
      <c r="AF730" s="154"/>
      <c r="AG730" s="154"/>
      <c r="AH730" s="7"/>
      <c r="AI730" s="7"/>
      <c r="AJ730" s="7"/>
      <c r="AK730" s="7"/>
      <c r="AL730" s="154"/>
      <c r="AM730" s="154"/>
      <c r="AN730" s="7"/>
      <c r="AO730" s="7"/>
      <c r="AP730" s="7"/>
      <c r="AQ730" s="7"/>
      <c r="AR730" s="154"/>
      <c r="AS730" s="154"/>
      <c r="AT730" s="7"/>
      <c r="AU730" s="7"/>
      <c r="AV730" s="7"/>
      <c r="AW730" s="7"/>
      <c r="AX730" s="154"/>
      <c r="AY730" s="154"/>
      <c r="AZ730" s="7"/>
      <c r="BA730" s="7"/>
      <c r="BB730" s="7"/>
      <c r="BC730" s="7"/>
      <c r="BD730" s="154"/>
      <c r="BE730" s="154"/>
      <c r="BF730" s="154"/>
      <c r="BG730" s="7"/>
    </row>
    <row r="731" ht="15.75" customHeight="1">
      <c r="A731" s="7"/>
      <c r="B731" s="154"/>
      <c r="C731" s="154"/>
      <c r="D731" s="7"/>
      <c r="E731" s="7"/>
      <c r="F731" s="7"/>
      <c r="G731" s="7"/>
      <c r="H731" s="154"/>
      <c r="I731" s="154"/>
      <c r="J731" s="7"/>
      <c r="K731" s="7"/>
      <c r="L731" s="7"/>
      <c r="M731" s="7"/>
      <c r="N731" s="154"/>
      <c r="O731" s="154"/>
      <c r="P731" s="7"/>
      <c r="Q731" s="7"/>
      <c r="R731" s="7"/>
      <c r="S731" s="7"/>
      <c r="T731" s="154"/>
      <c r="U731" s="154"/>
      <c r="V731" s="7"/>
      <c r="W731" s="7"/>
      <c r="X731" s="7"/>
      <c r="Y731" s="7"/>
      <c r="Z731" s="154"/>
      <c r="AA731" s="154"/>
      <c r="AB731" s="7"/>
      <c r="AC731" s="7"/>
      <c r="AD731" s="7"/>
      <c r="AE731" s="7"/>
      <c r="AF731" s="154"/>
      <c r="AG731" s="154"/>
      <c r="AH731" s="7"/>
      <c r="AI731" s="7"/>
      <c r="AJ731" s="7"/>
      <c r="AK731" s="7"/>
      <c r="AL731" s="154"/>
      <c r="AM731" s="154"/>
      <c r="AN731" s="7"/>
      <c r="AO731" s="7"/>
      <c r="AP731" s="7"/>
      <c r="AQ731" s="7"/>
      <c r="AR731" s="154"/>
      <c r="AS731" s="154"/>
      <c r="AT731" s="7"/>
      <c r="AU731" s="7"/>
      <c r="AV731" s="7"/>
      <c r="AW731" s="7"/>
      <c r="AX731" s="154"/>
      <c r="AY731" s="154"/>
      <c r="AZ731" s="7"/>
      <c r="BA731" s="7"/>
      <c r="BB731" s="7"/>
      <c r="BC731" s="7"/>
      <c r="BD731" s="154"/>
      <c r="BE731" s="154"/>
      <c r="BF731" s="154"/>
      <c r="BG731" s="7"/>
    </row>
    <row r="732" ht="15.75" customHeight="1">
      <c r="A732" s="7"/>
      <c r="B732" s="154"/>
      <c r="C732" s="154"/>
      <c r="D732" s="7"/>
      <c r="E732" s="7"/>
      <c r="F732" s="7"/>
      <c r="G732" s="7"/>
      <c r="H732" s="154"/>
      <c r="I732" s="154"/>
      <c r="J732" s="7"/>
      <c r="K732" s="7"/>
      <c r="L732" s="7"/>
      <c r="M732" s="7"/>
      <c r="N732" s="154"/>
      <c r="O732" s="154"/>
      <c r="P732" s="7"/>
      <c r="Q732" s="7"/>
      <c r="R732" s="7"/>
      <c r="S732" s="7"/>
      <c r="T732" s="154"/>
      <c r="U732" s="154"/>
      <c r="V732" s="7"/>
      <c r="W732" s="7"/>
      <c r="X732" s="7"/>
      <c r="Y732" s="7"/>
      <c r="Z732" s="154"/>
      <c r="AA732" s="154"/>
      <c r="AB732" s="7"/>
      <c r="AC732" s="7"/>
      <c r="AD732" s="7"/>
      <c r="AE732" s="7"/>
      <c r="AF732" s="154"/>
      <c r="AG732" s="154"/>
      <c r="AH732" s="7"/>
      <c r="AI732" s="7"/>
      <c r="AJ732" s="7"/>
      <c r="AK732" s="7"/>
      <c r="AL732" s="154"/>
      <c r="AM732" s="154"/>
      <c r="AN732" s="7"/>
      <c r="AO732" s="7"/>
      <c r="AP732" s="7"/>
      <c r="AQ732" s="7"/>
      <c r="AR732" s="154"/>
      <c r="AS732" s="154"/>
      <c r="AT732" s="7"/>
      <c r="AU732" s="7"/>
      <c r="AV732" s="7"/>
      <c r="AW732" s="7"/>
      <c r="AX732" s="154"/>
      <c r="AY732" s="154"/>
      <c r="AZ732" s="7"/>
      <c r="BA732" s="7"/>
      <c r="BB732" s="7"/>
      <c r="BC732" s="7"/>
      <c r="BD732" s="154"/>
      <c r="BE732" s="154"/>
      <c r="BF732" s="154"/>
      <c r="BG732" s="7"/>
    </row>
    <row r="733" ht="15.75" customHeight="1">
      <c r="A733" s="7"/>
      <c r="B733" s="154"/>
      <c r="C733" s="154"/>
      <c r="D733" s="7"/>
      <c r="E733" s="7"/>
      <c r="F733" s="7"/>
      <c r="G733" s="7"/>
      <c r="H733" s="154"/>
      <c r="I733" s="154"/>
      <c r="J733" s="7"/>
      <c r="K733" s="7"/>
      <c r="L733" s="7"/>
      <c r="M733" s="7"/>
      <c r="N733" s="154"/>
      <c r="O733" s="154"/>
      <c r="P733" s="7"/>
      <c r="Q733" s="7"/>
      <c r="R733" s="7"/>
      <c r="S733" s="7"/>
      <c r="T733" s="154"/>
      <c r="U733" s="154"/>
      <c r="V733" s="7"/>
      <c r="W733" s="7"/>
      <c r="X733" s="7"/>
      <c r="Y733" s="7"/>
      <c r="Z733" s="154"/>
      <c r="AA733" s="154"/>
      <c r="AB733" s="7"/>
      <c r="AC733" s="7"/>
      <c r="AD733" s="7"/>
      <c r="AE733" s="7"/>
      <c r="AF733" s="154"/>
      <c r="AG733" s="154"/>
      <c r="AH733" s="7"/>
      <c r="AI733" s="7"/>
      <c r="AJ733" s="7"/>
      <c r="AK733" s="7"/>
      <c r="AL733" s="154"/>
      <c r="AM733" s="154"/>
      <c r="AN733" s="7"/>
      <c r="AO733" s="7"/>
      <c r="AP733" s="7"/>
      <c r="AQ733" s="7"/>
      <c r="AR733" s="154"/>
      <c r="AS733" s="154"/>
      <c r="AT733" s="7"/>
      <c r="AU733" s="7"/>
      <c r="AV733" s="7"/>
      <c r="AW733" s="7"/>
      <c r="AX733" s="154"/>
      <c r="AY733" s="154"/>
      <c r="AZ733" s="7"/>
      <c r="BA733" s="7"/>
      <c r="BB733" s="7"/>
      <c r="BC733" s="7"/>
      <c r="BD733" s="154"/>
      <c r="BE733" s="154"/>
      <c r="BF733" s="154"/>
      <c r="BG733" s="7"/>
    </row>
    <row r="734" ht="15.75" customHeight="1">
      <c r="A734" s="7"/>
      <c r="B734" s="154"/>
      <c r="C734" s="154"/>
      <c r="D734" s="7"/>
      <c r="E734" s="7"/>
      <c r="F734" s="7"/>
      <c r="G734" s="7"/>
      <c r="H734" s="154"/>
      <c r="I734" s="154"/>
      <c r="J734" s="7"/>
      <c r="K734" s="7"/>
      <c r="L734" s="7"/>
      <c r="M734" s="7"/>
      <c r="N734" s="154"/>
      <c r="O734" s="154"/>
      <c r="P734" s="7"/>
      <c r="Q734" s="7"/>
      <c r="R734" s="7"/>
      <c r="S734" s="7"/>
      <c r="T734" s="154"/>
      <c r="U734" s="154"/>
      <c r="V734" s="7"/>
      <c r="W734" s="7"/>
      <c r="X734" s="7"/>
      <c r="Y734" s="7"/>
      <c r="Z734" s="154"/>
      <c r="AA734" s="154"/>
      <c r="AB734" s="7"/>
      <c r="AC734" s="7"/>
      <c r="AD734" s="7"/>
      <c r="AE734" s="7"/>
      <c r="AF734" s="154"/>
      <c r="AG734" s="154"/>
      <c r="AH734" s="7"/>
      <c r="AI734" s="7"/>
      <c r="AJ734" s="7"/>
      <c r="AK734" s="7"/>
      <c r="AL734" s="154"/>
      <c r="AM734" s="154"/>
      <c r="AN734" s="7"/>
      <c r="AO734" s="7"/>
      <c r="AP734" s="7"/>
      <c r="AQ734" s="7"/>
      <c r="AR734" s="154"/>
      <c r="AS734" s="154"/>
      <c r="AT734" s="7"/>
      <c r="AU734" s="7"/>
      <c r="AV734" s="7"/>
      <c r="AW734" s="7"/>
      <c r="AX734" s="154"/>
      <c r="AY734" s="154"/>
      <c r="AZ734" s="7"/>
      <c r="BA734" s="7"/>
      <c r="BB734" s="7"/>
      <c r="BC734" s="7"/>
      <c r="BD734" s="154"/>
      <c r="BE734" s="154"/>
      <c r="BF734" s="154"/>
      <c r="BG734" s="7"/>
    </row>
    <row r="735" ht="15.75" customHeight="1">
      <c r="A735" s="7"/>
      <c r="B735" s="154"/>
      <c r="C735" s="154"/>
      <c r="D735" s="7"/>
      <c r="E735" s="7"/>
      <c r="F735" s="7"/>
      <c r="G735" s="7"/>
      <c r="H735" s="154"/>
      <c r="I735" s="154"/>
      <c r="J735" s="7"/>
      <c r="K735" s="7"/>
      <c r="L735" s="7"/>
      <c r="M735" s="7"/>
      <c r="N735" s="154"/>
      <c r="O735" s="154"/>
      <c r="P735" s="7"/>
      <c r="Q735" s="7"/>
      <c r="R735" s="7"/>
      <c r="S735" s="7"/>
      <c r="T735" s="154"/>
      <c r="U735" s="154"/>
      <c r="V735" s="7"/>
      <c r="W735" s="7"/>
      <c r="X735" s="7"/>
      <c r="Y735" s="7"/>
      <c r="Z735" s="154"/>
      <c r="AA735" s="154"/>
      <c r="AB735" s="7"/>
      <c r="AC735" s="7"/>
      <c r="AD735" s="7"/>
      <c r="AE735" s="7"/>
      <c r="AF735" s="154"/>
      <c r="AG735" s="154"/>
      <c r="AH735" s="7"/>
      <c r="AI735" s="7"/>
      <c r="AJ735" s="7"/>
      <c r="AK735" s="7"/>
      <c r="AL735" s="154"/>
      <c r="AM735" s="154"/>
      <c r="AN735" s="7"/>
      <c r="AO735" s="7"/>
      <c r="AP735" s="7"/>
      <c r="AQ735" s="7"/>
      <c r="AR735" s="154"/>
      <c r="AS735" s="154"/>
      <c r="AT735" s="7"/>
      <c r="AU735" s="7"/>
      <c r="AV735" s="7"/>
      <c r="AW735" s="7"/>
      <c r="AX735" s="154"/>
      <c r="AY735" s="154"/>
      <c r="AZ735" s="7"/>
      <c r="BA735" s="7"/>
      <c r="BB735" s="7"/>
      <c r="BC735" s="7"/>
      <c r="BD735" s="154"/>
      <c r="BE735" s="154"/>
      <c r="BF735" s="154"/>
      <c r="BG735" s="7"/>
    </row>
    <row r="736" ht="15.75" customHeight="1">
      <c r="A736" s="7"/>
      <c r="B736" s="154"/>
      <c r="C736" s="154"/>
      <c r="D736" s="7"/>
      <c r="E736" s="7"/>
      <c r="F736" s="7"/>
      <c r="G736" s="7"/>
      <c r="H736" s="154"/>
      <c r="I736" s="154"/>
      <c r="J736" s="7"/>
      <c r="K736" s="7"/>
      <c r="L736" s="7"/>
      <c r="M736" s="7"/>
      <c r="N736" s="154"/>
      <c r="O736" s="154"/>
      <c r="P736" s="7"/>
      <c r="Q736" s="7"/>
      <c r="R736" s="7"/>
      <c r="S736" s="7"/>
      <c r="T736" s="154"/>
      <c r="U736" s="154"/>
      <c r="V736" s="7"/>
      <c r="W736" s="7"/>
      <c r="X736" s="7"/>
      <c r="Y736" s="7"/>
      <c r="Z736" s="154"/>
      <c r="AA736" s="154"/>
      <c r="AB736" s="7"/>
      <c r="AC736" s="7"/>
      <c r="AD736" s="7"/>
      <c r="AE736" s="7"/>
      <c r="AF736" s="154"/>
      <c r="AG736" s="154"/>
      <c r="AH736" s="7"/>
      <c r="AI736" s="7"/>
      <c r="AJ736" s="7"/>
      <c r="AK736" s="7"/>
      <c r="AL736" s="154"/>
      <c r="AM736" s="154"/>
      <c r="AN736" s="7"/>
      <c r="AO736" s="7"/>
      <c r="AP736" s="7"/>
      <c r="AQ736" s="7"/>
      <c r="AR736" s="154"/>
      <c r="AS736" s="154"/>
      <c r="AT736" s="7"/>
      <c r="AU736" s="7"/>
      <c r="AV736" s="7"/>
      <c r="AW736" s="7"/>
      <c r="AX736" s="154"/>
      <c r="AY736" s="154"/>
      <c r="AZ736" s="7"/>
      <c r="BA736" s="7"/>
      <c r="BB736" s="7"/>
      <c r="BC736" s="7"/>
      <c r="BD736" s="154"/>
      <c r="BE736" s="154"/>
      <c r="BF736" s="154"/>
      <c r="BG736" s="7"/>
    </row>
    <row r="737" ht="15.75" customHeight="1">
      <c r="A737" s="7"/>
      <c r="B737" s="154"/>
      <c r="C737" s="154"/>
      <c r="D737" s="7"/>
      <c r="E737" s="7"/>
      <c r="F737" s="7"/>
      <c r="G737" s="7"/>
      <c r="H737" s="154"/>
      <c r="I737" s="154"/>
      <c r="J737" s="7"/>
      <c r="K737" s="7"/>
      <c r="L737" s="7"/>
      <c r="M737" s="7"/>
      <c r="N737" s="154"/>
      <c r="O737" s="154"/>
      <c r="P737" s="7"/>
      <c r="Q737" s="7"/>
      <c r="R737" s="7"/>
      <c r="S737" s="7"/>
      <c r="T737" s="154"/>
      <c r="U737" s="154"/>
      <c r="V737" s="7"/>
      <c r="W737" s="7"/>
      <c r="X737" s="7"/>
      <c r="Y737" s="7"/>
      <c r="Z737" s="154"/>
      <c r="AA737" s="154"/>
      <c r="AB737" s="7"/>
      <c r="AC737" s="7"/>
      <c r="AD737" s="7"/>
      <c r="AE737" s="7"/>
      <c r="AF737" s="154"/>
      <c r="AG737" s="154"/>
      <c r="AH737" s="7"/>
      <c r="AI737" s="7"/>
      <c r="AJ737" s="7"/>
      <c r="AK737" s="7"/>
      <c r="AL737" s="154"/>
      <c r="AM737" s="154"/>
      <c r="AN737" s="7"/>
      <c r="AO737" s="7"/>
      <c r="AP737" s="7"/>
      <c r="AQ737" s="7"/>
      <c r="AR737" s="154"/>
      <c r="AS737" s="154"/>
      <c r="AT737" s="7"/>
      <c r="AU737" s="7"/>
      <c r="AV737" s="7"/>
      <c r="AW737" s="7"/>
      <c r="AX737" s="154"/>
      <c r="AY737" s="154"/>
      <c r="AZ737" s="7"/>
      <c r="BA737" s="7"/>
      <c r="BB737" s="7"/>
      <c r="BC737" s="7"/>
      <c r="BD737" s="154"/>
      <c r="BE737" s="154"/>
      <c r="BF737" s="154"/>
      <c r="BG737" s="7"/>
    </row>
    <row r="738" ht="15.75" customHeight="1">
      <c r="A738" s="7"/>
      <c r="B738" s="154"/>
      <c r="C738" s="154"/>
      <c r="D738" s="7"/>
      <c r="E738" s="7"/>
      <c r="F738" s="7"/>
      <c r="G738" s="7"/>
      <c r="H738" s="154"/>
      <c r="I738" s="154"/>
      <c r="J738" s="7"/>
      <c r="K738" s="7"/>
      <c r="L738" s="7"/>
      <c r="M738" s="7"/>
      <c r="N738" s="154"/>
      <c r="O738" s="154"/>
      <c r="P738" s="7"/>
      <c r="Q738" s="7"/>
      <c r="R738" s="7"/>
      <c r="S738" s="7"/>
      <c r="T738" s="154"/>
      <c r="U738" s="154"/>
      <c r="V738" s="7"/>
      <c r="W738" s="7"/>
      <c r="X738" s="7"/>
      <c r="Y738" s="7"/>
      <c r="Z738" s="154"/>
      <c r="AA738" s="154"/>
      <c r="AB738" s="7"/>
      <c r="AC738" s="7"/>
      <c r="AD738" s="7"/>
      <c r="AE738" s="7"/>
      <c r="AF738" s="154"/>
      <c r="AG738" s="154"/>
      <c r="AH738" s="7"/>
      <c r="AI738" s="7"/>
      <c r="AJ738" s="7"/>
      <c r="AK738" s="7"/>
      <c r="AL738" s="154"/>
      <c r="AM738" s="154"/>
      <c r="AN738" s="7"/>
      <c r="AO738" s="7"/>
      <c r="AP738" s="7"/>
      <c r="AQ738" s="7"/>
      <c r="AR738" s="154"/>
      <c r="AS738" s="154"/>
      <c r="AT738" s="7"/>
      <c r="AU738" s="7"/>
      <c r="AV738" s="7"/>
      <c r="AW738" s="7"/>
      <c r="AX738" s="154"/>
      <c r="AY738" s="154"/>
      <c r="AZ738" s="7"/>
      <c r="BA738" s="7"/>
      <c r="BB738" s="7"/>
      <c r="BC738" s="7"/>
      <c r="BD738" s="154"/>
      <c r="BE738" s="154"/>
      <c r="BF738" s="154"/>
      <c r="BG738" s="7"/>
    </row>
    <row r="739" ht="15.75" customHeight="1">
      <c r="A739" s="7"/>
      <c r="B739" s="154"/>
      <c r="C739" s="154"/>
      <c r="D739" s="7"/>
      <c r="E739" s="7"/>
      <c r="F739" s="7"/>
      <c r="G739" s="7"/>
      <c r="H739" s="154"/>
      <c r="I739" s="154"/>
      <c r="J739" s="7"/>
      <c r="K739" s="7"/>
      <c r="L739" s="7"/>
      <c r="M739" s="7"/>
      <c r="N739" s="154"/>
      <c r="O739" s="154"/>
      <c r="P739" s="7"/>
      <c r="Q739" s="7"/>
      <c r="R739" s="7"/>
      <c r="S739" s="7"/>
      <c r="T739" s="154"/>
      <c r="U739" s="154"/>
      <c r="V739" s="7"/>
      <c r="W739" s="7"/>
      <c r="X739" s="7"/>
      <c r="Y739" s="7"/>
      <c r="Z739" s="154"/>
      <c r="AA739" s="154"/>
      <c r="AB739" s="7"/>
      <c r="AC739" s="7"/>
      <c r="AD739" s="7"/>
      <c r="AE739" s="7"/>
      <c r="AF739" s="154"/>
      <c r="AG739" s="154"/>
      <c r="AH739" s="7"/>
      <c r="AI739" s="7"/>
      <c r="AJ739" s="7"/>
      <c r="AK739" s="7"/>
      <c r="AL739" s="154"/>
      <c r="AM739" s="154"/>
      <c r="AN739" s="7"/>
      <c r="AO739" s="7"/>
      <c r="AP739" s="7"/>
      <c r="AQ739" s="7"/>
      <c r="AR739" s="154"/>
      <c r="AS739" s="154"/>
      <c r="AT739" s="7"/>
      <c r="AU739" s="7"/>
      <c r="AV739" s="7"/>
      <c r="AW739" s="7"/>
      <c r="AX739" s="154"/>
      <c r="AY739" s="154"/>
      <c r="AZ739" s="7"/>
      <c r="BA739" s="7"/>
      <c r="BB739" s="7"/>
      <c r="BC739" s="7"/>
      <c r="BD739" s="154"/>
      <c r="BE739" s="154"/>
      <c r="BF739" s="154"/>
      <c r="BG739" s="7"/>
    </row>
    <row r="740" ht="15.75" customHeight="1">
      <c r="A740" s="7"/>
      <c r="B740" s="154"/>
      <c r="C740" s="154"/>
      <c r="D740" s="7"/>
      <c r="E740" s="7"/>
      <c r="F740" s="7"/>
      <c r="G740" s="7"/>
      <c r="H740" s="154"/>
      <c r="I740" s="154"/>
      <c r="J740" s="7"/>
      <c r="K740" s="7"/>
      <c r="L740" s="7"/>
      <c r="M740" s="7"/>
      <c r="N740" s="154"/>
      <c r="O740" s="154"/>
      <c r="P740" s="7"/>
      <c r="Q740" s="7"/>
      <c r="R740" s="7"/>
      <c r="S740" s="7"/>
      <c r="T740" s="154"/>
      <c r="U740" s="154"/>
      <c r="V740" s="7"/>
      <c r="W740" s="7"/>
      <c r="X740" s="7"/>
      <c r="Y740" s="7"/>
      <c r="Z740" s="154"/>
      <c r="AA740" s="154"/>
      <c r="AB740" s="7"/>
      <c r="AC740" s="7"/>
      <c r="AD740" s="7"/>
      <c r="AE740" s="7"/>
      <c r="AF740" s="154"/>
      <c r="AG740" s="154"/>
      <c r="AH740" s="7"/>
      <c r="AI740" s="7"/>
      <c r="AJ740" s="7"/>
      <c r="AK740" s="7"/>
      <c r="AL740" s="154"/>
      <c r="AM740" s="154"/>
      <c r="AN740" s="7"/>
      <c r="AO740" s="7"/>
      <c r="AP740" s="7"/>
      <c r="AQ740" s="7"/>
      <c r="AR740" s="154"/>
      <c r="AS740" s="154"/>
      <c r="AT740" s="7"/>
      <c r="AU740" s="7"/>
      <c r="AV740" s="7"/>
      <c r="AW740" s="7"/>
      <c r="AX740" s="154"/>
      <c r="AY740" s="154"/>
      <c r="AZ740" s="7"/>
      <c r="BA740" s="7"/>
      <c r="BB740" s="7"/>
      <c r="BC740" s="7"/>
      <c r="BD740" s="154"/>
      <c r="BE740" s="154"/>
      <c r="BF740" s="154"/>
      <c r="BG740" s="7"/>
    </row>
    <row r="741" ht="15.75" customHeight="1">
      <c r="A741" s="7"/>
      <c r="B741" s="154"/>
      <c r="C741" s="154"/>
      <c r="D741" s="7"/>
      <c r="E741" s="7"/>
      <c r="F741" s="7"/>
      <c r="G741" s="7"/>
      <c r="H741" s="154"/>
      <c r="I741" s="154"/>
      <c r="J741" s="7"/>
      <c r="K741" s="7"/>
      <c r="L741" s="7"/>
      <c r="M741" s="7"/>
      <c r="N741" s="154"/>
      <c r="O741" s="154"/>
      <c r="P741" s="7"/>
      <c r="Q741" s="7"/>
      <c r="R741" s="7"/>
      <c r="S741" s="7"/>
      <c r="T741" s="154"/>
      <c r="U741" s="154"/>
      <c r="V741" s="7"/>
      <c r="W741" s="7"/>
      <c r="X741" s="7"/>
      <c r="Y741" s="7"/>
      <c r="Z741" s="154"/>
      <c r="AA741" s="154"/>
      <c r="AB741" s="7"/>
      <c r="AC741" s="7"/>
      <c r="AD741" s="7"/>
      <c r="AE741" s="7"/>
      <c r="AF741" s="154"/>
      <c r="AG741" s="154"/>
      <c r="AH741" s="7"/>
      <c r="AI741" s="7"/>
      <c r="AJ741" s="7"/>
      <c r="AK741" s="7"/>
      <c r="AL741" s="154"/>
      <c r="AM741" s="154"/>
      <c r="AN741" s="7"/>
      <c r="AO741" s="7"/>
      <c r="AP741" s="7"/>
      <c r="AQ741" s="7"/>
      <c r="AR741" s="154"/>
      <c r="AS741" s="154"/>
      <c r="AT741" s="7"/>
      <c r="AU741" s="7"/>
      <c r="AV741" s="7"/>
      <c r="AW741" s="7"/>
      <c r="AX741" s="154"/>
      <c r="AY741" s="154"/>
      <c r="AZ741" s="7"/>
      <c r="BA741" s="7"/>
      <c r="BB741" s="7"/>
      <c r="BC741" s="7"/>
      <c r="BD741" s="154"/>
      <c r="BE741" s="154"/>
      <c r="BF741" s="154"/>
      <c r="BG741" s="7"/>
    </row>
    <row r="742" ht="15.75" customHeight="1">
      <c r="A742" s="7"/>
      <c r="B742" s="154"/>
      <c r="C742" s="154"/>
      <c r="D742" s="7"/>
      <c r="E742" s="7"/>
      <c r="F742" s="7"/>
      <c r="G742" s="7"/>
      <c r="H742" s="154"/>
      <c r="I742" s="154"/>
      <c r="J742" s="7"/>
      <c r="K742" s="7"/>
      <c r="L742" s="7"/>
      <c r="M742" s="7"/>
      <c r="N742" s="154"/>
      <c r="O742" s="154"/>
      <c r="P742" s="7"/>
      <c r="Q742" s="7"/>
      <c r="R742" s="7"/>
      <c r="S742" s="7"/>
      <c r="T742" s="154"/>
      <c r="U742" s="154"/>
      <c r="V742" s="7"/>
      <c r="W742" s="7"/>
      <c r="X742" s="7"/>
      <c r="Y742" s="7"/>
      <c r="Z742" s="154"/>
      <c r="AA742" s="154"/>
      <c r="AB742" s="7"/>
      <c r="AC742" s="7"/>
      <c r="AD742" s="7"/>
      <c r="AE742" s="7"/>
      <c r="AF742" s="154"/>
      <c r="AG742" s="154"/>
      <c r="AH742" s="7"/>
      <c r="AI742" s="7"/>
      <c r="AJ742" s="7"/>
      <c r="AK742" s="7"/>
      <c r="AL742" s="154"/>
      <c r="AM742" s="154"/>
      <c r="AN742" s="7"/>
      <c r="AO742" s="7"/>
      <c r="AP742" s="7"/>
      <c r="AQ742" s="7"/>
      <c r="AR742" s="154"/>
      <c r="AS742" s="154"/>
      <c r="AT742" s="7"/>
      <c r="AU742" s="7"/>
      <c r="AV742" s="7"/>
      <c r="AW742" s="7"/>
      <c r="AX742" s="154"/>
      <c r="AY742" s="154"/>
      <c r="AZ742" s="7"/>
      <c r="BA742" s="7"/>
      <c r="BB742" s="7"/>
      <c r="BC742" s="7"/>
      <c r="BD742" s="154"/>
      <c r="BE742" s="154"/>
      <c r="BF742" s="154"/>
      <c r="BG742" s="7"/>
    </row>
    <row r="743" ht="15.75" customHeight="1">
      <c r="A743" s="7"/>
      <c r="B743" s="154"/>
      <c r="C743" s="154"/>
      <c r="D743" s="7"/>
      <c r="E743" s="7"/>
      <c r="F743" s="7"/>
      <c r="G743" s="7"/>
      <c r="H743" s="154"/>
      <c r="I743" s="154"/>
      <c r="J743" s="7"/>
      <c r="K743" s="7"/>
      <c r="L743" s="7"/>
      <c r="M743" s="7"/>
      <c r="N743" s="154"/>
      <c r="O743" s="154"/>
      <c r="P743" s="7"/>
      <c r="Q743" s="7"/>
      <c r="R743" s="7"/>
      <c r="S743" s="7"/>
      <c r="T743" s="154"/>
      <c r="U743" s="154"/>
      <c r="V743" s="7"/>
      <c r="W743" s="7"/>
      <c r="X743" s="7"/>
      <c r="Y743" s="7"/>
      <c r="Z743" s="154"/>
      <c r="AA743" s="154"/>
      <c r="AB743" s="7"/>
      <c r="AC743" s="7"/>
      <c r="AD743" s="7"/>
      <c r="AE743" s="7"/>
      <c r="AF743" s="154"/>
      <c r="AG743" s="154"/>
      <c r="AH743" s="7"/>
      <c r="AI743" s="7"/>
      <c r="AJ743" s="7"/>
      <c r="AK743" s="7"/>
      <c r="AL743" s="154"/>
      <c r="AM743" s="154"/>
      <c r="AN743" s="7"/>
      <c r="AO743" s="7"/>
      <c r="AP743" s="7"/>
      <c r="AQ743" s="7"/>
      <c r="AR743" s="154"/>
      <c r="AS743" s="154"/>
      <c r="AT743" s="7"/>
      <c r="AU743" s="7"/>
      <c r="AV743" s="7"/>
      <c r="AW743" s="7"/>
      <c r="AX743" s="154"/>
      <c r="AY743" s="154"/>
      <c r="AZ743" s="7"/>
      <c r="BA743" s="7"/>
      <c r="BB743" s="7"/>
      <c r="BC743" s="7"/>
      <c r="BD743" s="154"/>
      <c r="BE743" s="154"/>
      <c r="BF743" s="154"/>
      <c r="BG743" s="7"/>
    </row>
    <row r="744" ht="15.75" customHeight="1">
      <c r="A744" s="7"/>
      <c r="B744" s="154"/>
      <c r="C744" s="154"/>
      <c r="D744" s="7"/>
      <c r="E744" s="7"/>
      <c r="F744" s="7"/>
      <c r="G744" s="7"/>
      <c r="H744" s="154"/>
      <c r="I744" s="154"/>
      <c r="J744" s="7"/>
      <c r="K744" s="7"/>
      <c r="L744" s="7"/>
      <c r="M744" s="7"/>
      <c r="N744" s="154"/>
      <c r="O744" s="154"/>
      <c r="P744" s="7"/>
      <c r="Q744" s="7"/>
      <c r="R744" s="7"/>
      <c r="S744" s="7"/>
      <c r="T744" s="154"/>
      <c r="U744" s="154"/>
      <c r="V744" s="7"/>
      <c r="W744" s="7"/>
      <c r="X744" s="7"/>
      <c r="Y744" s="7"/>
      <c r="Z744" s="154"/>
      <c r="AA744" s="154"/>
      <c r="AB744" s="7"/>
      <c r="AC744" s="7"/>
      <c r="AD744" s="7"/>
      <c r="AE744" s="7"/>
      <c r="AF744" s="154"/>
      <c r="AG744" s="154"/>
      <c r="AH744" s="7"/>
      <c r="AI744" s="7"/>
      <c r="AJ744" s="7"/>
      <c r="AK744" s="7"/>
      <c r="AL744" s="154"/>
      <c r="AM744" s="154"/>
      <c r="AN744" s="7"/>
      <c r="AO744" s="7"/>
      <c r="AP744" s="7"/>
      <c r="AQ744" s="7"/>
      <c r="AR744" s="154"/>
      <c r="AS744" s="154"/>
      <c r="AT744" s="7"/>
      <c r="AU744" s="7"/>
      <c r="AV744" s="7"/>
      <c r="AW744" s="7"/>
      <c r="AX744" s="154"/>
      <c r="AY744" s="154"/>
      <c r="AZ744" s="7"/>
      <c r="BA744" s="7"/>
      <c r="BB744" s="7"/>
      <c r="BC744" s="7"/>
      <c r="BD744" s="154"/>
      <c r="BE744" s="154"/>
      <c r="BF744" s="154"/>
      <c r="BG744" s="7"/>
    </row>
    <row r="745" ht="15.75" customHeight="1">
      <c r="A745" s="7"/>
      <c r="B745" s="154"/>
      <c r="C745" s="154"/>
      <c r="D745" s="7"/>
      <c r="E745" s="7"/>
      <c r="F745" s="7"/>
      <c r="G745" s="7"/>
      <c r="H745" s="154"/>
      <c r="I745" s="154"/>
      <c r="J745" s="7"/>
      <c r="K745" s="7"/>
      <c r="L745" s="7"/>
      <c r="M745" s="7"/>
      <c r="N745" s="154"/>
      <c r="O745" s="154"/>
      <c r="P745" s="7"/>
      <c r="Q745" s="7"/>
      <c r="R745" s="7"/>
      <c r="S745" s="7"/>
      <c r="T745" s="154"/>
      <c r="U745" s="154"/>
      <c r="V745" s="7"/>
      <c r="W745" s="7"/>
      <c r="X745" s="7"/>
      <c r="Y745" s="7"/>
      <c r="Z745" s="154"/>
      <c r="AA745" s="154"/>
      <c r="AB745" s="7"/>
      <c r="AC745" s="7"/>
      <c r="AD745" s="7"/>
      <c r="AE745" s="7"/>
      <c r="AF745" s="154"/>
      <c r="AG745" s="154"/>
      <c r="AH745" s="7"/>
      <c r="AI745" s="7"/>
      <c r="AJ745" s="7"/>
      <c r="AK745" s="7"/>
      <c r="AL745" s="154"/>
      <c r="AM745" s="154"/>
      <c r="AN745" s="7"/>
      <c r="AO745" s="7"/>
      <c r="AP745" s="7"/>
      <c r="AQ745" s="7"/>
      <c r="AR745" s="154"/>
      <c r="AS745" s="154"/>
      <c r="AT745" s="7"/>
      <c r="AU745" s="7"/>
      <c r="AV745" s="7"/>
      <c r="AW745" s="7"/>
      <c r="AX745" s="154"/>
      <c r="AY745" s="154"/>
      <c r="AZ745" s="7"/>
      <c r="BA745" s="7"/>
      <c r="BB745" s="7"/>
      <c r="BC745" s="7"/>
      <c r="BD745" s="154"/>
      <c r="BE745" s="154"/>
      <c r="BF745" s="154"/>
      <c r="BG745" s="7"/>
    </row>
    <row r="746" ht="15.75" customHeight="1">
      <c r="A746" s="7"/>
      <c r="B746" s="154"/>
      <c r="C746" s="154"/>
      <c r="D746" s="7"/>
      <c r="E746" s="7"/>
      <c r="F746" s="7"/>
      <c r="G746" s="7"/>
      <c r="H746" s="154"/>
      <c r="I746" s="154"/>
      <c r="J746" s="7"/>
      <c r="K746" s="7"/>
      <c r="L746" s="7"/>
      <c r="M746" s="7"/>
      <c r="N746" s="154"/>
      <c r="O746" s="154"/>
      <c r="P746" s="7"/>
      <c r="Q746" s="7"/>
      <c r="R746" s="7"/>
      <c r="S746" s="7"/>
      <c r="T746" s="154"/>
      <c r="U746" s="154"/>
      <c r="V746" s="7"/>
      <c r="W746" s="7"/>
      <c r="X746" s="7"/>
      <c r="Y746" s="7"/>
      <c r="Z746" s="154"/>
      <c r="AA746" s="154"/>
      <c r="AB746" s="7"/>
      <c r="AC746" s="7"/>
      <c r="AD746" s="7"/>
      <c r="AE746" s="7"/>
      <c r="AF746" s="154"/>
      <c r="AG746" s="154"/>
      <c r="AH746" s="7"/>
      <c r="AI746" s="7"/>
      <c r="AJ746" s="7"/>
      <c r="AK746" s="7"/>
      <c r="AL746" s="154"/>
      <c r="AM746" s="154"/>
      <c r="AN746" s="7"/>
      <c r="AO746" s="7"/>
      <c r="AP746" s="7"/>
      <c r="AQ746" s="7"/>
      <c r="AR746" s="154"/>
      <c r="AS746" s="154"/>
      <c r="AT746" s="7"/>
      <c r="AU746" s="7"/>
      <c r="AV746" s="7"/>
      <c r="AW746" s="7"/>
      <c r="AX746" s="154"/>
      <c r="AY746" s="154"/>
      <c r="AZ746" s="7"/>
      <c r="BA746" s="7"/>
      <c r="BB746" s="7"/>
      <c r="BC746" s="7"/>
      <c r="BD746" s="154"/>
      <c r="BE746" s="154"/>
      <c r="BF746" s="154"/>
      <c r="BG746" s="7"/>
    </row>
    <row r="747" ht="15.75" customHeight="1">
      <c r="A747" s="7"/>
      <c r="B747" s="154"/>
      <c r="C747" s="154"/>
      <c r="D747" s="7"/>
      <c r="E747" s="7"/>
      <c r="F747" s="7"/>
      <c r="G747" s="7"/>
      <c r="H747" s="154"/>
      <c r="I747" s="154"/>
      <c r="J747" s="7"/>
      <c r="K747" s="7"/>
      <c r="L747" s="7"/>
      <c r="M747" s="7"/>
      <c r="N747" s="154"/>
      <c r="O747" s="154"/>
      <c r="P747" s="7"/>
      <c r="Q747" s="7"/>
      <c r="R747" s="7"/>
      <c r="S747" s="7"/>
      <c r="T747" s="154"/>
      <c r="U747" s="154"/>
      <c r="V747" s="7"/>
      <c r="W747" s="7"/>
      <c r="X747" s="7"/>
      <c r="Y747" s="7"/>
      <c r="Z747" s="154"/>
      <c r="AA747" s="154"/>
      <c r="AB747" s="7"/>
      <c r="AC747" s="7"/>
      <c r="AD747" s="7"/>
      <c r="AE747" s="7"/>
      <c r="AF747" s="154"/>
      <c r="AG747" s="154"/>
      <c r="AH747" s="7"/>
      <c r="AI747" s="7"/>
      <c r="AJ747" s="7"/>
      <c r="AK747" s="7"/>
      <c r="AL747" s="154"/>
      <c r="AM747" s="154"/>
      <c r="AN747" s="7"/>
      <c r="AO747" s="7"/>
      <c r="AP747" s="7"/>
      <c r="AQ747" s="7"/>
      <c r="AR747" s="154"/>
      <c r="AS747" s="154"/>
      <c r="AT747" s="7"/>
      <c r="AU747" s="7"/>
      <c r="AV747" s="7"/>
      <c r="AW747" s="7"/>
      <c r="AX747" s="154"/>
      <c r="AY747" s="154"/>
      <c r="AZ747" s="7"/>
      <c r="BA747" s="7"/>
      <c r="BB747" s="7"/>
      <c r="BC747" s="7"/>
      <c r="BD747" s="154"/>
      <c r="BE747" s="154"/>
      <c r="BF747" s="154"/>
      <c r="BG747" s="7"/>
    </row>
    <row r="748" ht="15.75" customHeight="1">
      <c r="A748" s="7"/>
      <c r="B748" s="154"/>
      <c r="C748" s="154"/>
      <c r="D748" s="7"/>
      <c r="E748" s="7"/>
      <c r="F748" s="7"/>
      <c r="G748" s="7"/>
      <c r="H748" s="154"/>
      <c r="I748" s="154"/>
      <c r="J748" s="7"/>
      <c r="K748" s="7"/>
      <c r="L748" s="7"/>
      <c r="M748" s="7"/>
      <c r="N748" s="154"/>
      <c r="O748" s="154"/>
      <c r="P748" s="7"/>
      <c r="Q748" s="7"/>
      <c r="R748" s="7"/>
      <c r="S748" s="7"/>
      <c r="T748" s="154"/>
      <c r="U748" s="154"/>
      <c r="V748" s="7"/>
      <c r="W748" s="7"/>
      <c r="X748" s="7"/>
      <c r="Y748" s="7"/>
      <c r="Z748" s="154"/>
      <c r="AA748" s="154"/>
      <c r="AB748" s="7"/>
      <c r="AC748" s="7"/>
      <c r="AD748" s="7"/>
      <c r="AE748" s="7"/>
      <c r="AF748" s="154"/>
      <c r="AG748" s="154"/>
      <c r="AH748" s="7"/>
      <c r="AI748" s="7"/>
      <c r="AJ748" s="7"/>
      <c r="AK748" s="7"/>
      <c r="AL748" s="154"/>
      <c r="AM748" s="154"/>
      <c r="AN748" s="7"/>
      <c r="AO748" s="7"/>
      <c r="AP748" s="7"/>
      <c r="AQ748" s="7"/>
      <c r="AR748" s="154"/>
      <c r="AS748" s="154"/>
      <c r="AT748" s="7"/>
      <c r="AU748" s="7"/>
      <c r="AV748" s="7"/>
      <c r="AW748" s="7"/>
      <c r="AX748" s="154"/>
      <c r="AY748" s="154"/>
      <c r="AZ748" s="7"/>
      <c r="BA748" s="7"/>
      <c r="BB748" s="7"/>
      <c r="BC748" s="7"/>
      <c r="BD748" s="154"/>
      <c r="BE748" s="154"/>
      <c r="BF748" s="154"/>
      <c r="BG748" s="7"/>
    </row>
    <row r="749" ht="15.75" customHeight="1">
      <c r="A749" s="7"/>
      <c r="B749" s="154"/>
      <c r="C749" s="154"/>
      <c r="D749" s="7"/>
      <c r="E749" s="7"/>
      <c r="F749" s="7"/>
      <c r="G749" s="7"/>
      <c r="H749" s="154"/>
      <c r="I749" s="154"/>
      <c r="J749" s="7"/>
      <c r="K749" s="7"/>
      <c r="L749" s="7"/>
      <c r="M749" s="7"/>
      <c r="N749" s="154"/>
      <c r="O749" s="154"/>
      <c r="P749" s="7"/>
      <c r="Q749" s="7"/>
      <c r="R749" s="7"/>
      <c r="S749" s="7"/>
      <c r="T749" s="154"/>
      <c r="U749" s="154"/>
      <c r="V749" s="7"/>
      <c r="W749" s="7"/>
      <c r="X749" s="7"/>
      <c r="Y749" s="7"/>
      <c r="Z749" s="154"/>
      <c r="AA749" s="154"/>
      <c r="AB749" s="7"/>
      <c r="AC749" s="7"/>
      <c r="AD749" s="7"/>
      <c r="AE749" s="7"/>
      <c r="AF749" s="154"/>
      <c r="AG749" s="154"/>
      <c r="AH749" s="7"/>
      <c r="AI749" s="7"/>
      <c r="AJ749" s="7"/>
      <c r="AK749" s="7"/>
      <c r="AL749" s="154"/>
      <c r="AM749" s="154"/>
      <c r="AN749" s="7"/>
      <c r="AO749" s="7"/>
      <c r="AP749" s="7"/>
      <c r="AQ749" s="7"/>
      <c r="AR749" s="154"/>
      <c r="AS749" s="154"/>
      <c r="AT749" s="7"/>
      <c r="AU749" s="7"/>
      <c r="AV749" s="7"/>
      <c r="AW749" s="7"/>
      <c r="AX749" s="154"/>
      <c r="AY749" s="154"/>
      <c r="AZ749" s="7"/>
      <c r="BA749" s="7"/>
      <c r="BB749" s="7"/>
      <c r="BC749" s="7"/>
      <c r="BD749" s="154"/>
      <c r="BE749" s="154"/>
      <c r="BF749" s="154"/>
      <c r="BG749" s="7"/>
    </row>
    <row r="750" ht="15.75" customHeight="1">
      <c r="A750" s="7"/>
      <c r="B750" s="154"/>
      <c r="C750" s="154"/>
      <c r="D750" s="7"/>
      <c r="E750" s="7"/>
      <c r="F750" s="7"/>
      <c r="G750" s="7"/>
      <c r="H750" s="154"/>
      <c r="I750" s="154"/>
      <c r="J750" s="7"/>
      <c r="K750" s="7"/>
      <c r="L750" s="7"/>
      <c r="M750" s="7"/>
      <c r="N750" s="154"/>
      <c r="O750" s="154"/>
      <c r="P750" s="7"/>
      <c r="Q750" s="7"/>
      <c r="R750" s="7"/>
      <c r="S750" s="7"/>
      <c r="T750" s="154"/>
      <c r="U750" s="154"/>
      <c r="V750" s="7"/>
      <c r="W750" s="7"/>
      <c r="X750" s="7"/>
      <c r="Y750" s="7"/>
      <c r="Z750" s="154"/>
      <c r="AA750" s="154"/>
      <c r="AB750" s="7"/>
      <c r="AC750" s="7"/>
      <c r="AD750" s="7"/>
      <c r="AE750" s="7"/>
      <c r="AF750" s="154"/>
      <c r="AG750" s="154"/>
      <c r="AH750" s="7"/>
      <c r="AI750" s="7"/>
      <c r="AJ750" s="7"/>
      <c r="AK750" s="7"/>
      <c r="AL750" s="154"/>
      <c r="AM750" s="154"/>
      <c r="AN750" s="7"/>
      <c r="AO750" s="7"/>
      <c r="AP750" s="7"/>
      <c r="AQ750" s="7"/>
      <c r="AR750" s="154"/>
      <c r="AS750" s="154"/>
      <c r="AT750" s="7"/>
      <c r="AU750" s="7"/>
      <c r="AV750" s="7"/>
      <c r="AW750" s="7"/>
      <c r="AX750" s="154"/>
      <c r="AY750" s="154"/>
      <c r="AZ750" s="7"/>
      <c r="BA750" s="7"/>
      <c r="BB750" s="7"/>
      <c r="BC750" s="7"/>
      <c r="BD750" s="154"/>
      <c r="BE750" s="154"/>
      <c r="BF750" s="154"/>
      <c r="BG750" s="7"/>
    </row>
    <row r="751" ht="15.75" customHeight="1">
      <c r="A751" s="7"/>
      <c r="B751" s="154"/>
      <c r="C751" s="154"/>
      <c r="D751" s="7"/>
      <c r="E751" s="7"/>
      <c r="F751" s="7"/>
      <c r="G751" s="7"/>
      <c r="H751" s="154"/>
      <c r="I751" s="154"/>
      <c r="J751" s="7"/>
      <c r="K751" s="7"/>
      <c r="L751" s="7"/>
      <c r="M751" s="7"/>
      <c r="N751" s="154"/>
      <c r="O751" s="154"/>
      <c r="P751" s="7"/>
      <c r="Q751" s="7"/>
      <c r="R751" s="7"/>
      <c r="S751" s="7"/>
      <c r="T751" s="154"/>
      <c r="U751" s="154"/>
      <c r="V751" s="7"/>
      <c r="W751" s="7"/>
      <c r="X751" s="7"/>
      <c r="Y751" s="7"/>
      <c r="Z751" s="154"/>
      <c r="AA751" s="154"/>
      <c r="AB751" s="7"/>
      <c r="AC751" s="7"/>
      <c r="AD751" s="7"/>
      <c r="AE751" s="7"/>
      <c r="AF751" s="154"/>
      <c r="AG751" s="154"/>
      <c r="AH751" s="7"/>
      <c r="AI751" s="7"/>
      <c r="AJ751" s="7"/>
      <c r="AK751" s="7"/>
      <c r="AL751" s="154"/>
      <c r="AM751" s="154"/>
      <c r="AN751" s="7"/>
      <c r="AO751" s="7"/>
      <c r="AP751" s="7"/>
      <c r="AQ751" s="7"/>
      <c r="AR751" s="154"/>
      <c r="AS751" s="154"/>
      <c r="AT751" s="7"/>
      <c r="AU751" s="7"/>
      <c r="AV751" s="7"/>
      <c r="AW751" s="7"/>
      <c r="AX751" s="154"/>
      <c r="AY751" s="154"/>
      <c r="AZ751" s="7"/>
      <c r="BA751" s="7"/>
      <c r="BB751" s="7"/>
      <c r="BC751" s="7"/>
      <c r="BD751" s="154"/>
      <c r="BE751" s="154"/>
      <c r="BF751" s="154"/>
      <c r="BG751" s="7"/>
    </row>
    <row r="752" ht="15.75" customHeight="1">
      <c r="A752" s="7"/>
      <c r="B752" s="154"/>
      <c r="C752" s="154"/>
      <c r="D752" s="7"/>
      <c r="E752" s="7"/>
      <c r="F752" s="7"/>
      <c r="G752" s="7"/>
      <c r="H752" s="154"/>
      <c r="I752" s="154"/>
      <c r="J752" s="7"/>
      <c r="K752" s="7"/>
      <c r="L752" s="7"/>
      <c r="M752" s="7"/>
      <c r="N752" s="154"/>
      <c r="O752" s="154"/>
      <c r="P752" s="7"/>
      <c r="Q752" s="7"/>
      <c r="R752" s="7"/>
      <c r="S752" s="7"/>
      <c r="T752" s="154"/>
      <c r="U752" s="154"/>
      <c r="V752" s="7"/>
      <c r="W752" s="7"/>
      <c r="X752" s="7"/>
      <c r="Y752" s="7"/>
      <c r="Z752" s="154"/>
      <c r="AA752" s="154"/>
      <c r="AB752" s="7"/>
      <c r="AC752" s="7"/>
      <c r="AD752" s="7"/>
      <c r="AE752" s="7"/>
      <c r="AF752" s="154"/>
      <c r="AG752" s="154"/>
      <c r="AH752" s="7"/>
      <c r="AI752" s="7"/>
      <c r="AJ752" s="7"/>
      <c r="AK752" s="7"/>
      <c r="AL752" s="154"/>
      <c r="AM752" s="154"/>
      <c r="AN752" s="7"/>
      <c r="AO752" s="7"/>
      <c r="AP752" s="7"/>
      <c r="AQ752" s="7"/>
      <c r="AR752" s="154"/>
      <c r="AS752" s="154"/>
      <c r="AT752" s="7"/>
      <c r="AU752" s="7"/>
      <c r="AV752" s="7"/>
      <c r="AW752" s="7"/>
      <c r="AX752" s="154"/>
      <c r="AY752" s="154"/>
      <c r="AZ752" s="7"/>
      <c r="BA752" s="7"/>
      <c r="BB752" s="7"/>
      <c r="BC752" s="7"/>
      <c r="BD752" s="154"/>
      <c r="BE752" s="154"/>
      <c r="BF752" s="154"/>
      <c r="BG752" s="7"/>
    </row>
    <row r="753" ht="15.75" customHeight="1">
      <c r="A753" s="7"/>
      <c r="B753" s="154"/>
      <c r="C753" s="154"/>
      <c r="D753" s="7"/>
      <c r="E753" s="7"/>
      <c r="F753" s="7"/>
      <c r="G753" s="7"/>
      <c r="H753" s="154"/>
      <c r="I753" s="154"/>
      <c r="J753" s="7"/>
      <c r="K753" s="7"/>
      <c r="L753" s="7"/>
      <c r="M753" s="7"/>
      <c r="N753" s="154"/>
      <c r="O753" s="154"/>
      <c r="P753" s="7"/>
      <c r="Q753" s="7"/>
      <c r="R753" s="7"/>
      <c r="S753" s="7"/>
      <c r="T753" s="154"/>
      <c r="U753" s="154"/>
      <c r="V753" s="7"/>
      <c r="W753" s="7"/>
      <c r="X753" s="7"/>
      <c r="Y753" s="7"/>
      <c r="Z753" s="154"/>
      <c r="AA753" s="154"/>
      <c r="AB753" s="7"/>
      <c r="AC753" s="7"/>
      <c r="AD753" s="7"/>
      <c r="AE753" s="7"/>
      <c r="AF753" s="154"/>
      <c r="AG753" s="154"/>
      <c r="AH753" s="7"/>
      <c r="AI753" s="7"/>
      <c r="AJ753" s="7"/>
      <c r="AK753" s="7"/>
      <c r="AL753" s="154"/>
      <c r="AM753" s="154"/>
      <c r="AN753" s="7"/>
      <c r="AO753" s="7"/>
      <c r="AP753" s="7"/>
      <c r="AQ753" s="7"/>
      <c r="AR753" s="154"/>
      <c r="AS753" s="154"/>
      <c r="AT753" s="7"/>
      <c r="AU753" s="7"/>
      <c r="AV753" s="7"/>
      <c r="AW753" s="7"/>
      <c r="AX753" s="154"/>
      <c r="AY753" s="154"/>
      <c r="AZ753" s="7"/>
      <c r="BA753" s="7"/>
      <c r="BB753" s="7"/>
      <c r="BC753" s="7"/>
      <c r="BD753" s="154"/>
      <c r="BE753" s="154"/>
      <c r="BF753" s="154"/>
      <c r="BG753" s="7"/>
    </row>
    <row r="754" ht="15.75" customHeight="1">
      <c r="A754" s="7"/>
      <c r="B754" s="154"/>
      <c r="C754" s="154"/>
      <c r="D754" s="7"/>
      <c r="E754" s="7"/>
      <c r="F754" s="7"/>
      <c r="G754" s="7"/>
      <c r="H754" s="154"/>
      <c r="I754" s="154"/>
      <c r="J754" s="7"/>
      <c r="K754" s="7"/>
      <c r="L754" s="7"/>
      <c r="M754" s="7"/>
      <c r="N754" s="154"/>
      <c r="O754" s="154"/>
      <c r="P754" s="7"/>
      <c r="Q754" s="7"/>
      <c r="R754" s="7"/>
      <c r="S754" s="7"/>
      <c r="T754" s="154"/>
      <c r="U754" s="154"/>
      <c r="V754" s="7"/>
      <c r="W754" s="7"/>
      <c r="X754" s="7"/>
      <c r="Y754" s="7"/>
      <c r="Z754" s="154"/>
      <c r="AA754" s="154"/>
      <c r="AB754" s="7"/>
      <c r="AC754" s="7"/>
      <c r="AD754" s="7"/>
      <c r="AE754" s="7"/>
      <c r="AF754" s="154"/>
      <c r="AG754" s="154"/>
      <c r="AH754" s="7"/>
      <c r="AI754" s="7"/>
      <c r="AJ754" s="7"/>
      <c r="AK754" s="7"/>
      <c r="AL754" s="154"/>
      <c r="AM754" s="154"/>
      <c r="AN754" s="7"/>
      <c r="AO754" s="7"/>
      <c r="AP754" s="7"/>
      <c r="AQ754" s="7"/>
      <c r="AR754" s="154"/>
      <c r="AS754" s="154"/>
      <c r="AT754" s="7"/>
      <c r="AU754" s="7"/>
      <c r="AV754" s="7"/>
      <c r="AW754" s="7"/>
      <c r="AX754" s="154"/>
      <c r="AY754" s="154"/>
      <c r="AZ754" s="7"/>
      <c r="BA754" s="7"/>
      <c r="BB754" s="7"/>
      <c r="BC754" s="7"/>
      <c r="BD754" s="154"/>
      <c r="BE754" s="154"/>
      <c r="BF754" s="154"/>
      <c r="BG754" s="7"/>
    </row>
    <row r="755" ht="15.75" customHeight="1">
      <c r="A755" s="7"/>
      <c r="B755" s="154"/>
      <c r="C755" s="154"/>
      <c r="D755" s="7"/>
      <c r="E755" s="7"/>
      <c r="F755" s="7"/>
      <c r="G755" s="7"/>
      <c r="H755" s="154"/>
      <c r="I755" s="154"/>
      <c r="J755" s="7"/>
      <c r="K755" s="7"/>
      <c r="L755" s="7"/>
      <c r="M755" s="7"/>
      <c r="N755" s="154"/>
      <c r="O755" s="154"/>
      <c r="P755" s="7"/>
      <c r="Q755" s="7"/>
      <c r="R755" s="7"/>
      <c r="S755" s="7"/>
      <c r="T755" s="154"/>
      <c r="U755" s="154"/>
      <c r="V755" s="7"/>
      <c r="W755" s="7"/>
      <c r="X755" s="7"/>
      <c r="Y755" s="7"/>
      <c r="Z755" s="154"/>
      <c r="AA755" s="154"/>
      <c r="AB755" s="7"/>
      <c r="AC755" s="7"/>
      <c r="AD755" s="7"/>
      <c r="AE755" s="7"/>
      <c r="AF755" s="154"/>
      <c r="AG755" s="154"/>
      <c r="AH755" s="7"/>
      <c r="AI755" s="7"/>
      <c r="AJ755" s="7"/>
      <c r="AK755" s="7"/>
      <c r="AL755" s="154"/>
      <c r="AM755" s="154"/>
      <c r="AN755" s="7"/>
      <c r="AO755" s="7"/>
      <c r="AP755" s="7"/>
      <c r="AQ755" s="7"/>
      <c r="AR755" s="154"/>
      <c r="AS755" s="154"/>
      <c r="AT755" s="7"/>
      <c r="AU755" s="7"/>
      <c r="AV755" s="7"/>
      <c r="AW755" s="7"/>
      <c r="AX755" s="154"/>
      <c r="AY755" s="154"/>
      <c r="AZ755" s="7"/>
      <c r="BA755" s="7"/>
      <c r="BB755" s="7"/>
      <c r="BC755" s="7"/>
      <c r="BD755" s="154"/>
      <c r="BE755" s="154"/>
      <c r="BF755" s="154"/>
      <c r="BG755" s="7"/>
    </row>
    <row r="756" ht="15.75" customHeight="1">
      <c r="A756" s="7"/>
      <c r="B756" s="154"/>
      <c r="C756" s="154"/>
      <c r="D756" s="7"/>
      <c r="E756" s="7"/>
      <c r="F756" s="7"/>
      <c r="G756" s="7"/>
      <c r="H756" s="154"/>
      <c r="I756" s="154"/>
      <c r="J756" s="7"/>
      <c r="K756" s="7"/>
      <c r="L756" s="7"/>
      <c r="M756" s="7"/>
      <c r="N756" s="154"/>
      <c r="O756" s="154"/>
      <c r="P756" s="7"/>
      <c r="Q756" s="7"/>
      <c r="R756" s="7"/>
      <c r="S756" s="7"/>
      <c r="T756" s="154"/>
      <c r="U756" s="154"/>
      <c r="V756" s="7"/>
      <c r="W756" s="7"/>
      <c r="X756" s="7"/>
      <c r="Y756" s="7"/>
      <c r="Z756" s="154"/>
      <c r="AA756" s="154"/>
      <c r="AB756" s="7"/>
      <c r="AC756" s="7"/>
      <c r="AD756" s="7"/>
      <c r="AE756" s="7"/>
      <c r="AF756" s="154"/>
      <c r="AG756" s="154"/>
      <c r="AH756" s="7"/>
      <c r="AI756" s="7"/>
      <c r="AJ756" s="7"/>
      <c r="AK756" s="7"/>
      <c r="AL756" s="154"/>
      <c r="AM756" s="154"/>
      <c r="AN756" s="7"/>
      <c r="AO756" s="7"/>
      <c r="AP756" s="7"/>
      <c r="AQ756" s="7"/>
      <c r="AR756" s="154"/>
      <c r="AS756" s="154"/>
      <c r="AT756" s="7"/>
      <c r="AU756" s="7"/>
      <c r="AV756" s="7"/>
      <c r="AW756" s="7"/>
      <c r="AX756" s="154"/>
      <c r="AY756" s="154"/>
      <c r="AZ756" s="7"/>
      <c r="BA756" s="7"/>
      <c r="BB756" s="7"/>
      <c r="BC756" s="7"/>
      <c r="BD756" s="154"/>
      <c r="BE756" s="154"/>
      <c r="BF756" s="154"/>
      <c r="BG756" s="7"/>
    </row>
    <row r="757" ht="15.75" customHeight="1">
      <c r="A757" s="7"/>
      <c r="B757" s="154"/>
      <c r="C757" s="154"/>
      <c r="D757" s="7"/>
      <c r="E757" s="7"/>
      <c r="F757" s="7"/>
      <c r="G757" s="7"/>
      <c r="H757" s="154"/>
      <c r="I757" s="154"/>
      <c r="J757" s="7"/>
      <c r="K757" s="7"/>
      <c r="L757" s="7"/>
      <c r="M757" s="7"/>
      <c r="N757" s="154"/>
      <c r="O757" s="154"/>
      <c r="P757" s="7"/>
      <c r="Q757" s="7"/>
      <c r="R757" s="7"/>
      <c r="S757" s="7"/>
      <c r="T757" s="154"/>
      <c r="U757" s="154"/>
      <c r="V757" s="7"/>
      <c r="W757" s="7"/>
      <c r="X757" s="7"/>
      <c r="Y757" s="7"/>
      <c r="Z757" s="154"/>
      <c r="AA757" s="154"/>
      <c r="AB757" s="7"/>
      <c r="AC757" s="7"/>
      <c r="AD757" s="7"/>
      <c r="AE757" s="7"/>
      <c r="AF757" s="154"/>
      <c r="AG757" s="154"/>
      <c r="AH757" s="7"/>
      <c r="AI757" s="7"/>
      <c r="AJ757" s="7"/>
      <c r="AK757" s="7"/>
      <c r="AL757" s="154"/>
      <c r="AM757" s="154"/>
      <c r="AN757" s="7"/>
      <c r="AO757" s="7"/>
      <c r="AP757" s="7"/>
      <c r="AQ757" s="7"/>
      <c r="AR757" s="154"/>
      <c r="AS757" s="154"/>
      <c r="AT757" s="7"/>
      <c r="AU757" s="7"/>
      <c r="AV757" s="7"/>
      <c r="AW757" s="7"/>
      <c r="AX757" s="154"/>
      <c r="AY757" s="154"/>
      <c r="AZ757" s="7"/>
      <c r="BA757" s="7"/>
      <c r="BB757" s="7"/>
      <c r="BC757" s="7"/>
      <c r="BD757" s="154"/>
      <c r="BE757" s="154"/>
      <c r="BF757" s="154"/>
      <c r="BG757" s="7"/>
    </row>
    <row r="758" ht="15.75" customHeight="1">
      <c r="A758" s="7"/>
      <c r="B758" s="154"/>
      <c r="C758" s="154"/>
      <c r="D758" s="7"/>
      <c r="E758" s="7"/>
      <c r="F758" s="7"/>
      <c r="G758" s="7"/>
      <c r="H758" s="154"/>
      <c r="I758" s="154"/>
      <c r="J758" s="7"/>
      <c r="K758" s="7"/>
      <c r="L758" s="7"/>
      <c r="M758" s="7"/>
      <c r="N758" s="154"/>
      <c r="O758" s="154"/>
      <c r="P758" s="7"/>
      <c r="Q758" s="7"/>
      <c r="R758" s="7"/>
      <c r="S758" s="7"/>
      <c r="T758" s="154"/>
      <c r="U758" s="154"/>
      <c r="V758" s="7"/>
      <c r="W758" s="7"/>
      <c r="X758" s="7"/>
      <c r="Y758" s="7"/>
      <c r="Z758" s="154"/>
      <c r="AA758" s="154"/>
      <c r="AB758" s="7"/>
      <c r="AC758" s="7"/>
      <c r="AD758" s="7"/>
      <c r="AE758" s="7"/>
      <c r="AF758" s="154"/>
      <c r="AG758" s="154"/>
      <c r="AH758" s="7"/>
      <c r="AI758" s="7"/>
      <c r="AJ758" s="7"/>
      <c r="AK758" s="7"/>
      <c r="AL758" s="154"/>
      <c r="AM758" s="154"/>
      <c r="AN758" s="7"/>
      <c r="AO758" s="7"/>
      <c r="AP758" s="7"/>
      <c r="AQ758" s="7"/>
      <c r="AR758" s="154"/>
      <c r="AS758" s="154"/>
      <c r="AT758" s="7"/>
      <c r="AU758" s="7"/>
      <c r="AV758" s="7"/>
      <c r="AW758" s="7"/>
      <c r="AX758" s="154"/>
      <c r="AY758" s="154"/>
      <c r="AZ758" s="7"/>
      <c r="BA758" s="7"/>
      <c r="BB758" s="7"/>
      <c r="BC758" s="7"/>
      <c r="BD758" s="154"/>
      <c r="BE758" s="154"/>
      <c r="BF758" s="154"/>
      <c r="BG758" s="7"/>
    </row>
    <row r="759" ht="15.75" customHeight="1">
      <c r="A759" s="7"/>
      <c r="B759" s="154"/>
      <c r="C759" s="154"/>
      <c r="D759" s="7"/>
      <c r="E759" s="7"/>
      <c r="F759" s="7"/>
      <c r="G759" s="7"/>
      <c r="H759" s="154"/>
      <c r="I759" s="154"/>
      <c r="J759" s="7"/>
      <c r="K759" s="7"/>
      <c r="L759" s="7"/>
      <c r="M759" s="7"/>
      <c r="N759" s="154"/>
      <c r="O759" s="154"/>
      <c r="P759" s="7"/>
      <c r="Q759" s="7"/>
      <c r="R759" s="7"/>
      <c r="S759" s="7"/>
      <c r="T759" s="154"/>
      <c r="U759" s="154"/>
      <c r="V759" s="7"/>
      <c r="W759" s="7"/>
      <c r="X759" s="7"/>
      <c r="Y759" s="7"/>
      <c r="Z759" s="154"/>
      <c r="AA759" s="154"/>
      <c r="AB759" s="7"/>
      <c r="AC759" s="7"/>
      <c r="AD759" s="7"/>
      <c r="AE759" s="7"/>
      <c r="AF759" s="154"/>
      <c r="AG759" s="154"/>
      <c r="AH759" s="7"/>
      <c r="AI759" s="7"/>
      <c r="AJ759" s="7"/>
      <c r="AK759" s="7"/>
      <c r="AL759" s="154"/>
      <c r="AM759" s="154"/>
      <c r="AN759" s="7"/>
      <c r="AO759" s="7"/>
      <c r="AP759" s="7"/>
      <c r="AQ759" s="7"/>
      <c r="AR759" s="154"/>
      <c r="AS759" s="154"/>
      <c r="AT759" s="7"/>
      <c r="AU759" s="7"/>
      <c r="AV759" s="7"/>
      <c r="AW759" s="7"/>
      <c r="AX759" s="154"/>
      <c r="AY759" s="154"/>
      <c r="AZ759" s="7"/>
      <c r="BA759" s="7"/>
      <c r="BB759" s="7"/>
      <c r="BC759" s="7"/>
      <c r="BD759" s="154"/>
      <c r="BE759" s="154"/>
      <c r="BF759" s="154"/>
      <c r="BG759" s="7"/>
    </row>
    <row r="760" ht="15.75" customHeight="1">
      <c r="A760" s="7"/>
      <c r="B760" s="154"/>
      <c r="C760" s="154"/>
      <c r="D760" s="7"/>
      <c r="E760" s="7"/>
      <c r="F760" s="7"/>
      <c r="G760" s="7"/>
      <c r="H760" s="154"/>
      <c r="I760" s="154"/>
      <c r="J760" s="7"/>
      <c r="K760" s="7"/>
      <c r="L760" s="7"/>
      <c r="M760" s="7"/>
      <c r="N760" s="154"/>
      <c r="O760" s="154"/>
      <c r="P760" s="7"/>
      <c r="Q760" s="7"/>
      <c r="R760" s="7"/>
      <c r="S760" s="7"/>
      <c r="T760" s="154"/>
      <c r="U760" s="154"/>
      <c r="V760" s="7"/>
      <c r="W760" s="7"/>
      <c r="X760" s="7"/>
      <c r="Y760" s="7"/>
      <c r="Z760" s="154"/>
      <c r="AA760" s="154"/>
      <c r="AB760" s="7"/>
      <c r="AC760" s="7"/>
      <c r="AD760" s="7"/>
      <c r="AE760" s="7"/>
      <c r="AF760" s="154"/>
      <c r="AG760" s="154"/>
      <c r="AH760" s="7"/>
      <c r="AI760" s="7"/>
      <c r="AJ760" s="7"/>
      <c r="AK760" s="7"/>
      <c r="AL760" s="154"/>
      <c r="AM760" s="154"/>
      <c r="AN760" s="7"/>
      <c r="AO760" s="7"/>
      <c r="AP760" s="7"/>
      <c r="AQ760" s="7"/>
      <c r="AR760" s="154"/>
      <c r="AS760" s="154"/>
      <c r="AT760" s="7"/>
      <c r="AU760" s="7"/>
      <c r="AV760" s="7"/>
      <c r="AW760" s="7"/>
      <c r="AX760" s="154"/>
      <c r="AY760" s="154"/>
      <c r="AZ760" s="7"/>
      <c r="BA760" s="7"/>
      <c r="BB760" s="7"/>
      <c r="BC760" s="7"/>
      <c r="BD760" s="154"/>
      <c r="BE760" s="154"/>
      <c r="BF760" s="154"/>
      <c r="BG760" s="7"/>
    </row>
    <row r="761" ht="15.75" customHeight="1">
      <c r="A761" s="7"/>
      <c r="B761" s="154"/>
      <c r="C761" s="154"/>
      <c r="D761" s="7"/>
      <c r="E761" s="7"/>
      <c r="F761" s="7"/>
      <c r="G761" s="7"/>
      <c r="H761" s="154"/>
      <c r="I761" s="154"/>
      <c r="J761" s="7"/>
      <c r="K761" s="7"/>
      <c r="L761" s="7"/>
      <c r="M761" s="7"/>
      <c r="N761" s="154"/>
      <c r="O761" s="154"/>
      <c r="P761" s="7"/>
      <c r="Q761" s="7"/>
      <c r="R761" s="7"/>
      <c r="S761" s="7"/>
      <c r="T761" s="154"/>
      <c r="U761" s="154"/>
      <c r="V761" s="7"/>
      <c r="W761" s="7"/>
      <c r="X761" s="7"/>
      <c r="Y761" s="7"/>
      <c r="Z761" s="154"/>
      <c r="AA761" s="154"/>
      <c r="AB761" s="7"/>
      <c r="AC761" s="7"/>
      <c r="AD761" s="7"/>
      <c r="AE761" s="7"/>
      <c r="AF761" s="154"/>
      <c r="AG761" s="154"/>
      <c r="AH761" s="7"/>
      <c r="AI761" s="7"/>
      <c r="AJ761" s="7"/>
      <c r="AK761" s="7"/>
      <c r="AL761" s="154"/>
      <c r="AM761" s="154"/>
      <c r="AN761" s="7"/>
      <c r="AO761" s="7"/>
      <c r="AP761" s="7"/>
      <c r="AQ761" s="7"/>
      <c r="AR761" s="154"/>
      <c r="AS761" s="154"/>
      <c r="AT761" s="7"/>
      <c r="AU761" s="7"/>
      <c r="AV761" s="7"/>
      <c r="AW761" s="7"/>
      <c r="AX761" s="154"/>
      <c r="AY761" s="154"/>
      <c r="AZ761" s="7"/>
      <c r="BA761" s="7"/>
      <c r="BB761" s="7"/>
      <c r="BC761" s="7"/>
      <c r="BD761" s="154"/>
      <c r="BE761" s="154"/>
      <c r="BF761" s="154"/>
      <c r="BG761" s="7"/>
    </row>
    <row r="762" ht="15.75" customHeight="1">
      <c r="A762" s="7"/>
      <c r="B762" s="154"/>
      <c r="C762" s="154"/>
      <c r="D762" s="7"/>
      <c r="E762" s="7"/>
      <c r="F762" s="7"/>
      <c r="G762" s="7"/>
      <c r="H762" s="154"/>
      <c r="I762" s="154"/>
      <c r="J762" s="7"/>
      <c r="K762" s="7"/>
      <c r="L762" s="7"/>
      <c r="M762" s="7"/>
      <c r="N762" s="154"/>
      <c r="O762" s="154"/>
      <c r="P762" s="7"/>
      <c r="Q762" s="7"/>
      <c r="R762" s="7"/>
      <c r="S762" s="7"/>
      <c r="T762" s="154"/>
      <c r="U762" s="154"/>
      <c r="V762" s="7"/>
      <c r="W762" s="7"/>
      <c r="X762" s="7"/>
      <c r="Y762" s="7"/>
      <c r="Z762" s="154"/>
      <c r="AA762" s="154"/>
      <c r="AB762" s="7"/>
      <c r="AC762" s="7"/>
      <c r="AD762" s="7"/>
      <c r="AE762" s="7"/>
      <c r="AF762" s="154"/>
      <c r="AG762" s="154"/>
      <c r="AH762" s="7"/>
      <c r="AI762" s="7"/>
      <c r="AJ762" s="7"/>
      <c r="AK762" s="7"/>
      <c r="AL762" s="154"/>
      <c r="AM762" s="154"/>
      <c r="AN762" s="7"/>
      <c r="AO762" s="7"/>
      <c r="AP762" s="7"/>
      <c r="AQ762" s="7"/>
      <c r="AR762" s="154"/>
      <c r="AS762" s="154"/>
      <c r="AT762" s="7"/>
      <c r="AU762" s="7"/>
      <c r="AV762" s="7"/>
      <c r="AW762" s="7"/>
      <c r="AX762" s="154"/>
      <c r="AY762" s="154"/>
      <c r="AZ762" s="7"/>
      <c r="BA762" s="7"/>
      <c r="BB762" s="7"/>
      <c r="BC762" s="7"/>
      <c r="BD762" s="154"/>
      <c r="BE762" s="154"/>
      <c r="BF762" s="154"/>
      <c r="BG762" s="7"/>
    </row>
    <row r="763" ht="15.75" customHeight="1">
      <c r="A763" s="7"/>
      <c r="B763" s="154"/>
      <c r="C763" s="154"/>
      <c r="D763" s="7"/>
      <c r="E763" s="7"/>
      <c r="F763" s="7"/>
      <c r="G763" s="7"/>
      <c r="H763" s="154"/>
      <c r="I763" s="154"/>
      <c r="J763" s="7"/>
      <c r="K763" s="7"/>
      <c r="L763" s="7"/>
      <c r="M763" s="7"/>
      <c r="N763" s="154"/>
      <c r="O763" s="154"/>
      <c r="P763" s="7"/>
      <c r="Q763" s="7"/>
      <c r="R763" s="7"/>
      <c r="S763" s="7"/>
      <c r="T763" s="154"/>
      <c r="U763" s="154"/>
      <c r="V763" s="7"/>
      <c r="W763" s="7"/>
      <c r="X763" s="7"/>
      <c r="Y763" s="7"/>
      <c r="Z763" s="154"/>
      <c r="AA763" s="154"/>
      <c r="AB763" s="7"/>
      <c r="AC763" s="7"/>
      <c r="AD763" s="7"/>
      <c r="AE763" s="7"/>
      <c r="AF763" s="154"/>
      <c r="AG763" s="154"/>
      <c r="AH763" s="7"/>
      <c r="AI763" s="7"/>
      <c r="AJ763" s="7"/>
      <c r="AK763" s="7"/>
      <c r="AL763" s="154"/>
      <c r="AM763" s="154"/>
      <c r="AN763" s="7"/>
      <c r="AO763" s="7"/>
      <c r="AP763" s="7"/>
      <c r="AQ763" s="7"/>
      <c r="AR763" s="154"/>
      <c r="AS763" s="154"/>
      <c r="AT763" s="7"/>
      <c r="AU763" s="7"/>
      <c r="AV763" s="7"/>
      <c r="AW763" s="7"/>
      <c r="AX763" s="154"/>
      <c r="AY763" s="154"/>
      <c r="AZ763" s="7"/>
      <c r="BA763" s="7"/>
      <c r="BB763" s="7"/>
      <c r="BC763" s="7"/>
      <c r="BD763" s="154"/>
      <c r="BE763" s="154"/>
      <c r="BF763" s="154"/>
      <c r="BG763" s="7"/>
    </row>
    <row r="764" ht="15.75" customHeight="1">
      <c r="A764" s="7"/>
      <c r="B764" s="154"/>
      <c r="C764" s="154"/>
      <c r="D764" s="7"/>
      <c r="E764" s="7"/>
      <c r="F764" s="7"/>
      <c r="G764" s="7"/>
      <c r="H764" s="154"/>
      <c r="I764" s="154"/>
      <c r="J764" s="7"/>
      <c r="K764" s="7"/>
      <c r="L764" s="7"/>
      <c r="M764" s="7"/>
      <c r="N764" s="154"/>
      <c r="O764" s="154"/>
      <c r="P764" s="7"/>
      <c r="Q764" s="7"/>
      <c r="R764" s="7"/>
      <c r="S764" s="7"/>
      <c r="T764" s="154"/>
      <c r="U764" s="154"/>
      <c r="V764" s="7"/>
      <c r="W764" s="7"/>
      <c r="X764" s="7"/>
      <c r="Y764" s="7"/>
      <c r="Z764" s="154"/>
      <c r="AA764" s="154"/>
      <c r="AB764" s="7"/>
      <c r="AC764" s="7"/>
      <c r="AD764" s="7"/>
      <c r="AE764" s="7"/>
      <c r="AF764" s="154"/>
      <c r="AG764" s="154"/>
      <c r="AH764" s="7"/>
      <c r="AI764" s="7"/>
      <c r="AJ764" s="7"/>
      <c r="AK764" s="7"/>
      <c r="AL764" s="154"/>
      <c r="AM764" s="154"/>
      <c r="AN764" s="7"/>
      <c r="AO764" s="7"/>
      <c r="AP764" s="7"/>
      <c r="AQ764" s="7"/>
      <c r="AR764" s="154"/>
      <c r="AS764" s="154"/>
      <c r="AT764" s="7"/>
      <c r="AU764" s="7"/>
      <c r="AV764" s="7"/>
      <c r="AW764" s="7"/>
      <c r="AX764" s="154"/>
      <c r="AY764" s="154"/>
      <c r="AZ764" s="7"/>
      <c r="BA764" s="7"/>
      <c r="BB764" s="7"/>
      <c r="BC764" s="7"/>
      <c r="BD764" s="154"/>
      <c r="BE764" s="154"/>
      <c r="BF764" s="154"/>
      <c r="BG764" s="7"/>
    </row>
    <row r="765" ht="15.75" customHeight="1">
      <c r="A765" s="7"/>
      <c r="B765" s="154"/>
      <c r="C765" s="154"/>
      <c r="D765" s="7"/>
      <c r="E765" s="7"/>
      <c r="F765" s="7"/>
      <c r="G765" s="7"/>
      <c r="H765" s="154"/>
      <c r="I765" s="154"/>
      <c r="J765" s="7"/>
      <c r="K765" s="7"/>
      <c r="L765" s="7"/>
      <c r="M765" s="7"/>
      <c r="N765" s="154"/>
      <c r="O765" s="154"/>
      <c r="P765" s="7"/>
      <c r="Q765" s="7"/>
      <c r="R765" s="7"/>
      <c r="S765" s="7"/>
      <c r="T765" s="154"/>
      <c r="U765" s="154"/>
      <c r="V765" s="7"/>
      <c r="W765" s="7"/>
      <c r="X765" s="7"/>
      <c r="Y765" s="7"/>
      <c r="Z765" s="154"/>
      <c r="AA765" s="154"/>
      <c r="AB765" s="7"/>
      <c r="AC765" s="7"/>
      <c r="AD765" s="7"/>
      <c r="AE765" s="7"/>
      <c r="AF765" s="154"/>
      <c r="AG765" s="154"/>
      <c r="AH765" s="7"/>
      <c r="AI765" s="7"/>
      <c r="AJ765" s="7"/>
      <c r="AK765" s="7"/>
      <c r="AL765" s="154"/>
      <c r="AM765" s="154"/>
      <c r="AN765" s="7"/>
      <c r="AO765" s="7"/>
      <c r="AP765" s="7"/>
      <c r="AQ765" s="7"/>
      <c r="AR765" s="154"/>
      <c r="AS765" s="154"/>
      <c r="AT765" s="7"/>
      <c r="AU765" s="7"/>
      <c r="AV765" s="7"/>
      <c r="AW765" s="7"/>
      <c r="AX765" s="154"/>
      <c r="AY765" s="154"/>
      <c r="AZ765" s="7"/>
      <c r="BA765" s="7"/>
      <c r="BB765" s="7"/>
      <c r="BC765" s="7"/>
      <c r="BD765" s="154"/>
      <c r="BE765" s="154"/>
      <c r="BF765" s="154"/>
      <c r="BG765" s="7"/>
    </row>
    <row r="766" ht="15.75" customHeight="1">
      <c r="A766" s="7"/>
      <c r="B766" s="154"/>
      <c r="C766" s="154"/>
      <c r="D766" s="7"/>
      <c r="E766" s="7"/>
      <c r="F766" s="7"/>
      <c r="G766" s="7"/>
      <c r="H766" s="154"/>
      <c r="I766" s="154"/>
      <c r="J766" s="7"/>
      <c r="K766" s="7"/>
      <c r="L766" s="7"/>
      <c r="M766" s="7"/>
      <c r="N766" s="154"/>
      <c r="O766" s="154"/>
      <c r="P766" s="7"/>
      <c r="Q766" s="7"/>
      <c r="R766" s="7"/>
      <c r="S766" s="7"/>
      <c r="T766" s="154"/>
      <c r="U766" s="154"/>
      <c r="V766" s="7"/>
      <c r="W766" s="7"/>
      <c r="X766" s="7"/>
      <c r="Y766" s="7"/>
      <c r="Z766" s="154"/>
      <c r="AA766" s="154"/>
      <c r="AB766" s="7"/>
      <c r="AC766" s="7"/>
      <c r="AD766" s="7"/>
      <c r="AE766" s="7"/>
      <c r="AF766" s="154"/>
      <c r="AG766" s="154"/>
      <c r="AH766" s="7"/>
      <c r="AI766" s="7"/>
      <c r="AJ766" s="7"/>
      <c r="AK766" s="7"/>
      <c r="AL766" s="154"/>
      <c r="AM766" s="154"/>
      <c r="AN766" s="7"/>
      <c r="AO766" s="7"/>
      <c r="AP766" s="7"/>
      <c r="AQ766" s="7"/>
      <c r="AR766" s="154"/>
      <c r="AS766" s="154"/>
      <c r="AT766" s="7"/>
      <c r="AU766" s="7"/>
      <c r="AV766" s="7"/>
      <c r="AW766" s="7"/>
      <c r="AX766" s="154"/>
      <c r="AY766" s="154"/>
      <c r="AZ766" s="7"/>
      <c r="BA766" s="7"/>
      <c r="BB766" s="7"/>
      <c r="BC766" s="7"/>
      <c r="BD766" s="154"/>
      <c r="BE766" s="154"/>
      <c r="BF766" s="154"/>
      <c r="BG766" s="7"/>
    </row>
    <row r="767" ht="15.75" customHeight="1">
      <c r="A767" s="7"/>
      <c r="B767" s="154"/>
      <c r="C767" s="154"/>
      <c r="D767" s="7"/>
      <c r="E767" s="7"/>
      <c r="F767" s="7"/>
      <c r="G767" s="7"/>
      <c r="H767" s="154"/>
      <c r="I767" s="154"/>
      <c r="J767" s="7"/>
      <c r="K767" s="7"/>
      <c r="L767" s="7"/>
      <c r="M767" s="7"/>
      <c r="N767" s="154"/>
      <c r="O767" s="154"/>
      <c r="P767" s="7"/>
      <c r="Q767" s="7"/>
      <c r="R767" s="7"/>
      <c r="S767" s="7"/>
      <c r="T767" s="154"/>
      <c r="U767" s="154"/>
      <c r="V767" s="7"/>
      <c r="W767" s="7"/>
      <c r="X767" s="7"/>
      <c r="Y767" s="7"/>
      <c r="Z767" s="154"/>
      <c r="AA767" s="154"/>
      <c r="AB767" s="7"/>
      <c r="AC767" s="7"/>
      <c r="AD767" s="7"/>
      <c r="AE767" s="7"/>
      <c r="AF767" s="154"/>
      <c r="AG767" s="154"/>
      <c r="AH767" s="7"/>
      <c r="AI767" s="7"/>
      <c r="AJ767" s="7"/>
      <c r="AK767" s="7"/>
      <c r="AL767" s="154"/>
      <c r="AM767" s="154"/>
      <c r="AN767" s="7"/>
      <c r="AO767" s="7"/>
      <c r="AP767" s="7"/>
      <c r="AQ767" s="7"/>
      <c r="AR767" s="154"/>
      <c r="AS767" s="154"/>
      <c r="AT767" s="7"/>
      <c r="AU767" s="7"/>
      <c r="AV767" s="7"/>
      <c r="AW767" s="7"/>
      <c r="AX767" s="154"/>
      <c r="AY767" s="154"/>
      <c r="AZ767" s="7"/>
      <c r="BA767" s="7"/>
      <c r="BB767" s="7"/>
      <c r="BC767" s="7"/>
      <c r="BD767" s="154"/>
      <c r="BE767" s="154"/>
      <c r="BF767" s="154"/>
      <c r="BG767" s="7"/>
    </row>
    <row r="768" ht="15.75" customHeight="1">
      <c r="A768" s="7"/>
      <c r="B768" s="154"/>
      <c r="C768" s="154"/>
      <c r="D768" s="7"/>
      <c r="E768" s="7"/>
      <c r="F768" s="7"/>
      <c r="G768" s="7"/>
      <c r="H768" s="154"/>
      <c r="I768" s="154"/>
      <c r="J768" s="7"/>
      <c r="K768" s="7"/>
      <c r="L768" s="7"/>
      <c r="M768" s="7"/>
      <c r="N768" s="154"/>
      <c r="O768" s="154"/>
      <c r="P768" s="7"/>
      <c r="Q768" s="7"/>
      <c r="R768" s="7"/>
      <c r="S768" s="7"/>
      <c r="T768" s="154"/>
      <c r="U768" s="154"/>
      <c r="V768" s="7"/>
      <c r="W768" s="7"/>
      <c r="X768" s="7"/>
      <c r="Y768" s="7"/>
      <c r="Z768" s="154"/>
      <c r="AA768" s="154"/>
      <c r="AB768" s="7"/>
      <c r="AC768" s="7"/>
      <c r="AD768" s="7"/>
      <c r="AE768" s="7"/>
      <c r="AF768" s="154"/>
      <c r="AG768" s="154"/>
      <c r="AH768" s="7"/>
      <c r="AI768" s="7"/>
      <c r="AJ768" s="7"/>
      <c r="AK768" s="7"/>
      <c r="AL768" s="154"/>
      <c r="AM768" s="154"/>
      <c r="AN768" s="7"/>
      <c r="AO768" s="7"/>
      <c r="AP768" s="7"/>
      <c r="AQ768" s="7"/>
      <c r="AR768" s="154"/>
      <c r="AS768" s="154"/>
      <c r="AT768" s="7"/>
      <c r="AU768" s="7"/>
      <c r="AV768" s="7"/>
      <c r="AW768" s="7"/>
      <c r="AX768" s="154"/>
      <c r="AY768" s="154"/>
      <c r="AZ768" s="7"/>
      <c r="BA768" s="7"/>
      <c r="BB768" s="7"/>
      <c r="BC768" s="7"/>
      <c r="BD768" s="154"/>
      <c r="BE768" s="154"/>
      <c r="BF768" s="154"/>
      <c r="BG768" s="7"/>
    </row>
    <row r="769" ht="15.75" customHeight="1">
      <c r="A769" s="7"/>
      <c r="B769" s="154"/>
      <c r="C769" s="154"/>
      <c r="D769" s="7"/>
      <c r="E769" s="7"/>
      <c r="F769" s="7"/>
      <c r="G769" s="7"/>
      <c r="H769" s="154"/>
      <c r="I769" s="154"/>
      <c r="J769" s="7"/>
      <c r="K769" s="7"/>
      <c r="L769" s="7"/>
      <c r="M769" s="7"/>
      <c r="N769" s="154"/>
      <c r="O769" s="154"/>
      <c r="P769" s="7"/>
      <c r="Q769" s="7"/>
      <c r="R769" s="7"/>
      <c r="S769" s="7"/>
      <c r="T769" s="154"/>
      <c r="U769" s="154"/>
      <c r="V769" s="7"/>
      <c r="W769" s="7"/>
      <c r="X769" s="7"/>
      <c r="Y769" s="7"/>
      <c r="Z769" s="154"/>
      <c r="AA769" s="154"/>
      <c r="AB769" s="7"/>
      <c r="AC769" s="7"/>
      <c r="AD769" s="7"/>
      <c r="AE769" s="7"/>
      <c r="AF769" s="154"/>
      <c r="AG769" s="154"/>
      <c r="AH769" s="7"/>
      <c r="AI769" s="7"/>
      <c r="AJ769" s="7"/>
      <c r="AK769" s="7"/>
      <c r="AL769" s="154"/>
      <c r="AM769" s="154"/>
      <c r="AN769" s="7"/>
      <c r="AO769" s="7"/>
      <c r="AP769" s="7"/>
      <c r="AQ769" s="7"/>
      <c r="AR769" s="154"/>
      <c r="AS769" s="154"/>
      <c r="AT769" s="7"/>
      <c r="AU769" s="7"/>
      <c r="AV769" s="7"/>
      <c r="AW769" s="7"/>
      <c r="AX769" s="154"/>
      <c r="AY769" s="154"/>
      <c r="AZ769" s="7"/>
      <c r="BA769" s="7"/>
      <c r="BB769" s="7"/>
      <c r="BC769" s="7"/>
      <c r="BD769" s="154"/>
      <c r="BE769" s="154"/>
      <c r="BF769" s="154"/>
      <c r="BG769" s="7"/>
    </row>
    <row r="770" ht="15.75" customHeight="1">
      <c r="A770" s="7"/>
      <c r="B770" s="154"/>
      <c r="C770" s="154"/>
      <c r="D770" s="7"/>
      <c r="E770" s="7"/>
      <c r="F770" s="7"/>
      <c r="G770" s="7"/>
      <c r="H770" s="154"/>
      <c r="I770" s="154"/>
      <c r="J770" s="7"/>
      <c r="K770" s="7"/>
      <c r="L770" s="7"/>
      <c r="M770" s="7"/>
      <c r="N770" s="154"/>
      <c r="O770" s="154"/>
      <c r="P770" s="7"/>
      <c r="Q770" s="7"/>
      <c r="R770" s="7"/>
      <c r="S770" s="7"/>
      <c r="T770" s="154"/>
      <c r="U770" s="154"/>
      <c r="V770" s="7"/>
      <c r="W770" s="7"/>
      <c r="X770" s="7"/>
      <c r="Y770" s="7"/>
      <c r="Z770" s="154"/>
      <c r="AA770" s="154"/>
      <c r="AB770" s="7"/>
      <c r="AC770" s="7"/>
      <c r="AD770" s="7"/>
      <c r="AE770" s="7"/>
      <c r="AF770" s="154"/>
      <c r="AG770" s="154"/>
      <c r="AH770" s="7"/>
      <c r="AI770" s="7"/>
      <c r="AJ770" s="7"/>
      <c r="AK770" s="7"/>
      <c r="AL770" s="154"/>
      <c r="AM770" s="154"/>
      <c r="AN770" s="7"/>
      <c r="AO770" s="7"/>
      <c r="AP770" s="7"/>
      <c r="AQ770" s="7"/>
      <c r="AR770" s="154"/>
      <c r="AS770" s="154"/>
      <c r="AT770" s="7"/>
      <c r="AU770" s="7"/>
      <c r="AV770" s="7"/>
      <c r="AW770" s="7"/>
      <c r="AX770" s="154"/>
      <c r="AY770" s="154"/>
      <c r="AZ770" s="7"/>
      <c r="BA770" s="7"/>
      <c r="BB770" s="7"/>
      <c r="BC770" s="7"/>
      <c r="BD770" s="154"/>
      <c r="BE770" s="154"/>
      <c r="BF770" s="154"/>
      <c r="BG770" s="7"/>
    </row>
    <row r="771" ht="15.75" customHeight="1">
      <c r="A771" s="7"/>
      <c r="B771" s="154"/>
      <c r="C771" s="154"/>
      <c r="D771" s="7"/>
      <c r="E771" s="7"/>
      <c r="F771" s="7"/>
      <c r="G771" s="7"/>
      <c r="H771" s="154"/>
      <c r="I771" s="154"/>
      <c r="J771" s="7"/>
      <c r="K771" s="7"/>
      <c r="L771" s="7"/>
      <c r="M771" s="7"/>
      <c r="N771" s="154"/>
      <c r="O771" s="154"/>
      <c r="P771" s="7"/>
      <c r="Q771" s="7"/>
      <c r="R771" s="7"/>
      <c r="S771" s="7"/>
      <c r="T771" s="154"/>
      <c r="U771" s="154"/>
      <c r="V771" s="7"/>
      <c r="W771" s="7"/>
      <c r="X771" s="7"/>
      <c r="Y771" s="7"/>
      <c r="Z771" s="154"/>
      <c r="AA771" s="154"/>
      <c r="AB771" s="7"/>
      <c r="AC771" s="7"/>
      <c r="AD771" s="7"/>
      <c r="AE771" s="7"/>
      <c r="AF771" s="154"/>
      <c r="AG771" s="154"/>
      <c r="AH771" s="7"/>
      <c r="AI771" s="7"/>
      <c r="AJ771" s="7"/>
      <c r="AK771" s="7"/>
      <c r="AL771" s="154"/>
      <c r="AM771" s="154"/>
      <c r="AN771" s="7"/>
      <c r="AO771" s="7"/>
      <c r="AP771" s="7"/>
      <c r="AQ771" s="7"/>
      <c r="AR771" s="154"/>
      <c r="AS771" s="154"/>
      <c r="AT771" s="7"/>
      <c r="AU771" s="7"/>
      <c r="AV771" s="7"/>
      <c r="AW771" s="7"/>
      <c r="AX771" s="154"/>
      <c r="AY771" s="154"/>
      <c r="AZ771" s="7"/>
      <c r="BA771" s="7"/>
      <c r="BB771" s="7"/>
      <c r="BC771" s="7"/>
      <c r="BD771" s="154"/>
      <c r="BE771" s="154"/>
      <c r="BF771" s="154"/>
      <c r="BG771" s="7"/>
    </row>
    <row r="772" ht="15.75" customHeight="1">
      <c r="A772" s="7"/>
      <c r="B772" s="154"/>
      <c r="C772" s="154"/>
      <c r="D772" s="7"/>
      <c r="E772" s="7"/>
      <c r="F772" s="7"/>
      <c r="G772" s="7"/>
      <c r="H772" s="154"/>
      <c r="I772" s="154"/>
      <c r="J772" s="7"/>
      <c r="K772" s="7"/>
      <c r="L772" s="7"/>
      <c r="M772" s="7"/>
      <c r="N772" s="154"/>
      <c r="O772" s="154"/>
      <c r="P772" s="7"/>
      <c r="Q772" s="7"/>
      <c r="R772" s="7"/>
      <c r="S772" s="7"/>
      <c r="T772" s="154"/>
      <c r="U772" s="154"/>
      <c r="V772" s="7"/>
      <c r="W772" s="7"/>
      <c r="X772" s="7"/>
      <c r="Y772" s="7"/>
      <c r="Z772" s="154"/>
      <c r="AA772" s="154"/>
      <c r="AB772" s="7"/>
      <c r="AC772" s="7"/>
      <c r="AD772" s="7"/>
      <c r="AE772" s="7"/>
      <c r="AF772" s="154"/>
      <c r="AG772" s="154"/>
      <c r="AH772" s="7"/>
      <c r="AI772" s="7"/>
      <c r="AJ772" s="7"/>
      <c r="AK772" s="7"/>
      <c r="AL772" s="154"/>
      <c r="AM772" s="154"/>
      <c r="AN772" s="7"/>
      <c r="AO772" s="7"/>
      <c r="AP772" s="7"/>
      <c r="AQ772" s="7"/>
      <c r="AR772" s="154"/>
      <c r="AS772" s="154"/>
      <c r="AT772" s="7"/>
      <c r="AU772" s="7"/>
      <c r="AV772" s="7"/>
      <c r="AW772" s="7"/>
      <c r="AX772" s="154"/>
      <c r="AY772" s="154"/>
      <c r="AZ772" s="7"/>
      <c r="BA772" s="7"/>
      <c r="BB772" s="7"/>
      <c r="BC772" s="7"/>
      <c r="BD772" s="154"/>
      <c r="BE772" s="154"/>
      <c r="BF772" s="154"/>
      <c r="BG772" s="7"/>
    </row>
    <row r="773" ht="15.75" customHeight="1">
      <c r="A773" s="7"/>
      <c r="B773" s="154"/>
      <c r="C773" s="154"/>
      <c r="D773" s="7"/>
      <c r="E773" s="7"/>
      <c r="F773" s="7"/>
      <c r="G773" s="7"/>
      <c r="H773" s="154"/>
      <c r="I773" s="154"/>
      <c r="J773" s="7"/>
      <c r="K773" s="7"/>
      <c r="L773" s="7"/>
      <c r="M773" s="7"/>
      <c r="N773" s="154"/>
      <c r="O773" s="154"/>
      <c r="P773" s="7"/>
      <c r="Q773" s="7"/>
      <c r="R773" s="7"/>
      <c r="S773" s="7"/>
      <c r="T773" s="154"/>
      <c r="U773" s="154"/>
      <c r="V773" s="7"/>
      <c r="W773" s="7"/>
      <c r="X773" s="7"/>
      <c r="Y773" s="7"/>
      <c r="Z773" s="154"/>
      <c r="AA773" s="154"/>
      <c r="AB773" s="7"/>
      <c r="AC773" s="7"/>
      <c r="AD773" s="7"/>
      <c r="AE773" s="7"/>
      <c r="AF773" s="154"/>
      <c r="AG773" s="154"/>
      <c r="AH773" s="7"/>
      <c r="AI773" s="7"/>
      <c r="AJ773" s="7"/>
      <c r="AK773" s="7"/>
      <c r="AL773" s="154"/>
      <c r="AM773" s="154"/>
      <c r="AN773" s="7"/>
      <c r="AO773" s="7"/>
      <c r="AP773" s="7"/>
      <c r="AQ773" s="7"/>
      <c r="AR773" s="154"/>
      <c r="AS773" s="154"/>
      <c r="AT773" s="7"/>
      <c r="AU773" s="7"/>
      <c r="AV773" s="7"/>
      <c r="AW773" s="7"/>
      <c r="AX773" s="154"/>
      <c r="AY773" s="154"/>
      <c r="AZ773" s="7"/>
      <c r="BA773" s="7"/>
      <c r="BB773" s="7"/>
      <c r="BC773" s="7"/>
      <c r="BD773" s="154"/>
      <c r="BE773" s="154"/>
      <c r="BF773" s="154"/>
      <c r="BG773" s="7"/>
    </row>
    <row r="774" ht="15.75" customHeight="1">
      <c r="A774" s="7"/>
      <c r="B774" s="154"/>
      <c r="C774" s="154"/>
      <c r="D774" s="7"/>
      <c r="E774" s="7"/>
      <c r="F774" s="7"/>
      <c r="G774" s="7"/>
      <c r="H774" s="154"/>
      <c r="I774" s="154"/>
      <c r="J774" s="7"/>
      <c r="K774" s="7"/>
      <c r="L774" s="7"/>
      <c r="M774" s="7"/>
      <c r="N774" s="154"/>
      <c r="O774" s="154"/>
      <c r="P774" s="7"/>
      <c r="Q774" s="7"/>
      <c r="R774" s="7"/>
      <c r="S774" s="7"/>
      <c r="T774" s="154"/>
      <c r="U774" s="154"/>
      <c r="V774" s="7"/>
      <c r="W774" s="7"/>
      <c r="X774" s="7"/>
      <c r="Y774" s="7"/>
      <c r="Z774" s="154"/>
      <c r="AA774" s="154"/>
      <c r="AB774" s="7"/>
      <c r="AC774" s="7"/>
      <c r="AD774" s="7"/>
      <c r="AE774" s="7"/>
      <c r="AF774" s="154"/>
      <c r="AG774" s="154"/>
      <c r="AH774" s="7"/>
      <c r="AI774" s="7"/>
      <c r="AJ774" s="7"/>
      <c r="AK774" s="7"/>
      <c r="AL774" s="154"/>
      <c r="AM774" s="154"/>
      <c r="AN774" s="7"/>
      <c r="AO774" s="7"/>
      <c r="AP774" s="7"/>
      <c r="AQ774" s="7"/>
      <c r="AR774" s="154"/>
      <c r="AS774" s="154"/>
      <c r="AT774" s="7"/>
      <c r="AU774" s="7"/>
      <c r="AV774" s="7"/>
      <c r="AW774" s="7"/>
      <c r="AX774" s="154"/>
      <c r="AY774" s="154"/>
      <c r="AZ774" s="7"/>
      <c r="BA774" s="7"/>
      <c r="BB774" s="7"/>
      <c r="BC774" s="7"/>
      <c r="BD774" s="154"/>
      <c r="BE774" s="154"/>
      <c r="BF774" s="154"/>
      <c r="BG774" s="7"/>
    </row>
    <row r="775" ht="15.75" customHeight="1">
      <c r="A775" s="7"/>
      <c r="B775" s="154"/>
      <c r="C775" s="154"/>
      <c r="D775" s="7"/>
      <c r="E775" s="7"/>
      <c r="F775" s="7"/>
      <c r="G775" s="7"/>
      <c r="H775" s="154"/>
      <c r="I775" s="154"/>
      <c r="J775" s="7"/>
      <c r="K775" s="7"/>
      <c r="L775" s="7"/>
      <c r="M775" s="7"/>
      <c r="N775" s="154"/>
      <c r="O775" s="154"/>
      <c r="P775" s="7"/>
      <c r="Q775" s="7"/>
      <c r="R775" s="7"/>
      <c r="S775" s="7"/>
      <c r="T775" s="154"/>
      <c r="U775" s="154"/>
      <c r="V775" s="7"/>
      <c r="W775" s="7"/>
      <c r="X775" s="7"/>
      <c r="Y775" s="7"/>
      <c r="Z775" s="154"/>
      <c r="AA775" s="154"/>
      <c r="AB775" s="7"/>
      <c r="AC775" s="7"/>
      <c r="AD775" s="7"/>
      <c r="AE775" s="7"/>
      <c r="AF775" s="154"/>
      <c r="AG775" s="154"/>
      <c r="AH775" s="7"/>
      <c r="AI775" s="7"/>
      <c r="AJ775" s="7"/>
      <c r="AK775" s="7"/>
      <c r="AL775" s="154"/>
      <c r="AM775" s="154"/>
      <c r="AN775" s="7"/>
      <c r="AO775" s="7"/>
      <c r="AP775" s="7"/>
      <c r="AQ775" s="7"/>
      <c r="AR775" s="154"/>
      <c r="AS775" s="154"/>
      <c r="AT775" s="7"/>
      <c r="AU775" s="7"/>
      <c r="AV775" s="7"/>
      <c r="AW775" s="7"/>
      <c r="AX775" s="154"/>
      <c r="AY775" s="154"/>
      <c r="AZ775" s="7"/>
      <c r="BA775" s="7"/>
      <c r="BB775" s="7"/>
      <c r="BC775" s="7"/>
      <c r="BD775" s="154"/>
      <c r="BE775" s="154"/>
      <c r="BF775" s="154"/>
      <c r="BG775" s="7"/>
    </row>
    <row r="776" ht="15.75" customHeight="1">
      <c r="A776" s="7"/>
      <c r="B776" s="154"/>
      <c r="C776" s="154"/>
      <c r="D776" s="7"/>
      <c r="E776" s="7"/>
      <c r="F776" s="7"/>
      <c r="G776" s="7"/>
      <c r="H776" s="154"/>
      <c r="I776" s="154"/>
      <c r="J776" s="7"/>
      <c r="K776" s="7"/>
      <c r="L776" s="7"/>
      <c r="M776" s="7"/>
      <c r="N776" s="154"/>
      <c r="O776" s="154"/>
      <c r="P776" s="7"/>
      <c r="Q776" s="7"/>
      <c r="R776" s="7"/>
      <c r="S776" s="7"/>
      <c r="T776" s="154"/>
      <c r="U776" s="154"/>
      <c r="V776" s="7"/>
      <c r="W776" s="7"/>
      <c r="X776" s="7"/>
      <c r="Y776" s="7"/>
      <c r="Z776" s="154"/>
      <c r="AA776" s="154"/>
      <c r="AB776" s="7"/>
      <c r="AC776" s="7"/>
      <c r="AD776" s="7"/>
      <c r="AE776" s="7"/>
      <c r="AF776" s="154"/>
      <c r="AG776" s="154"/>
      <c r="AH776" s="7"/>
      <c r="AI776" s="7"/>
      <c r="AJ776" s="7"/>
      <c r="AK776" s="7"/>
      <c r="AL776" s="154"/>
      <c r="AM776" s="154"/>
      <c r="AN776" s="7"/>
      <c r="AO776" s="7"/>
      <c r="AP776" s="7"/>
      <c r="AQ776" s="7"/>
      <c r="AR776" s="154"/>
      <c r="AS776" s="154"/>
      <c r="AT776" s="7"/>
      <c r="AU776" s="7"/>
      <c r="AV776" s="7"/>
      <c r="AW776" s="7"/>
      <c r="AX776" s="154"/>
      <c r="AY776" s="154"/>
      <c r="AZ776" s="7"/>
      <c r="BA776" s="7"/>
      <c r="BB776" s="7"/>
      <c r="BC776" s="7"/>
      <c r="BD776" s="154"/>
      <c r="BE776" s="154"/>
      <c r="BF776" s="154"/>
      <c r="BG776" s="7"/>
    </row>
    <row r="777" ht="15.75" customHeight="1">
      <c r="A777" s="7"/>
      <c r="B777" s="154"/>
      <c r="C777" s="154"/>
      <c r="D777" s="7"/>
      <c r="E777" s="7"/>
      <c r="F777" s="7"/>
      <c r="G777" s="7"/>
      <c r="H777" s="154"/>
      <c r="I777" s="154"/>
      <c r="J777" s="7"/>
      <c r="K777" s="7"/>
      <c r="L777" s="7"/>
      <c r="M777" s="7"/>
      <c r="N777" s="154"/>
      <c r="O777" s="154"/>
      <c r="P777" s="7"/>
      <c r="Q777" s="7"/>
      <c r="R777" s="7"/>
      <c r="S777" s="7"/>
      <c r="T777" s="154"/>
      <c r="U777" s="154"/>
      <c r="V777" s="7"/>
      <c r="W777" s="7"/>
      <c r="X777" s="7"/>
      <c r="Y777" s="7"/>
      <c r="Z777" s="154"/>
      <c r="AA777" s="154"/>
      <c r="AB777" s="7"/>
      <c r="AC777" s="7"/>
      <c r="AD777" s="7"/>
      <c r="AE777" s="7"/>
      <c r="AF777" s="154"/>
      <c r="AG777" s="154"/>
      <c r="AH777" s="7"/>
      <c r="AI777" s="7"/>
      <c r="AJ777" s="7"/>
      <c r="AK777" s="7"/>
      <c r="AL777" s="154"/>
      <c r="AM777" s="154"/>
      <c r="AN777" s="7"/>
      <c r="AO777" s="7"/>
      <c r="AP777" s="7"/>
      <c r="AQ777" s="7"/>
      <c r="AR777" s="154"/>
      <c r="AS777" s="154"/>
      <c r="AT777" s="7"/>
      <c r="AU777" s="7"/>
      <c r="AV777" s="7"/>
      <c r="AW777" s="7"/>
      <c r="AX777" s="154"/>
      <c r="AY777" s="154"/>
      <c r="AZ777" s="7"/>
      <c r="BA777" s="7"/>
      <c r="BB777" s="7"/>
      <c r="BC777" s="7"/>
      <c r="BD777" s="154"/>
      <c r="BE777" s="154"/>
      <c r="BF777" s="154"/>
      <c r="BG777" s="7"/>
    </row>
    <row r="778" ht="15.75" customHeight="1">
      <c r="A778" s="7"/>
      <c r="B778" s="154"/>
      <c r="C778" s="154"/>
      <c r="D778" s="7"/>
      <c r="E778" s="7"/>
      <c r="F778" s="7"/>
      <c r="G778" s="7"/>
      <c r="H778" s="154"/>
      <c r="I778" s="154"/>
      <c r="J778" s="7"/>
      <c r="K778" s="7"/>
      <c r="L778" s="7"/>
      <c r="M778" s="7"/>
      <c r="N778" s="154"/>
      <c r="O778" s="154"/>
      <c r="P778" s="7"/>
      <c r="Q778" s="7"/>
      <c r="R778" s="7"/>
      <c r="S778" s="7"/>
      <c r="T778" s="154"/>
      <c r="U778" s="154"/>
      <c r="V778" s="7"/>
      <c r="W778" s="7"/>
      <c r="X778" s="7"/>
      <c r="Y778" s="7"/>
      <c r="Z778" s="154"/>
      <c r="AA778" s="154"/>
      <c r="AB778" s="7"/>
      <c r="AC778" s="7"/>
      <c r="AD778" s="7"/>
      <c r="AE778" s="7"/>
      <c r="AF778" s="154"/>
      <c r="AG778" s="154"/>
      <c r="AH778" s="7"/>
      <c r="AI778" s="7"/>
      <c r="AJ778" s="7"/>
      <c r="AK778" s="7"/>
      <c r="AL778" s="154"/>
      <c r="AM778" s="154"/>
      <c r="AN778" s="7"/>
      <c r="AO778" s="7"/>
      <c r="AP778" s="7"/>
      <c r="AQ778" s="7"/>
      <c r="AR778" s="154"/>
      <c r="AS778" s="154"/>
      <c r="AT778" s="7"/>
      <c r="AU778" s="7"/>
      <c r="AV778" s="7"/>
      <c r="AW778" s="7"/>
      <c r="AX778" s="154"/>
      <c r="AY778" s="154"/>
      <c r="AZ778" s="7"/>
      <c r="BA778" s="7"/>
      <c r="BB778" s="7"/>
      <c r="BC778" s="7"/>
      <c r="BD778" s="154"/>
      <c r="BE778" s="154"/>
      <c r="BF778" s="154"/>
      <c r="BG778" s="7"/>
    </row>
    <row r="779" ht="15.75" customHeight="1">
      <c r="A779" s="7"/>
      <c r="B779" s="154"/>
      <c r="C779" s="154"/>
      <c r="D779" s="7"/>
      <c r="E779" s="7"/>
      <c r="F779" s="7"/>
      <c r="G779" s="7"/>
      <c r="H779" s="154"/>
      <c r="I779" s="154"/>
      <c r="J779" s="7"/>
      <c r="K779" s="7"/>
      <c r="L779" s="7"/>
      <c r="M779" s="7"/>
      <c r="N779" s="154"/>
      <c r="O779" s="154"/>
      <c r="P779" s="7"/>
      <c r="Q779" s="7"/>
      <c r="R779" s="7"/>
      <c r="S779" s="7"/>
      <c r="T779" s="154"/>
      <c r="U779" s="154"/>
      <c r="V779" s="7"/>
      <c r="W779" s="7"/>
      <c r="X779" s="7"/>
      <c r="Y779" s="7"/>
      <c r="Z779" s="154"/>
      <c r="AA779" s="154"/>
      <c r="AB779" s="7"/>
      <c r="AC779" s="7"/>
      <c r="AD779" s="7"/>
      <c r="AE779" s="7"/>
      <c r="AF779" s="154"/>
      <c r="AG779" s="154"/>
      <c r="AH779" s="7"/>
      <c r="AI779" s="7"/>
      <c r="AJ779" s="7"/>
      <c r="AK779" s="7"/>
      <c r="AL779" s="154"/>
      <c r="AM779" s="154"/>
      <c r="AN779" s="7"/>
      <c r="AO779" s="7"/>
      <c r="AP779" s="7"/>
      <c r="AQ779" s="7"/>
      <c r="AR779" s="154"/>
      <c r="AS779" s="154"/>
      <c r="AT779" s="7"/>
      <c r="AU779" s="7"/>
      <c r="AV779" s="7"/>
      <c r="AW779" s="7"/>
      <c r="AX779" s="154"/>
      <c r="AY779" s="154"/>
      <c r="AZ779" s="7"/>
      <c r="BA779" s="7"/>
      <c r="BB779" s="7"/>
      <c r="BC779" s="7"/>
      <c r="BD779" s="154"/>
      <c r="BE779" s="154"/>
      <c r="BF779" s="154"/>
      <c r="BG779" s="7"/>
    </row>
    <row r="780" ht="15.75" customHeight="1">
      <c r="A780" s="7"/>
      <c r="B780" s="154"/>
      <c r="C780" s="154"/>
      <c r="D780" s="7"/>
      <c r="E780" s="7"/>
      <c r="F780" s="7"/>
      <c r="G780" s="7"/>
      <c r="H780" s="154"/>
      <c r="I780" s="154"/>
      <c r="J780" s="7"/>
      <c r="K780" s="7"/>
      <c r="L780" s="7"/>
      <c r="M780" s="7"/>
      <c r="N780" s="154"/>
      <c r="O780" s="154"/>
      <c r="P780" s="7"/>
      <c r="Q780" s="7"/>
      <c r="R780" s="7"/>
      <c r="S780" s="7"/>
      <c r="T780" s="154"/>
      <c r="U780" s="154"/>
      <c r="V780" s="7"/>
      <c r="W780" s="7"/>
      <c r="X780" s="7"/>
      <c r="Y780" s="7"/>
      <c r="Z780" s="154"/>
      <c r="AA780" s="154"/>
      <c r="AB780" s="7"/>
      <c r="AC780" s="7"/>
      <c r="AD780" s="7"/>
      <c r="AE780" s="7"/>
      <c r="AF780" s="154"/>
      <c r="AG780" s="154"/>
      <c r="AH780" s="7"/>
      <c r="AI780" s="7"/>
      <c r="AJ780" s="7"/>
      <c r="AK780" s="7"/>
      <c r="AL780" s="154"/>
      <c r="AM780" s="154"/>
      <c r="AN780" s="7"/>
      <c r="AO780" s="7"/>
      <c r="AP780" s="7"/>
      <c r="AQ780" s="7"/>
      <c r="AR780" s="154"/>
      <c r="AS780" s="154"/>
      <c r="AT780" s="7"/>
      <c r="AU780" s="7"/>
      <c r="AV780" s="7"/>
      <c r="AW780" s="7"/>
      <c r="AX780" s="154"/>
      <c r="AY780" s="154"/>
      <c r="AZ780" s="7"/>
      <c r="BA780" s="7"/>
      <c r="BB780" s="7"/>
      <c r="BC780" s="7"/>
      <c r="BD780" s="154"/>
      <c r="BE780" s="154"/>
      <c r="BF780" s="154"/>
      <c r="BG780" s="7"/>
    </row>
    <row r="781" ht="15.75" customHeight="1">
      <c r="A781" s="7"/>
      <c r="B781" s="154"/>
      <c r="C781" s="154"/>
      <c r="D781" s="7"/>
      <c r="E781" s="7"/>
      <c r="F781" s="7"/>
      <c r="G781" s="7"/>
      <c r="H781" s="154"/>
      <c r="I781" s="154"/>
      <c r="J781" s="7"/>
      <c r="K781" s="7"/>
      <c r="L781" s="7"/>
      <c r="M781" s="7"/>
      <c r="N781" s="154"/>
      <c r="O781" s="154"/>
      <c r="P781" s="7"/>
      <c r="Q781" s="7"/>
      <c r="R781" s="7"/>
      <c r="S781" s="7"/>
      <c r="T781" s="154"/>
      <c r="U781" s="154"/>
      <c r="V781" s="7"/>
      <c r="W781" s="7"/>
      <c r="X781" s="7"/>
      <c r="Y781" s="7"/>
      <c r="Z781" s="154"/>
      <c r="AA781" s="154"/>
      <c r="AB781" s="7"/>
      <c r="AC781" s="7"/>
      <c r="AD781" s="7"/>
      <c r="AE781" s="7"/>
      <c r="AF781" s="154"/>
      <c r="AG781" s="154"/>
      <c r="AH781" s="7"/>
      <c r="AI781" s="7"/>
      <c r="AJ781" s="7"/>
      <c r="AK781" s="7"/>
      <c r="AL781" s="154"/>
      <c r="AM781" s="154"/>
      <c r="AN781" s="7"/>
      <c r="AO781" s="7"/>
      <c r="AP781" s="7"/>
      <c r="AQ781" s="7"/>
      <c r="AR781" s="154"/>
      <c r="AS781" s="154"/>
      <c r="AT781" s="7"/>
      <c r="AU781" s="7"/>
      <c r="AV781" s="7"/>
      <c r="AW781" s="7"/>
      <c r="AX781" s="154"/>
      <c r="AY781" s="154"/>
      <c r="AZ781" s="7"/>
      <c r="BA781" s="7"/>
      <c r="BB781" s="7"/>
      <c r="BC781" s="7"/>
      <c r="BD781" s="154"/>
      <c r="BE781" s="154"/>
      <c r="BF781" s="154"/>
      <c r="BG781" s="7"/>
    </row>
    <row r="782" ht="15.75" customHeight="1">
      <c r="A782" s="7"/>
      <c r="B782" s="154"/>
      <c r="C782" s="154"/>
      <c r="D782" s="7"/>
      <c r="E782" s="7"/>
      <c r="F782" s="7"/>
      <c r="G782" s="7"/>
      <c r="H782" s="154"/>
      <c r="I782" s="154"/>
      <c r="J782" s="7"/>
      <c r="K782" s="7"/>
      <c r="L782" s="7"/>
      <c r="M782" s="7"/>
      <c r="N782" s="154"/>
      <c r="O782" s="154"/>
      <c r="P782" s="7"/>
      <c r="Q782" s="7"/>
      <c r="R782" s="7"/>
      <c r="S782" s="7"/>
      <c r="T782" s="154"/>
      <c r="U782" s="154"/>
      <c r="V782" s="7"/>
      <c r="W782" s="7"/>
      <c r="X782" s="7"/>
      <c r="Y782" s="7"/>
      <c r="Z782" s="154"/>
      <c r="AA782" s="154"/>
      <c r="AB782" s="7"/>
      <c r="AC782" s="7"/>
      <c r="AD782" s="7"/>
      <c r="AE782" s="7"/>
      <c r="AF782" s="154"/>
      <c r="AG782" s="154"/>
      <c r="AH782" s="7"/>
      <c r="AI782" s="7"/>
      <c r="AJ782" s="7"/>
      <c r="AK782" s="7"/>
      <c r="AL782" s="154"/>
      <c r="AM782" s="154"/>
      <c r="AN782" s="7"/>
      <c r="AO782" s="7"/>
      <c r="AP782" s="7"/>
      <c r="AQ782" s="7"/>
      <c r="AR782" s="154"/>
      <c r="AS782" s="154"/>
      <c r="AT782" s="7"/>
      <c r="AU782" s="7"/>
      <c r="AV782" s="7"/>
      <c r="AW782" s="7"/>
      <c r="AX782" s="154"/>
      <c r="AY782" s="154"/>
      <c r="AZ782" s="7"/>
      <c r="BA782" s="7"/>
      <c r="BB782" s="7"/>
      <c r="BC782" s="7"/>
      <c r="BD782" s="154"/>
      <c r="BE782" s="154"/>
      <c r="BF782" s="154"/>
      <c r="BG782" s="7"/>
    </row>
    <row r="783" ht="15.75" customHeight="1">
      <c r="A783" s="7"/>
      <c r="B783" s="154"/>
      <c r="C783" s="154"/>
      <c r="D783" s="7"/>
      <c r="E783" s="7"/>
      <c r="F783" s="7"/>
      <c r="G783" s="7"/>
      <c r="H783" s="154"/>
      <c r="I783" s="154"/>
      <c r="J783" s="7"/>
      <c r="K783" s="7"/>
      <c r="L783" s="7"/>
      <c r="M783" s="7"/>
      <c r="N783" s="154"/>
      <c r="O783" s="154"/>
      <c r="P783" s="7"/>
      <c r="Q783" s="7"/>
      <c r="R783" s="7"/>
      <c r="S783" s="7"/>
      <c r="T783" s="154"/>
      <c r="U783" s="154"/>
      <c r="V783" s="7"/>
      <c r="W783" s="7"/>
      <c r="X783" s="7"/>
      <c r="Y783" s="7"/>
      <c r="Z783" s="154"/>
      <c r="AA783" s="154"/>
      <c r="AB783" s="7"/>
      <c r="AC783" s="7"/>
      <c r="AD783" s="7"/>
      <c r="AE783" s="7"/>
      <c r="AF783" s="154"/>
      <c r="AG783" s="154"/>
      <c r="AH783" s="7"/>
      <c r="AI783" s="7"/>
      <c r="AJ783" s="7"/>
      <c r="AK783" s="7"/>
      <c r="AL783" s="154"/>
      <c r="AM783" s="154"/>
      <c r="AN783" s="7"/>
      <c r="AO783" s="7"/>
      <c r="AP783" s="7"/>
      <c r="AQ783" s="7"/>
      <c r="AR783" s="154"/>
      <c r="AS783" s="154"/>
      <c r="AT783" s="7"/>
      <c r="AU783" s="7"/>
      <c r="AV783" s="7"/>
      <c r="AW783" s="7"/>
      <c r="AX783" s="154"/>
      <c r="AY783" s="154"/>
      <c r="AZ783" s="7"/>
      <c r="BA783" s="7"/>
      <c r="BB783" s="7"/>
      <c r="BC783" s="7"/>
      <c r="BD783" s="154"/>
      <c r="BE783" s="154"/>
      <c r="BF783" s="154"/>
      <c r="BG783" s="7"/>
    </row>
    <row r="784" ht="15.75" customHeight="1">
      <c r="A784" s="7"/>
      <c r="B784" s="154"/>
      <c r="C784" s="154"/>
      <c r="D784" s="7"/>
      <c r="E784" s="7"/>
      <c r="F784" s="7"/>
      <c r="G784" s="7"/>
      <c r="H784" s="154"/>
      <c r="I784" s="154"/>
      <c r="J784" s="7"/>
      <c r="K784" s="7"/>
      <c r="L784" s="7"/>
      <c r="M784" s="7"/>
      <c r="N784" s="154"/>
      <c r="O784" s="154"/>
      <c r="P784" s="7"/>
      <c r="Q784" s="7"/>
      <c r="R784" s="7"/>
      <c r="S784" s="7"/>
      <c r="T784" s="154"/>
      <c r="U784" s="154"/>
      <c r="V784" s="7"/>
      <c r="W784" s="7"/>
      <c r="X784" s="7"/>
      <c r="Y784" s="7"/>
      <c r="Z784" s="154"/>
      <c r="AA784" s="154"/>
      <c r="AB784" s="7"/>
      <c r="AC784" s="7"/>
      <c r="AD784" s="7"/>
      <c r="AE784" s="7"/>
      <c r="AF784" s="154"/>
      <c r="AG784" s="154"/>
      <c r="AH784" s="7"/>
      <c r="AI784" s="7"/>
      <c r="AJ784" s="7"/>
      <c r="AK784" s="7"/>
      <c r="AL784" s="154"/>
      <c r="AM784" s="154"/>
      <c r="AN784" s="7"/>
      <c r="AO784" s="7"/>
      <c r="AP784" s="7"/>
      <c r="AQ784" s="7"/>
      <c r="AR784" s="154"/>
      <c r="AS784" s="154"/>
      <c r="AT784" s="7"/>
      <c r="AU784" s="7"/>
      <c r="AV784" s="7"/>
      <c r="AW784" s="7"/>
      <c r="AX784" s="154"/>
      <c r="AY784" s="154"/>
      <c r="AZ784" s="7"/>
      <c r="BA784" s="7"/>
      <c r="BB784" s="7"/>
      <c r="BC784" s="7"/>
      <c r="BD784" s="154"/>
      <c r="BE784" s="154"/>
      <c r="BF784" s="154"/>
      <c r="BG784" s="7"/>
    </row>
    <row r="785" ht="15.75" customHeight="1">
      <c r="A785" s="7"/>
      <c r="B785" s="154"/>
      <c r="C785" s="154"/>
      <c r="D785" s="7"/>
      <c r="E785" s="7"/>
      <c r="F785" s="7"/>
      <c r="G785" s="7"/>
      <c r="H785" s="154"/>
      <c r="I785" s="154"/>
      <c r="J785" s="7"/>
      <c r="K785" s="7"/>
      <c r="L785" s="7"/>
      <c r="M785" s="7"/>
      <c r="N785" s="154"/>
      <c r="O785" s="154"/>
      <c r="P785" s="7"/>
      <c r="Q785" s="7"/>
      <c r="R785" s="7"/>
      <c r="S785" s="7"/>
      <c r="T785" s="154"/>
      <c r="U785" s="154"/>
      <c r="V785" s="7"/>
      <c r="W785" s="7"/>
      <c r="X785" s="7"/>
      <c r="Y785" s="7"/>
      <c r="Z785" s="154"/>
      <c r="AA785" s="154"/>
      <c r="AB785" s="7"/>
      <c r="AC785" s="7"/>
      <c r="AD785" s="7"/>
      <c r="AE785" s="7"/>
      <c r="AF785" s="154"/>
      <c r="AG785" s="154"/>
      <c r="AH785" s="7"/>
      <c r="AI785" s="7"/>
      <c r="AJ785" s="7"/>
      <c r="AK785" s="7"/>
      <c r="AL785" s="154"/>
      <c r="AM785" s="154"/>
      <c r="AN785" s="7"/>
      <c r="AO785" s="7"/>
      <c r="AP785" s="7"/>
      <c r="AQ785" s="7"/>
      <c r="AR785" s="154"/>
      <c r="AS785" s="154"/>
      <c r="AT785" s="7"/>
      <c r="AU785" s="7"/>
      <c r="AV785" s="7"/>
      <c r="AW785" s="7"/>
      <c r="AX785" s="154"/>
      <c r="AY785" s="154"/>
      <c r="AZ785" s="7"/>
      <c r="BA785" s="7"/>
      <c r="BB785" s="7"/>
      <c r="BC785" s="7"/>
      <c r="BD785" s="154"/>
      <c r="BE785" s="154"/>
      <c r="BF785" s="154"/>
      <c r="BG785" s="7"/>
    </row>
    <row r="786" ht="15.75" customHeight="1">
      <c r="A786" s="7"/>
      <c r="B786" s="154"/>
      <c r="C786" s="154"/>
      <c r="D786" s="7"/>
      <c r="E786" s="7"/>
      <c r="F786" s="7"/>
      <c r="G786" s="7"/>
      <c r="H786" s="154"/>
      <c r="I786" s="154"/>
      <c r="J786" s="7"/>
      <c r="K786" s="7"/>
      <c r="L786" s="7"/>
      <c r="M786" s="7"/>
      <c r="N786" s="154"/>
      <c r="O786" s="154"/>
      <c r="P786" s="7"/>
      <c r="Q786" s="7"/>
      <c r="R786" s="7"/>
      <c r="S786" s="7"/>
      <c r="T786" s="154"/>
      <c r="U786" s="154"/>
      <c r="V786" s="7"/>
      <c r="W786" s="7"/>
      <c r="X786" s="7"/>
      <c r="Y786" s="7"/>
      <c r="Z786" s="154"/>
      <c r="AA786" s="154"/>
      <c r="AB786" s="7"/>
      <c r="AC786" s="7"/>
      <c r="AD786" s="7"/>
      <c r="AE786" s="7"/>
      <c r="AF786" s="154"/>
      <c r="AG786" s="154"/>
      <c r="AH786" s="7"/>
      <c r="AI786" s="7"/>
      <c r="AJ786" s="7"/>
      <c r="AK786" s="7"/>
      <c r="AL786" s="154"/>
      <c r="AM786" s="154"/>
      <c r="AN786" s="7"/>
      <c r="AO786" s="7"/>
      <c r="AP786" s="7"/>
      <c r="AQ786" s="7"/>
      <c r="AR786" s="154"/>
      <c r="AS786" s="154"/>
      <c r="AT786" s="7"/>
      <c r="AU786" s="7"/>
      <c r="AV786" s="7"/>
      <c r="AW786" s="7"/>
      <c r="AX786" s="154"/>
      <c r="AY786" s="154"/>
      <c r="AZ786" s="7"/>
      <c r="BA786" s="7"/>
      <c r="BB786" s="7"/>
      <c r="BC786" s="7"/>
      <c r="BD786" s="154"/>
      <c r="BE786" s="154"/>
      <c r="BF786" s="154"/>
      <c r="BG786" s="7"/>
    </row>
    <row r="787" ht="15.75" customHeight="1">
      <c r="A787" s="7"/>
      <c r="B787" s="154"/>
      <c r="C787" s="154"/>
      <c r="D787" s="7"/>
      <c r="E787" s="7"/>
      <c r="F787" s="7"/>
      <c r="G787" s="7"/>
      <c r="H787" s="154"/>
      <c r="I787" s="154"/>
      <c r="J787" s="7"/>
      <c r="K787" s="7"/>
      <c r="L787" s="7"/>
      <c r="M787" s="7"/>
      <c r="N787" s="154"/>
      <c r="O787" s="154"/>
      <c r="P787" s="7"/>
      <c r="Q787" s="7"/>
      <c r="R787" s="7"/>
      <c r="S787" s="7"/>
      <c r="T787" s="154"/>
      <c r="U787" s="154"/>
      <c r="V787" s="7"/>
      <c r="W787" s="7"/>
      <c r="X787" s="7"/>
      <c r="Y787" s="7"/>
      <c r="Z787" s="154"/>
      <c r="AA787" s="154"/>
      <c r="AB787" s="7"/>
      <c r="AC787" s="7"/>
      <c r="AD787" s="7"/>
      <c r="AE787" s="7"/>
      <c r="AF787" s="154"/>
      <c r="AG787" s="154"/>
      <c r="AH787" s="7"/>
      <c r="AI787" s="7"/>
      <c r="AJ787" s="7"/>
      <c r="AK787" s="7"/>
      <c r="AL787" s="154"/>
      <c r="AM787" s="154"/>
      <c r="AN787" s="7"/>
      <c r="AO787" s="7"/>
      <c r="AP787" s="7"/>
      <c r="AQ787" s="7"/>
      <c r="AR787" s="154"/>
      <c r="AS787" s="154"/>
      <c r="AT787" s="7"/>
      <c r="AU787" s="7"/>
      <c r="AV787" s="7"/>
      <c r="AW787" s="7"/>
      <c r="AX787" s="154"/>
      <c r="AY787" s="154"/>
      <c r="AZ787" s="7"/>
      <c r="BA787" s="7"/>
      <c r="BB787" s="7"/>
      <c r="BC787" s="7"/>
      <c r="BD787" s="154"/>
      <c r="BE787" s="154"/>
      <c r="BF787" s="154"/>
      <c r="BG787" s="7"/>
    </row>
    <row r="788" ht="15.75" customHeight="1">
      <c r="A788" s="7"/>
      <c r="B788" s="154"/>
      <c r="C788" s="154"/>
      <c r="D788" s="7"/>
      <c r="E788" s="7"/>
      <c r="F788" s="7"/>
      <c r="G788" s="7"/>
      <c r="H788" s="154"/>
      <c r="I788" s="154"/>
      <c r="J788" s="7"/>
      <c r="K788" s="7"/>
      <c r="L788" s="7"/>
      <c r="M788" s="7"/>
      <c r="N788" s="154"/>
      <c r="O788" s="154"/>
      <c r="P788" s="7"/>
      <c r="Q788" s="7"/>
      <c r="R788" s="7"/>
      <c r="S788" s="7"/>
      <c r="T788" s="154"/>
      <c r="U788" s="154"/>
      <c r="V788" s="7"/>
      <c r="W788" s="7"/>
      <c r="X788" s="7"/>
      <c r="Y788" s="7"/>
      <c r="Z788" s="154"/>
      <c r="AA788" s="154"/>
      <c r="AB788" s="7"/>
      <c r="AC788" s="7"/>
      <c r="AD788" s="7"/>
      <c r="AE788" s="7"/>
      <c r="AF788" s="154"/>
      <c r="AG788" s="154"/>
      <c r="AH788" s="7"/>
      <c r="AI788" s="7"/>
      <c r="AJ788" s="7"/>
      <c r="AK788" s="7"/>
      <c r="AL788" s="154"/>
      <c r="AM788" s="154"/>
      <c r="AN788" s="7"/>
      <c r="AO788" s="7"/>
      <c r="AP788" s="7"/>
      <c r="AQ788" s="7"/>
      <c r="AR788" s="154"/>
      <c r="AS788" s="154"/>
      <c r="AT788" s="7"/>
      <c r="AU788" s="7"/>
      <c r="AV788" s="7"/>
      <c r="AW788" s="7"/>
      <c r="AX788" s="154"/>
      <c r="AY788" s="154"/>
      <c r="AZ788" s="7"/>
      <c r="BA788" s="7"/>
      <c r="BB788" s="7"/>
      <c r="BC788" s="7"/>
      <c r="BD788" s="154"/>
      <c r="BE788" s="154"/>
      <c r="BF788" s="154"/>
      <c r="BG788" s="7"/>
    </row>
    <row r="789" ht="15.75" customHeight="1">
      <c r="A789" s="7"/>
      <c r="B789" s="154"/>
      <c r="C789" s="154"/>
      <c r="D789" s="7"/>
      <c r="E789" s="7"/>
      <c r="F789" s="7"/>
      <c r="G789" s="7"/>
      <c r="H789" s="154"/>
      <c r="I789" s="154"/>
      <c r="J789" s="7"/>
      <c r="K789" s="7"/>
      <c r="L789" s="7"/>
      <c r="M789" s="7"/>
      <c r="N789" s="154"/>
      <c r="O789" s="154"/>
      <c r="P789" s="7"/>
      <c r="Q789" s="7"/>
      <c r="R789" s="7"/>
      <c r="S789" s="7"/>
      <c r="T789" s="154"/>
      <c r="U789" s="154"/>
      <c r="V789" s="7"/>
      <c r="W789" s="7"/>
      <c r="X789" s="7"/>
      <c r="Y789" s="7"/>
      <c r="Z789" s="154"/>
      <c r="AA789" s="154"/>
      <c r="AB789" s="7"/>
      <c r="AC789" s="7"/>
      <c r="AD789" s="7"/>
      <c r="AE789" s="7"/>
      <c r="AF789" s="154"/>
      <c r="AG789" s="154"/>
      <c r="AH789" s="7"/>
      <c r="AI789" s="7"/>
      <c r="AJ789" s="7"/>
      <c r="AK789" s="7"/>
      <c r="AL789" s="154"/>
      <c r="AM789" s="154"/>
      <c r="AN789" s="7"/>
      <c r="AO789" s="7"/>
      <c r="AP789" s="7"/>
      <c r="AQ789" s="7"/>
      <c r="AR789" s="154"/>
      <c r="AS789" s="154"/>
      <c r="AT789" s="7"/>
      <c r="AU789" s="7"/>
      <c r="AV789" s="7"/>
      <c r="AW789" s="7"/>
      <c r="AX789" s="154"/>
      <c r="AY789" s="154"/>
      <c r="AZ789" s="7"/>
      <c r="BA789" s="7"/>
      <c r="BB789" s="7"/>
      <c r="BC789" s="7"/>
      <c r="BD789" s="154"/>
      <c r="BE789" s="154"/>
      <c r="BF789" s="154"/>
      <c r="BG789" s="7"/>
    </row>
    <row r="790" ht="15.75" customHeight="1">
      <c r="A790" s="7"/>
      <c r="B790" s="154"/>
      <c r="C790" s="154"/>
      <c r="D790" s="7"/>
      <c r="E790" s="7"/>
      <c r="F790" s="7"/>
      <c r="G790" s="7"/>
      <c r="H790" s="154"/>
      <c r="I790" s="154"/>
      <c r="J790" s="7"/>
      <c r="K790" s="7"/>
      <c r="L790" s="7"/>
      <c r="M790" s="7"/>
      <c r="N790" s="154"/>
      <c r="O790" s="154"/>
      <c r="P790" s="7"/>
      <c r="Q790" s="7"/>
      <c r="R790" s="7"/>
      <c r="S790" s="7"/>
      <c r="T790" s="154"/>
      <c r="U790" s="154"/>
      <c r="V790" s="7"/>
      <c r="W790" s="7"/>
      <c r="X790" s="7"/>
      <c r="Y790" s="7"/>
      <c r="Z790" s="154"/>
      <c r="AA790" s="154"/>
      <c r="AB790" s="7"/>
      <c r="AC790" s="7"/>
      <c r="AD790" s="7"/>
      <c r="AE790" s="7"/>
      <c r="AF790" s="154"/>
      <c r="AG790" s="154"/>
      <c r="AH790" s="7"/>
      <c r="AI790" s="7"/>
      <c r="AJ790" s="7"/>
      <c r="AK790" s="7"/>
      <c r="AL790" s="154"/>
      <c r="AM790" s="154"/>
      <c r="AN790" s="7"/>
      <c r="AO790" s="7"/>
      <c r="AP790" s="7"/>
      <c r="AQ790" s="7"/>
      <c r="AR790" s="154"/>
      <c r="AS790" s="154"/>
      <c r="AT790" s="7"/>
      <c r="AU790" s="7"/>
      <c r="AV790" s="7"/>
      <c r="AW790" s="7"/>
      <c r="AX790" s="154"/>
      <c r="AY790" s="154"/>
      <c r="AZ790" s="7"/>
      <c r="BA790" s="7"/>
      <c r="BB790" s="7"/>
      <c r="BC790" s="7"/>
      <c r="BD790" s="154"/>
      <c r="BE790" s="154"/>
      <c r="BF790" s="154"/>
      <c r="BG790" s="7"/>
    </row>
    <row r="791" ht="15.75" customHeight="1">
      <c r="A791" s="7"/>
      <c r="B791" s="154"/>
      <c r="C791" s="154"/>
      <c r="D791" s="7"/>
      <c r="E791" s="7"/>
      <c r="F791" s="7"/>
      <c r="G791" s="7"/>
      <c r="H791" s="154"/>
      <c r="I791" s="154"/>
      <c r="J791" s="7"/>
      <c r="K791" s="7"/>
      <c r="L791" s="7"/>
      <c r="M791" s="7"/>
      <c r="N791" s="154"/>
      <c r="O791" s="154"/>
      <c r="P791" s="7"/>
      <c r="Q791" s="7"/>
      <c r="R791" s="7"/>
      <c r="S791" s="7"/>
      <c r="T791" s="154"/>
      <c r="U791" s="154"/>
      <c r="V791" s="7"/>
      <c r="W791" s="7"/>
      <c r="X791" s="7"/>
      <c r="Y791" s="7"/>
      <c r="Z791" s="154"/>
      <c r="AA791" s="154"/>
      <c r="AB791" s="7"/>
      <c r="AC791" s="7"/>
      <c r="AD791" s="7"/>
      <c r="AE791" s="7"/>
      <c r="AF791" s="154"/>
      <c r="AG791" s="154"/>
      <c r="AH791" s="7"/>
      <c r="AI791" s="7"/>
      <c r="AJ791" s="7"/>
      <c r="AK791" s="7"/>
      <c r="AL791" s="154"/>
      <c r="AM791" s="154"/>
      <c r="AN791" s="7"/>
      <c r="AO791" s="7"/>
      <c r="AP791" s="7"/>
      <c r="AQ791" s="7"/>
      <c r="AR791" s="154"/>
      <c r="AS791" s="154"/>
      <c r="AT791" s="7"/>
      <c r="AU791" s="7"/>
      <c r="AV791" s="7"/>
      <c r="AW791" s="7"/>
      <c r="AX791" s="154"/>
      <c r="AY791" s="154"/>
      <c r="AZ791" s="7"/>
      <c r="BA791" s="7"/>
      <c r="BB791" s="7"/>
      <c r="BC791" s="7"/>
      <c r="BD791" s="154"/>
      <c r="BE791" s="154"/>
      <c r="BF791" s="154"/>
      <c r="BG791" s="7"/>
    </row>
    <row r="792" ht="15.75" customHeight="1">
      <c r="A792" s="7"/>
      <c r="B792" s="154"/>
      <c r="C792" s="154"/>
      <c r="D792" s="7"/>
      <c r="E792" s="7"/>
      <c r="F792" s="7"/>
      <c r="G792" s="7"/>
      <c r="H792" s="154"/>
      <c r="I792" s="154"/>
      <c r="J792" s="7"/>
      <c r="K792" s="7"/>
      <c r="L792" s="7"/>
      <c r="M792" s="7"/>
      <c r="N792" s="154"/>
      <c r="O792" s="154"/>
      <c r="P792" s="7"/>
      <c r="Q792" s="7"/>
      <c r="R792" s="7"/>
      <c r="S792" s="7"/>
      <c r="T792" s="154"/>
      <c r="U792" s="154"/>
      <c r="V792" s="7"/>
      <c r="W792" s="7"/>
      <c r="X792" s="7"/>
      <c r="Y792" s="7"/>
      <c r="Z792" s="154"/>
      <c r="AA792" s="154"/>
      <c r="AB792" s="7"/>
      <c r="AC792" s="7"/>
      <c r="AD792" s="7"/>
      <c r="AE792" s="7"/>
      <c r="AF792" s="154"/>
      <c r="AG792" s="154"/>
      <c r="AH792" s="7"/>
      <c r="AI792" s="7"/>
      <c r="AJ792" s="7"/>
      <c r="AK792" s="7"/>
      <c r="AL792" s="154"/>
      <c r="AM792" s="154"/>
      <c r="AN792" s="7"/>
      <c r="AO792" s="7"/>
      <c r="AP792" s="7"/>
      <c r="AQ792" s="7"/>
      <c r="AR792" s="154"/>
      <c r="AS792" s="154"/>
      <c r="AT792" s="7"/>
      <c r="AU792" s="7"/>
      <c r="AV792" s="7"/>
      <c r="AW792" s="7"/>
      <c r="AX792" s="154"/>
      <c r="AY792" s="154"/>
      <c r="AZ792" s="7"/>
      <c r="BA792" s="7"/>
      <c r="BB792" s="7"/>
      <c r="BC792" s="7"/>
      <c r="BD792" s="154"/>
      <c r="BE792" s="154"/>
      <c r="BF792" s="154"/>
      <c r="BG792" s="7"/>
    </row>
    <row r="793" ht="15.75" customHeight="1">
      <c r="A793" s="7"/>
      <c r="B793" s="154"/>
      <c r="C793" s="154"/>
      <c r="D793" s="7"/>
      <c r="E793" s="7"/>
      <c r="F793" s="7"/>
      <c r="G793" s="7"/>
      <c r="H793" s="154"/>
      <c r="I793" s="154"/>
      <c r="J793" s="7"/>
      <c r="K793" s="7"/>
      <c r="L793" s="7"/>
      <c r="M793" s="7"/>
      <c r="N793" s="154"/>
      <c r="O793" s="154"/>
      <c r="P793" s="7"/>
      <c r="Q793" s="7"/>
      <c r="R793" s="7"/>
      <c r="S793" s="7"/>
      <c r="T793" s="154"/>
      <c r="U793" s="154"/>
      <c r="V793" s="7"/>
      <c r="W793" s="7"/>
      <c r="X793" s="7"/>
      <c r="Y793" s="7"/>
      <c r="Z793" s="154"/>
      <c r="AA793" s="154"/>
      <c r="AB793" s="7"/>
      <c r="AC793" s="7"/>
      <c r="AD793" s="7"/>
      <c r="AE793" s="7"/>
      <c r="AF793" s="154"/>
      <c r="AG793" s="154"/>
      <c r="AH793" s="7"/>
      <c r="AI793" s="7"/>
      <c r="AJ793" s="7"/>
      <c r="AK793" s="7"/>
      <c r="AL793" s="154"/>
      <c r="AM793" s="154"/>
      <c r="AN793" s="7"/>
      <c r="AO793" s="7"/>
      <c r="AP793" s="7"/>
      <c r="AQ793" s="7"/>
      <c r="AR793" s="154"/>
      <c r="AS793" s="154"/>
      <c r="AT793" s="7"/>
      <c r="AU793" s="7"/>
      <c r="AV793" s="7"/>
      <c r="AW793" s="7"/>
      <c r="AX793" s="154"/>
      <c r="AY793" s="154"/>
      <c r="AZ793" s="7"/>
      <c r="BA793" s="7"/>
      <c r="BB793" s="7"/>
      <c r="BC793" s="7"/>
      <c r="BD793" s="154"/>
      <c r="BE793" s="154"/>
      <c r="BF793" s="154"/>
      <c r="BG793" s="7"/>
    </row>
    <row r="794" ht="15.75" customHeight="1">
      <c r="A794" s="7"/>
      <c r="B794" s="154"/>
      <c r="C794" s="154"/>
      <c r="D794" s="7"/>
      <c r="E794" s="7"/>
      <c r="F794" s="7"/>
      <c r="G794" s="7"/>
      <c r="H794" s="154"/>
      <c r="I794" s="154"/>
      <c r="J794" s="7"/>
      <c r="K794" s="7"/>
      <c r="L794" s="7"/>
      <c r="M794" s="7"/>
      <c r="N794" s="154"/>
      <c r="O794" s="154"/>
      <c r="P794" s="7"/>
      <c r="Q794" s="7"/>
      <c r="R794" s="7"/>
      <c r="S794" s="7"/>
      <c r="T794" s="154"/>
      <c r="U794" s="154"/>
      <c r="V794" s="7"/>
      <c r="W794" s="7"/>
      <c r="X794" s="7"/>
      <c r="Y794" s="7"/>
      <c r="Z794" s="154"/>
      <c r="AA794" s="154"/>
      <c r="AB794" s="7"/>
      <c r="AC794" s="7"/>
      <c r="AD794" s="7"/>
      <c r="AE794" s="7"/>
      <c r="AF794" s="154"/>
      <c r="AG794" s="154"/>
      <c r="AH794" s="7"/>
      <c r="AI794" s="7"/>
      <c r="AJ794" s="7"/>
      <c r="AK794" s="7"/>
      <c r="AL794" s="154"/>
      <c r="AM794" s="154"/>
      <c r="AN794" s="7"/>
      <c r="AO794" s="7"/>
      <c r="AP794" s="7"/>
      <c r="AQ794" s="7"/>
      <c r="AR794" s="154"/>
      <c r="AS794" s="154"/>
      <c r="AT794" s="7"/>
      <c r="AU794" s="7"/>
      <c r="AV794" s="7"/>
      <c r="AW794" s="7"/>
      <c r="AX794" s="154"/>
      <c r="AY794" s="154"/>
      <c r="AZ794" s="7"/>
      <c r="BA794" s="7"/>
      <c r="BB794" s="7"/>
      <c r="BC794" s="7"/>
      <c r="BD794" s="154"/>
      <c r="BE794" s="154"/>
      <c r="BF794" s="154"/>
      <c r="BG794" s="7"/>
    </row>
    <row r="795" ht="15.75" customHeight="1">
      <c r="A795" s="7"/>
      <c r="B795" s="154"/>
      <c r="C795" s="154"/>
      <c r="D795" s="7"/>
      <c r="E795" s="7"/>
      <c r="F795" s="7"/>
      <c r="G795" s="7"/>
      <c r="H795" s="154"/>
      <c r="I795" s="154"/>
      <c r="J795" s="7"/>
      <c r="K795" s="7"/>
      <c r="L795" s="7"/>
      <c r="M795" s="7"/>
      <c r="N795" s="154"/>
      <c r="O795" s="154"/>
      <c r="P795" s="7"/>
      <c r="Q795" s="7"/>
      <c r="R795" s="7"/>
      <c r="S795" s="7"/>
      <c r="T795" s="154"/>
      <c r="U795" s="154"/>
      <c r="V795" s="7"/>
      <c r="W795" s="7"/>
      <c r="X795" s="7"/>
      <c r="Y795" s="7"/>
      <c r="Z795" s="154"/>
      <c r="AA795" s="154"/>
      <c r="AB795" s="7"/>
      <c r="AC795" s="7"/>
      <c r="AD795" s="7"/>
      <c r="AE795" s="7"/>
      <c r="AF795" s="154"/>
      <c r="AG795" s="154"/>
      <c r="AH795" s="7"/>
      <c r="AI795" s="7"/>
      <c r="AJ795" s="7"/>
      <c r="AK795" s="7"/>
      <c r="AL795" s="154"/>
      <c r="AM795" s="154"/>
      <c r="AN795" s="7"/>
      <c r="AO795" s="7"/>
      <c r="AP795" s="7"/>
      <c r="AQ795" s="7"/>
      <c r="AR795" s="154"/>
      <c r="AS795" s="154"/>
      <c r="AT795" s="7"/>
      <c r="AU795" s="7"/>
      <c r="AV795" s="7"/>
      <c r="AW795" s="7"/>
      <c r="AX795" s="154"/>
      <c r="AY795" s="154"/>
      <c r="AZ795" s="7"/>
      <c r="BA795" s="7"/>
      <c r="BB795" s="7"/>
      <c r="BC795" s="7"/>
      <c r="BD795" s="154"/>
      <c r="BE795" s="154"/>
      <c r="BF795" s="154"/>
      <c r="BG795" s="7"/>
    </row>
    <row r="796" ht="15.75" customHeight="1">
      <c r="A796" s="7"/>
      <c r="B796" s="154"/>
      <c r="C796" s="154"/>
      <c r="D796" s="7"/>
      <c r="E796" s="7"/>
      <c r="F796" s="7"/>
      <c r="G796" s="7"/>
      <c r="H796" s="154"/>
      <c r="I796" s="154"/>
      <c r="J796" s="7"/>
      <c r="K796" s="7"/>
      <c r="L796" s="7"/>
      <c r="M796" s="7"/>
      <c r="N796" s="154"/>
      <c r="O796" s="154"/>
      <c r="P796" s="7"/>
      <c r="Q796" s="7"/>
      <c r="R796" s="7"/>
      <c r="S796" s="7"/>
      <c r="T796" s="154"/>
      <c r="U796" s="154"/>
      <c r="V796" s="7"/>
      <c r="W796" s="7"/>
      <c r="X796" s="7"/>
      <c r="Y796" s="7"/>
      <c r="Z796" s="154"/>
      <c r="AA796" s="154"/>
      <c r="AB796" s="7"/>
      <c r="AC796" s="7"/>
      <c r="AD796" s="7"/>
      <c r="AE796" s="7"/>
      <c r="AF796" s="154"/>
      <c r="AG796" s="154"/>
      <c r="AH796" s="7"/>
      <c r="AI796" s="7"/>
      <c r="AJ796" s="7"/>
      <c r="AK796" s="7"/>
      <c r="AL796" s="154"/>
      <c r="AM796" s="154"/>
      <c r="AN796" s="7"/>
      <c r="AO796" s="7"/>
      <c r="AP796" s="7"/>
      <c r="AQ796" s="7"/>
      <c r="AR796" s="154"/>
      <c r="AS796" s="154"/>
      <c r="AT796" s="7"/>
      <c r="AU796" s="7"/>
      <c r="AV796" s="7"/>
      <c r="AW796" s="7"/>
      <c r="AX796" s="154"/>
      <c r="AY796" s="154"/>
      <c r="AZ796" s="7"/>
      <c r="BA796" s="7"/>
      <c r="BB796" s="7"/>
      <c r="BC796" s="7"/>
      <c r="BD796" s="154"/>
      <c r="BE796" s="154"/>
      <c r="BF796" s="154"/>
      <c r="BG796" s="7"/>
    </row>
    <row r="797" ht="15.75" customHeight="1">
      <c r="A797" s="7"/>
      <c r="B797" s="154"/>
      <c r="C797" s="154"/>
      <c r="D797" s="7"/>
      <c r="E797" s="7"/>
      <c r="F797" s="7"/>
      <c r="G797" s="7"/>
      <c r="H797" s="154"/>
      <c r="I797" s="154"/>
      <c r="J797" s="7"/>
      <c r="K797" s="7"/>
      <c r="L797" s="7"/>
      <c r="M797" s="7"/>
      <c r="N797" s="154"/>
      <c r="O797" s="154"/>
      <c r="P797" s="7"/>
      <c r="Q797" s="7"/>
      <c r="R797" s="7"/>
      <c r="S797" s="7"/>
      <c r="T797" s="154"/>
      <c r="U797" s="154"/>
      <c r="V797" s="7"/>
      <c r="W797" s="7"/>
      <c r="X797" s="7"/>
      <c r="Y797" s="7"/>
      <c r="Z797" s="154"/>
      <c r="AA797" s="154"/>
      <c r="AB797" s="7"/>
      <c r="AC797" s="7"/>
      <c r="AD797" s="7"/>
      <c r="AE797" s="7"/>
      <c r="AF797" s="154"/>
      <c r="AG797" s="154"/>
      <c r="AH797" s="7"/>
      <c r="AI797" s="7"/>
      <c r="AJ797" s="7"/>
      <c r="AK797" s="7"/>
      <c r="AL797" s="154"/>
      <c r="AM797" s="154"/>
      <c r="AN797" s="7"/>
      <c r="AO797" s="7"/>
      <c r="AP797" s="7"/>
      <c r="AQ797" s="7"/>
      <c r="AR797" s="154"/>
      <c r="AS797" s="154"/>
      <c r="AT797" s="7"/>
      <c r="AU797" s="7"/>
      <c r="AV797" s="7"/>
      <c r="AW797" s="7"/>
      <c r="AX797" s="154"/>
      <c r="AY797" s="154"/>
      <c r="AZ797" s="7"/>
      <c r="BA797" s="7"/>
      <c r="BB797" s="7"/>
      <c r="BC797" s="7"/>
      <c r="BD797" s="154"/>
      <c r="BE797" s="154"/>
      <c r="BF797" s="154"/>
      <c r="BG797" s="7"/>
    </row>
    <row r="798" ht="15.75" customHeight="1">
      <c r="A798" s="7"/>
      <c r="B798" s="154"/>
      <c r="C798" s="154"/>
      <c r="D798" s="7"/>
      <c r="E798" s="7"/>
      <c r="F798" s="7"/>
      <c r="G798" s="7"/>
      <c r="H798" s="154"/>
      <c r="I798" s="154"/>
      <c r="J798" s="7"/>
      <c r="K798" s="7"/>
      <c r="L798" s="7"/>
      <c r="M798" s="7"/>
      <c r="N798" s="154"/>
      <c r="O798" s="154"/>
      <c r="P798" s="7"/>
      <c r="Q798" s="7"/>
      <c r="R798" s="7"/>
      <c r="S798" s="7"/>
      <c r="T798" s="154"/>
      <c r="U798" s="154"/>
      <c r="V798" s="7"/>
      <c r="W798" s="7"/>
      <c r="X798" s="7"/>
      <c r="Y798" s="7"/>
      <c r="Z798" s="154"/>
      <c r="AA798" s="154"/>
      <c r="AB798" s="7"/>
      <c r="AC798" s="7"/>
      <c r="AD798" s="7"/>
      <c r="AE798" s="7"/>
      <c r="AF798" s="154"/>
      <c r="AG798" s="154"/>
      <c r="AH798" s="7"/>
      <c r="AI798" s="7"/>
      <c r="AJ798" s="7"/>
      <c r="AK798" s="7"/>
      <c r="AL798" s="154"/>
      <c r="AM798" s="154"/>
      <c r="AN798" s="7"/>
      <c r="AO798" s="7"/>
      <c r="AP798" s="7"/>
      <c r="AQ798" s="7"/>
      <c r="AR798" s="154"/>
      <c r="AS798" s="154"/>
      <c r="AT798" s="7"/>
      <c r="AU798" s="7"/>
      <c r="AV798" s="7"/>
      <c r="AW798" s="7"/>
      <c r="AX798" s="154"/>
      <c r="AY798" s="154"/>
      <c r="AZ798" s="7"/>
      <c r="BA798" s="7"/>
      <c r="BB798" s="7"/>
      <c r="BC798" s="7"/>
      <c r="BD798" s="154"/>
      <c r="BE798" s="154"/>
      <c r="BF798" s="154"/>
      <c r="BG798" s="7"/>
    </row>
    <row r="799" ht="15.75" customHeight="1">
      <c r="A799" s="7"/>
      <c r="B799" s="154"/>
      <c r="C799" s="154"/>
      <c r="D799" s="7"/>
      <c r="E799" s="7"/>
      <c r="F799" s="7"/>
      <c r="G799" s="7"/>
      <c r="H799" s="154"/>
      <c r="I799" s="154"/>
      <c r="J799" s="7"/>
      <c r="K799" s="7"/>
      <c r="L799" s="7"/>
      <c r="M799" s="7"/>
      <c r="N799" s="154"/>
      <c r="O799" s="154"/>
      <c r="P799" s="7"/>
      <c r="Q799" s="7"/>
      <c r="R799" s="7"/>
      <c r="S799" s="7"/>
      <c r="T799" s="154"/>
      <c r="U799" s="154"/>
      <c r="V799" s="7"/>
      <c r="W799" s="7"/>
      <c r="X799" s="7"/>
      <c r="Y799" s="7"/>
      <c r="Z799" s="154"/>
      <c r="AA799" s="154"/>
      <c r="AB799" s="7"/>
      <c r="AC799" s="7"/>
      <c r="AD799" s="7"/>
      <c r="AE799" s="7"/>
      <c r="AF799" s="154"/>
      <c r="AG799" s="154"/>
      <c r="AH799" s="7"/>
      <c r="AI799" s="7"/>
      <c r="AJ799" s="7"/>
      <c r="AK799" s="7"/>
      <c r="AL799" s="154"/>
      <c r="AM799" s="154"/>
      <c r="AN799" s="7"/>
      <c r="AO799" s="7"/>
      <c r="AP799" s="7"/>
      <c r="AQ799" s="7"/>
      <c r="AR799" s="154"/>
      <c r="AS799" s="154"/>
      <c r="AT799" s="7"/>
      <c r="AU799" s="7"/>
      <c r="AV799" s="7"/>
      <c r="AW799" s="7"/>
      <c r="AX799" s="154"/>
      <c r="AY799" s="154"/>
      <c r="AZ799" s="7"/>
      <c r="BA799" s="7"/>
      <c r="BB799" s="7"/>
      <c r="BC799" s="7"/>
      <c r="BD799" s="154"/>
      <c r="BE799" s="154"/>
      <c r="BF799" s="154"/>
      <c r="BG799" s="7"/>
    </row>
    <row r="800" ht="15.75" customHeight="1">
      <c r="A800" s="7"/>
      <c r="B800" s="154"/>
      <c r="C800" s="154"/>
      <c r="D800" s="7"/>
      <c r="E800" s="7"/>
      <c r="F800" s="7"/>
      <c r="G800" s="7"/>
      <c r="H800" s="154"/>
      <c r="I800" s="154"/>
      <c r="J800" s="7"/>
      <c r="K800" s="7"/>
      <c r="L800" s="7"/>
      <c r="M800" s="7"/>
      <c r="N800" s="154"/>
      <c r="O800" s="154"/>
      <c r="P800" s="7"/>
      <c r="Q800" s="7"/>
      <c r="R800" s="7"/>
      <c r="S800" s="7"/>
      <c r="T800" s="154"/>
      <c r="U800" s="154"/>
      <c r="V800" s="7"/>
      <c r="W800" s="7"/>
      <c r="X800" s="7"/>
      <c r="Y800" s="7"/>
      <c r="Z800" s="154"/>
      <c r="AA800" s="154"/>
      <c r="AB800" s="7"/>
      <c r="AC800" s="7"/>
      <c r="AD800" s="7"/>
      <c r="AE800" s="7"/>
      <c r="AF800" s="154"/>
      <c r="AG800" s="154"/>
      <c r="AH800" s="7"/>
      <c r="AI800" s="7"/>
      <c r="AJ800" s="7"/>
      <c r="AK800" s="7"/>
      <c r="AL800" s="154"/>
      <c r="AM800" s="154"/>
      <c r="AN800" s="7"/>
      <c r="AO800" s="7"/>
      <c r="AP800" s="7"/>
      <c r="AQ800" s="7"/>
      <c r="AR800" s="154"/>
      <c r="AS800" s="154"/>
      <c r="AT800" s="7"/>
      <c r="AU800" s="7"/>
      <c r="AV800" s="7"/>
      <c r="AW800" s="7"/>
      <c r="AX800" s="154"/>
      <c r="AY800" s="154"/>
      <c r="AZ800" s="7"/>
      <c r="BA800" s="7"/>
      <c r="BB800" s="7"/>
      <c r="BC800" s="7"/>
      <c r="BD800" s="154"/>
      <c r="BE800" s="154"/>
      <c r="BF800" s="154"/>
      <c r="BG800" s="7"/>
    </row>
    <row r="801" ht="15.75" customHeight="1">
      <c r="A801" s="7"/>
      <c r="B801" s="154"/>
      <c r="C801" s="154"/>
      <c r="D801" s="7"/>
      <c r="E801" s="7"/>
      <c r="F801" s="7"/>
      <c r="G801" s="7"/>
      <c r="H801" s="154"/>
      <c r="I801" s="154"/>
      <c r="J801" s="7"/>
      <c r="K801" s="7"/>
      <c r="L801" s="7"/>
      <c r="M801" s="7"/>
      <c r="N801" s="154"/>
      <c r="O801" s="154"/>
      <c r="P801" s="7"/>
      <c r="Q801" s="7"/>
      <c r="R801" s="7"/>
      <c r="S801" s="7"/>
      <c r="T801" s="154"/>
      <c r="U801" s="154"/>
      <c r="V801" s="7"/>
      <c r="W801" s="7"/>
      <c r="X801" s="7"/>
      <c r="Y801" s="7"/>
      <c r="Z801" s="154"/>
      <c r="AA801" s="154"/>
      <c r="AB801" s="7"/>
      <c r="AC801" s="7"/>
      <c r="AD801" s="7"/>
      <c r="AE801" s="7"/>
      <c r="AF801" s="154"/>
      <c r="AG801" s="154"/>
      <c r="AH801" s="7"/>
      <c r="AI801" s="7"/>
      <c r="AJ801" s="7"/>
      <c r="AK801" s="7"/>
      <c r="AL801" s="154"/>
      <c r="AM801" s="154"/>
      <c r="AN801" s="7"/>
      <c r="AO801" s="7"/>
      <c r="AP801" s="7"/>
      <c r="AQ801" s="7"/>
      <c r="AR801" s="154"/>
      <c r="AS801" s="154"/>
      <c r="AT801" s="7"/>
      <c r="AU801" s="7"/>
      <c r="AV801" s="7"/>
      <c r="AW801" s="7"/>
      <c r="AX801" s="154"/>
      <c r="AY801" s="154"/>
      <c r="AZ801" s="7"/>
      <c r="BA801" s="7"/>
      <c r="BB801" s="7"/>
      <c r="BC801" s="7"/>
      <c r="BD801" s="154"/>
      <c r="BE801" s="154"/>
      <c r="BF801" s="154"/>
      <c r="BG801" s="7"/>
    </row>
    <row r="802" ht="15.75" customHeight="1">
      <c r="A802" s="7"/>
      <c r="B802" s="154"/>
      <c r="C802" s="154"/>
      <c r="D802" s="7"/>
      <c r="E802" s="7"/>
      <c r="F802" s="7"/>
      <c r="G802" s="7"/>
      <c r="H802" s="154"/>
      <c r="I802" s="154"/>
      <c r="J802" s="7"/>
      <c r="K802" s="7"/>
      <c r="L802" s="7"/>
      <c r="M802" s="7"/>
      <c r="N802" s="154"/>
      <c r="O802" s="154"/>
      <c r="P802" s="7"/>
      <c r="Q802" s="7"/>
      <c r="R802" s="7"/>
      <c r="S802" s="7"/>
      <c r="T802" s="154"/>
      <c r="U802" s="154"/>
      <c r="V802" s="7"/>
      <c r="W802" s="7"/>
      <c r="X802" s="7"/>
      <c r="Y802" s="7"/>
      <c r="Z802" s="154"/>
      <c r="AA802" s="154"/>
      <c r="AB802" s="7"/>
      <c r="AC802" s="7"/>
      <c r="AD802" s="7"/>
      <c r="AE802" s="7"/>
      <c r="AF802" s="154"/>
      <c r="AG802" s="154"/>
      <c r="AH802" s="7"/>
      <c r="AI802" s="7"/>
      <c r="AJ802" s="7"/>
      <c r="AK802" s="7"/>
      <c r="AL802" s="154"/>
      <c r="AM802" s="154"/>
      <c r="AN802" s="7"/>
      <c r="AO802" s="7"/>
      <c r="AP802" s="7"/>
      <c r="AQ802" s="7"/>
      <c r="AR802" s="154"/>
      <c r="AS802" s="154"/>
      <c r="AT802" s="7"/>
      <c r="AU802" s="7"/>
      <c r="AV802" s="7"/>
      <c r="AW802" s="7"/>
      <c r="AX802" s="154"/>
      <c r="AY802" s="154"/>
      <c r="AZ802" s="7"/>
      <c r="BA802" s="7"/>
      <c r="BB802" s="7"/>
      <c r="BC802" s="7"/>
      <c r="BD802" s="154"/>
      <c r="BE802" s="154"/>
      <c r="BF802" s="154"/>
      <c r="BG802" s="7"/>
    </row>
    <row r="803" ht="15.75" customHeight="1">
      <c r="A803" s="7"/>
      <c r="B803" s="154"/>
      <c r="C803" s="154"/>
      <c r="D803" s="7"/>
      <c r="E803" s="7"/>
      <c r="F803" s="7"/>
      <c r="G803" s="7"/>
      <c r="H803" s="154"/>
      <c r="I803" s="154"/>
      <c r="J803" s="7"/>
      <c r="K803" s="7"/>
      <c r="L803" s="7"/>
      <c r="M803" s="7"/>
      <c r="N803" s="154"/>
      <c r="O803" s="154"/>
      <c r="P803" s="7"/>
      <c r="Q803" s="7"/>
      <c r="R803" s="7"/>
      <c r="S803" s="7"/>
      <c r="T803" s="154"/>
      <c r="U803" s="154"/>
      <c r="V803" s="7"/>
      <c r="W803" s="7"/>
      <c r="X803" s="7"/>
      <c r="Y803" s="7"/>
      <c r="Z803" s="154"/>
      <c r="AA803" s="154"/>
      <c r="AB803" s="7"/>
      <c r="AC803" s="7"/>
      <c r="AD803" s="7"/>
      <c r="AE803" s="7"/>
      <c r="AF803" s="154"/>
      <c r="AG803" s="154"/>
      <c r="AH803" s="7"/>
      <c r="AI803" s="7"/>
      <c r="AJ803" s="7"/>
      <c r="AK803" s="7"/>
      <c r="AL803" s="154"/>
      <c r="AM803" s="154"/>
      <c r="AN803" s="7"/>
      <c r="AO803" s="7"/>
      <c r="AP803" s="7"/>
      <c r="AQ803" s="7"/>
      <c r="AR803" s="154"/>
      <c r="AS803" s="154"/>
      <c r="AT803" s="7"/>
      <c r="AU803" s="7"/>
      <c r="AV803" s="7"/>
      <c r="AW803" s="7"/>
      <c r="AX803" s="154"/>
      <c r="AY803" s="154"/>
      <c r="AZ803" s="7"/>
      <c r="BA803" s="7"/>
      <c r="BB803" s="7"/>
      <c r="BC803" s="7"/>
      <c r="BD803" s="154"/>
      <c r="BE803" s="154"/>
      <c r="BF803" s="154"/>
      <c r="BG803" s="7"/>
    </row>
    <row r="804" ht="15.75" customHeight="1">
      <c r="A804" s="7"/>
      <c r="B804" s="154"/>
      <c r="C804" s="154"/>
      <c r="D804" s="7"/>
      <c r="E804" s="7"/>
      <c r="F804" s="7"/>
      <c r="G804" s="7"/>
      <c r="H804" s="154"/>
      <c r="I804" s="154"/>
      <c r="J804" s="7"/>
      <c r="K804" s="7"/>
      <c r="L804" s="7"/>
      <c r="M804" s="7"/>
      <c r="N804" s="154"/>
      <c r="O804" s="154"/>
      <c r="P804" s="7"/>
      <c r="Q804" s="7"/>
      <c r="R804" s="7"/>
      <c r="S804" s="7"/>
      <c r="T804" s="154"/>
      <c r="U804" s="154"/>
      <c r="V804" s="7"/>
      <c r="W804" s="7"/>
      <c r="X804" s="7"/>
      <c r="Y804" s="7"/>
      <c r="Z804" s="154"/>
      <c r="AA804" s="154"/>
      <c r="AB804" s="7"/>
      <c r="AC804" s="7"/>
      <c r="AD804" s="7"/>
      <c r="AE804" s="7"/>
      <c r="AF804" s="154"/>
      <c r="AG804" s="154"/>
      <c r="AH804" s="7"/>
      <c r="AI804" s="7"/>
      <c r="AJ804" s="7"/>
      <c r="AK804" s="7"/>
      <c r="AL804" s="154"/>
      <c r="AM804" s="154"/>
      <c r="AN804" s="7"/>
      <c r="AO804" s="7"/>
      <c r="AP804" s="7"/>
      <c r="AQ804" s="7"/>
      <c r="AR804" s="154"/>
      <c r="AS804" s="154"/>
      <c r="AT804" s="7"/>
      <c r="AU804" s="7"/>
      <c r="AV804" s="7"/>
      <c r="AW804" s="7"/>
      <c r="AX804" s="154"/>
      <c r="AY804" s="154"/>
      <c r="AZ804" s="7"/>
      <c r="BA804" s="7"/>
      <c r="BB804" s="7"/>
      <c r="BC804" s="7"/>
      <c r="BD804" s="154"/>
      <c r="BE804" s="154"/>
      <c r="BF804" s="154"/>
      <c r="BG804" s="7"/>
    </row>
    <row r="805" ht="15.75" customHeight="1">
      <c r="A805" s="7"/>
      <c r="B805" s="154"/>
      <c r="C805" s="154"/>
      <c r="D805" s="7"/>
      <c r="E805" s="7"/>
      <c r="F805" s="7"/>
      <c r="G805" s="7"/>
      <c r="H805" s="154"/>
      <c r="I805" s="154"/>
      <c r="J805" s="7"/>
      <c r="K805" s="7"/>
      <c r="L805" s="7"/>
      <c r="M805" s="7"/>
      <c r="N805" s="154"/>
      <c r="O805" s="154"/>
      <c r="P805" s="7"/>
      <c r="Q805" s="7"/>
      <c r="R805" s="7"/>
      <c r="S805" s="7"/>
      <c r="T805" s="154"/>
      <c r="U805" s="154"/>
      <c r="V805" s="7"/>
      <c r="W805" s="7"/>
      <c r="X805" s="7"/>
      <c r="Y805" s="7"/>
      <c r="Z805" s="154"/>
      <c r="AA805" s="154"/>
      <c r="AB805" s="7"/>
      <c r="AC805" s="7"/>
      <c r="AD805" s="7"/>
      <c r="AE805" s="7"/>
      <c r="AF805" s="154"/>
      <c r="AG805" s="154"/>
      <c r="AH805" s="7"/>
      <c r="AI805" s="7"/>
      <c r="AJ805" s="7"/>
      <c r="AK805" s="7"/>
      <c r="AL805" s="154"/>
      <c r="AM805" s="154"/>
      <c r="AN805" s="7"/>
      <c r="AO805" s="7"/>
      <c r="AP805" s="7"/>
      <c r="AQ805" s="7"/>
      <c r="AR805" s="154"/>
      <c r="AS805" s="154"/>
      <c r="AT805" s="7"/>
      <c r="AU805" s="7"/>
      <c r="AV805" s="7"/>
      <c r="AW805" s="7"/>
      <c r="AX805" s="154"/>
      <c r="AY805" s="154"/>
      <c r="AZ805" s="7"/>
      <c r="BA805" s="7"/>
      <c r="BB805" s="7"/>
      <c r="BC805" s="7"/>
      <c r="BD805" s="154"/>
      <c r="BE805" s="154"/>
      <c r="BF805" s="154"/>
      <c r="BG805" s="7"/>
    </row>
    <row r="806" ht="15.75" customHeight="1">
      <c r="A806" s="7"/>
      <c r="B806" s="154"/>
      <c r="C806" s="154"/>
      <c r="D806" s="7"/>
      <c r="E806" s="7"/>
      <c r="F806" s="7"/>
      <c r="G806" s="7"/>
      <c r="H806" s="154"/>
      <c r="I806" s="154"/>
      <c r="J806" s="7"/>
      <c r="K806" s="7"/>
      <c r="L806" s="7"/>
      <c r="M806" s="7"/>
      <c r="N806" s="154"/>
      <c r="O806" s="154"/>
      <c r="P806" s="7"/>
      <c r="Q806" s="7"/>
      <c r="R806" s="7"/>
      <c r="S806" s="7"/>
      <c r="T806" s="154"/>
      <c r="U806" s="154"/>
      <c r="V806" s="7"/>
      <c r="W806" s="7"/>
      <c r="X806" s="7"/>
      <c r="Y806" s="7"/>
      <c r="Z806" s="154"/>
      <c r="AA806" s="154"/>
      <c r="AB806" s="7"/>
      <c r="AC806" s="7"/>
      <c r="AD806" s="7"/>
      <c r="AE806" s="7"/>
      <c r="AF806" s="154"/>
      <c r="AG806" s="154"/>
      <c r="AH806" s="7"/>
      <c r="AI806" s="7"/>
      <c r="AJ806" s="7"/>
      <c r="AK806" s="7"/>
      <c r="AL806" s="154"/>
      <c r="AM806" s="154"/>
      <c r="AN806" s="7"/>
      <c r="AO806" s="7"/>
      <c r="AP806" s="7"/>
      <c r="AQ806" s="7"/>
      <c r="AR806" s="154"/>
      <c r="AS806" s="154"/>
      <c r="AT806" s="7"/>
      <c r="AU806" s="7"/>
      <c r="AV806" s="7"/>
      <c r="AW806" s="7"/>
      <c r="AX806" s="154"/>
      <c r="AY806" s="154"/>
      <c r="AZ806" s="7"/>
      <c r="BA806" s="7"/>
      <c r="BB806" s="7"/>
      <c r="BC806" s="7"/>
      <c r="BD806" s="154"/>
      <c r="BE806" s="154"/>
      <c r="BF806" s="154"/>
      <c r="BG806" s="7"/>
    </row>
    <row r="807" ht="15.75" customHeight="1">
      <c r="A807" s="7"/>
      <c r="B807" s="154"/>
      <c r="C807" s="154"/>
      <c r="D807" s="7"/>
      <c r="E807" s="7"/>
      <c r="F807" s="7"/>
      <c r="G807" s="7"/>
      <c r="H807" s="154"/>
      <c r="I807" s="154"/>
      <c r="J807" s="7"/>
      <c r="K807" s="7"/>
      <c r="L807" s="7"/>
      <c r="M807" s="7"/>
      <c r="N807" s="154"/>
      <c r="O807" s="154"/>
      <c r="P807" s="7"/>
      <c r="Q807" s="7"/>
      <c r="R807" s="7"/>
      <c r="S807" s="7"/>
      <c r="T807" s="154"/>
      <c r="U807" s="154"/>
      <c r="V807" s="7"/>
      <c r="W807" s="7"/>
      <c r="X807" s="7"/>
      <c r="Y807" s="7"/>
      <c r="Z807" s="154"/>
      <c r="AA807" s="154"/>
      <c r="AB807" s="7"/>
      <c r="AC807" s="7"/>
      <c r="AD807" s="7"/>
      <c r="AE807" s="7"/>
      <c r="AF807" s="154"/>
      <c r="AG807" s="154"/>
      <c r="AH807" s="7"/>
      <c r="AI807" s="7"/>
      <c r="AJ807" s="7"/>
      <c r="AK807" s="7"/>
      <c r="AL807" s="154"/>
      <c r="AM807" s="154"/>
      <c r="AN807" s="7"/>
      <c r="AO807" s="7"/>
      <c r="AP807" s="7"/>
      <c r="AQ807" s="7"/>
      <c r="AR807" s="154"/>
      <c r="AS807" s="154"/>
      <c r="AT807" s="7"/>
      <c r="AU807" s="7"/>
      <c r="AV807" s="7"/>
      <c r="AW807" s="7"/>
      <c r="AX807" s="154"/>
      <c r="AY807" s="154"/>
      <c r="AZ807" s="7"/>
      <c r="BA807" s="7"/>
      <c r="BB807" s="7"/>
      <c r="BC807" s="7"/>
      <c r="BD807" s="154"/>
      <c r="BE807" s="154"/>
      <c r="BF807" s="154"/>
      <c r="BG807" s="7"/>
    </row>
    <row r="808" ht="15.75" customHeight="1">
      <c r="A808" s="7"/>
      <c r="B808" s="154"/>
      <c r="C808" s="154"/>
      <c r="D808" s="7"/>
      <c r="E808" s="7"/>
      <c r="F808" s="7"/>
      <c r="G808" s="7"/>
      <c r="H808" s="154"/>
      <c r="I808" s="154"/>
      <c r="J808" s="7"/>
      <c r="K808" s="7"/>
      <c r="L808" s="7"/>
      <c r="M808" s="7"/>
      <c r="N808" s="154"/>
      <c r="O808" s="154"/>
      <c r="P808" s="7"/>
      <c r="Q808" s="7"/>
      <c r="R808" s="7"/>
      <c r="S808" s="7"/>
      <c r="T808" s="154"/>
      <c r="U808" s="154"/>
      <c r="V808" s="7"/>
      <c r="W808" s="7"/>
      <c r="X808" s="7"/>
      <c r="Y808" s="7"/>
      <c r="Z808" s="154"/>
      <c r="AA808" s="154"/>
      <c r="AB808" s="7"/>
      <c r="AC808" s="7"/>
      <c r="AD808" s="7"/>
      <c r="AE808" s="7"/>
      <c r="AF808" s="154"/>
      <c r="AG808" s="154"/>
      <c r="AH808" s="7"/>
      <c r="AI808" s="7"/>
      <c r="AJ808" s="7"/>
      <c r="AK808" s="7"/>
      <c r="AL808" s="154"/>
      <c r="AM808" s="154"/>
      <c r="AN808" s="7"/>
      <c r="AO808" s="7"/>
      <c r="AP808" s="7"/>
      <c r="AQ808" s="7"/>
      <c r="AR808" s="154"/>
      <c r="AS808" s="154"/>
      <c r="AT808" s="7"/>
      <c r="AU808" s="7"/>
      <c r="AV808" s="7"/>
      <c r="AW808" s="7"/>
      <c r="AX808" s="154"/>
      <c r="AY808" s="154"/>
      <c r="AZ808" s="7"/>
      <c r="BA808" s="7"/>
      <c r="BB808" s="7"/>
      <c r="BC808" s="7"/>
      <c r="BD808" s="154"/>
      <c r="BE808" s="154"/>
      <c r="BF808" s="154"/>
      <c r="BG808" s="7"/>
    </row>
    <row r="809" ht="15.75" customHeight="1">
      <c r="A809" s="7"/>
      <c r="B809" s="154"/>
      <c r="C809" s="154"/>
      <c r="D809" s="7"/>
      <c r="E809" s="7"/>
      <c r="F809" s="7"/>
      <c r="G809" s="7"/>
      <c r="H809" s="154"/>
      <c r="I809" s="154"/>
      <c r="J809" s="7"/>
      <c r="K809" s="7"/>
      <c r="L809" s="7"/>
      <c r="M809" s="7"/>
      <c r="N809" s="154"/>
      <c r="O809" s="154"/>
      <c r="P809" s="7"/>
      <c r="Q809" s="7"/>
      <c r="R809" s="7"/>
      <c r="S809" s="7"/>
      <c r="T809" s="154"/>
      <c r="U809" s="154"/>
      <c r="V809" s="7"/>
      <c r="W809" s="7"/>
      <c r="X809" s="7"/>
      <c r="Y809" s="7"/>
      <c r="Z809" s="154"/>
      <c r="AA809" s="154"/>
      <c r="AB809" s="7"/>
      <c r="AC809" s="7"/>
      <c r="AD809" s="7"/>
      <c r="AE809" s="7"/>
      <c r="AF809" s="154"/>
      <c r="AG809" s="154"/>
      <c r="AH809" s="7"/>
      <c r="AI809" s="7"/>
      <c r="AJ809" s="7"/>
      <c r="AK809" s="7"/>
      <c r="AL809" s="154"/>
      <c r="AM809" s="154"/>
      <c r="AN809" s="7"/>
      <c r="AO809" s="7"/>
      <c r="AP809" s="7"/>
      <c r="AQ809" s="7"/>
      <c r="AR809" s="154"/>
      <c r="AS809" s="154"/>
      <c r="AT809" s="7"/>
      <c r="AU809" s="7"/>
      <c r="AV809" s="7"/>
      <c r="AW809" s="7"/>
      <c r="AX809" s="154"/>
      <c r="AY809" s="154"/>
      <c r="AZ809" s="7"/>
      <c r="BA809" s="7"/>
      <c r="BB809" s="7"/>
      <c r="BC809" s="7"/>
      <c r="BD809" s="154"/>
      <c r="BE809" s="154"/>
      <c r="BF809" s="154"/>
      <c r="BG809" s="7"/>
    </row>
    <row r="810" ht="15.75" customHeight="1">
      <c r="A810" s="7"/>
      <c r="B810" s="154"/>
      <c r="C810" s="154"/>
      <c r="D810" s="7"/>
      <c r="E810" s="7"/>
      <c r="F810" s="7"/>
      <c r="G810" s="7"/>
      <c r="H810" s="154"/>
      <c r="I810" s="154"/>
      <c r="J810" s="7"/>
      <c r="K810" s="7"/>
      <c r="L810" s="7"/>
      <c r="M810" s="7"/>
      <c r="N810" s="154"/>
      <c r="O810" s="154"/>
      <c r="P810" s="7"/>
      <c r="Q810" s="7"/>
      <c r="R810" s="7"/>
      <c r="S810" s="7"/>
      <c r="T810" s="154"/>
      <c r="U810" s="154"/>
      <c r="V810" s="7"/>
      <c r="W810" s="7"/>
      <c r="X810" s="7"/>
      <c r="Y810" s="7"/>
      <c r="Z810" s="154"/>
      <c r="AA810" s="154"/>
      <c r="AB810" s="7"/>
      <c r="AC810" s="7"/>
      <c r="AD810" s="7"/>
      <c r="AE810" s="7"/>
      <c r="AF810" s="154"/>
      <c r="AG810" s="154"/>
      <c r="AH810" s="7"/>
      <c r="AI810" s="7"/>
      <c r="AJ810" s="7"/>
      <c r="AK810" s="7"/>
      <c r="AL810" s="154"/>
      <c r="AM810" s="154"/>
      <c r="AN810" s="7"/>
      <c r="AO810" s="7"/>
      <c r="AP810" s="7"/>
      <c r="AQ810" s="7"/>
      <c r="AR810" s="154"/>
      <c r="AS810" s="154"/>
      <c r="AT810" s="7"/>
      <c r="AU810" s="7"/>
      <c r="AV810" s="7"/>
      <c r="AW810" s="7"/>
      <c r="AX810" s="154"/>
      <c r="AY810" s="154"/>
      <c r="AZ810" s="7"/>
      <c r="BA810" s="7"/>
      <c r="BB810" s="7"/>
      <c r="BC810" s="7"/>
      <c r="BD810" s="154"/>
      <c r="BE810" s="154"/>
      <c r="BF810" s="154"/>
      <c r="BG810" s="7"/>
    </row>
    <row r="811" ht="15.75" customHeight="1">
      <c r="A811" s="7"/>
      <c r="B811" s="154"/>
      <c r="C811" s="154"/>
      <c r="D811" s="7"/>
      <c r="E811" s="7"/>
      <c r="F811" s="7"/>
      <c r="G811" s="7"/>
      <c r="H811" s="154"/>
      <c r="I811" s="154"/>
      <c r="J811" s="7"/>
      <c r="K811" s="7"/>
      <c r="L811" s="7"/>
      <c r="M811" s="7"/>
      <c r="N811" s="154"/>
      <c r="O811" s="154"/>
      <c r="P811" s="7"/>
      <c r="Q811" s="7"/>
      <c r="R811" s="7"/>
      <c r="S811" s="7"/>
      <c r="T811" s="154"/>
      <c r="U811" s="154"/>
      <c r="V811" s="7"/>
      <c r="W811" s="7"/>
      <c r="X811" s="7"/>
      <c r="Y811" s="7"/>
      <c r="Z811" s="154"/>
      <c r="AA811" s="154"/>
      <c r="AB811" s="7"/>
      <c r="AC811" s="7"/>
      <c r="AD811" s="7"/>
      <c r="AE811" s="7"/>
      <c r="AF811" s="154"/>
      <c r="AG811" s="154"/>
      <c r="AH811" s="7"/>
      <c r="AI811" s="7"/>
      <c r="AJ811" s="7"/>
      <c r="AK811" s="7"/>
      <c r="AL811" s="154"/>
      <c r="AM811" s="154"/>
      <c r="AN811" s="7"/>
      <c r="AO811" s="7"/>
      <c r="AP811" s="7"/>
      <c r="AQ811" s="7"/>
      <c r="AR811" s="154"/>
      <c r="AS811" s="154"/>
      <c r="AT811" s="7"/>
      <c r="AU811" s="7"/>
      <c r="AV811" s="7"/>
      <c r="AW811" s="7"/>
      <c r="AX811" s="154"/>
      <c r="AY811" s="154"/>
      <c r="AZ811" s="7"/>
      <c r="BA811" s="7"/>
      <c r="BB811" s="7"/>
      <c r="BC811" s="7"/>
      <c r="BD811" s="154"/>
      <c r="BE811" s="154"/>
      <c r="BF811" s="154"/>
      <c r="BG811" s="7"/>
    </row>
    <row r="812" ht="15.75" customHeight="1">
      <c r="A812" s="7"/>
      <c r="B812" s="154"/>
      <c r="C812" s="154"/>
      <c r="D812" s="7"/>
      <c r="E812" s="7"/>
      <c r="F812" s="7"/>
      <c r="G812" s="7"/>
      <c r="H812" s="154"/>
      <c r="I812" s="154"/>
      <c r="J812" s="7"/>
      <c r="K812" s="7"/>
      <c r="L812" s="7"/>
      <c r="M812" s="7"/>
      <c r="N812" s="154"/>
      <c r="O812" s="154"/>
      <c r="P812" s="7"/>
      <c r="Q812" s="7"/>
      <c r="R812" s="7"/>
      <c r="S812" s="7"/>
      <c r="T812" s="154"/>
      <c r="U812" s="154"/>
      <c r="V812" s="7"/>
      <c r="W812" s="7"/>
      <c r="X812" s="7"/>
      <c r="Y812" s="7"/>
      <c r="Z812" s="154"/>
      <c r="AA812" s="154"/>
      <c r="AB812" s="7"/>
      <c r="AC812" s="7"/>
      <c r="AD812" s="7"/>
      <c r="AE812" s="7"/>
      <c r="AF812" s="154"/>
      <c r="AG812" s="154"/>
      <c r="AH812" s="7"/>
      <c r="AI812" s="7"/>
      <c r="AJ812" s="7"/>
      <c r="AK812" s="7"/>
      <c r="AL812" s="154"/>
      <c r="AM812" s="154"/>
      <c r="AN812" s="7"/>
      <c r="AO812" s="7"/>
      <c r="AP812" s="7"/>
      <c r="AQ812" s="7"/>
      <c r="AR812" s="154"/>
      <c r="AS812" s="154"/>
      <c r="AT812" s="7"/>
      <c r="AU812" s="7"/>
      <c r="AV812" s="7"/>
      <c r="AW812" s="7"/>
      <c r="AX812" s="154"/>
      <c r="AY812" s="154"/>
      <c r="AZ812" s="7"/>
      <c r="BA812" s="7"/>
      <c r="BB812" s="7"/>
      <c r="BC812" s="7"/>
      <c r="BD812" s="154"/>
      <c r="BE812" s="154"/>
      <c r="BF812" s="154"/>
      <c r="BG812" s="7"/>
    </row>
    <row r="813" ht="15.75" customHeight="1">
      <c r="A813" s="7"/>
      <c r="B813" s="154"/>
      <c r="C813" s="154"/>
      <c r="D813" s="7"/>
      <c r="E813" s="7"/>
      <c r="F813" s="7"/>
      <c r="G813" s="7"/>
      <c r="H813" s="154"/>
      <c r="I813" s="154"/>
      <c r="J813" s="7"/>
      <c r="K813" s="7"/>
      <c r="L813" s="7"/>
      <c r="M813" s="7"/>
      <c r="N813" s="154"/>
      <c r="O813" s="154"/>
      <c r="P813" s="7"/>
      <c r="Q813" s="7"/>
      <c r="R813" s="7"/>
      <c r="S813" s="7"/>
      <c r="T813" s="154"/>
      <c r="U813" s="154"/>
      <c r="V813" s="7"/>
      <c r="W813" s="7"/>
      <c r="X813" s="7"/>
      <c r="Y813" s="7"/>
      <c r="Z813" s="154"/>
      <c r="AA813" s="154"/>
      <c r="AB813" s="7"/>
      <c r="AC813" s="7"/>
      <c r="AD813" s="7"/>
      <c r="AE813" s="7"/>
      <c r="AF813" s="154"/>
      <c r="AG813" s="154"/>
      <c r="AH813" s="7"/>
      <c r="AI813" s="7"/>
      <c r="AJ813" s="7"/>
      <c r="AK813" s="7"/>
      <c r="AL813" s="154"/>
      <c r="AM813" s="154"/>
      <c r="AN813" s="7"/>
      <c r="AO813" s="7"/>
      <c r="AP813" s="7"/>
      <c r="AQ813" s="7"/>
      <c r="AR813" s="154"/>
      <c r="AS813" s="154"/>
      <c r="AT813" s="7"/>
      <c r="AU813" s="7"/>
      <c r="AV813" s="7"/>
      <c r="AW813" s="7"/>
      <c r="AX813" s="154"/>
      <c r="AY813" s="154"/>
      <c r="AZ813" s="7"/>
      <c r="BA813" s="7"/>
      <c r="BB813" s="7"/>
      <c r="BC813" s="7"/>
      <c r="BD813" s="154"/>
      <c r="BE813" s="154"/>
      <c r="BF813" s="154"/>
      <c r="BG813" s="7"/>
    </row>
    <row r="814" ht="15.75" customHeight="1">
      <c r="A814" s="7"/>
      <c r="B814" s="154"/>
      <c r="C814" s="154"/>
      <c r="D814" s="7"/>
      <c r="E814" s="7"/>
      <c r="F814" s="7"/>
      <c r="G814" s="7"/>
      <c r="H814" s="154"/>
      <c r="I814" s="154"/>
      <c r="J814" s="7"/>
      <c r="K814" s="7"/>
      <c r="L814" s="7"/>
      <c r="M814" s="7"/>
      <c r="N814" s="154"/>
      <c r="O814" s="154"/>
      <c r="P814" s="7"/>
      <c r="Q814" s="7"/>
      <c r="R814" s="7"/>
      <c r="S814" s="7"/>
      <c r="T814" s="154"/>
      <c r="U814" s="154"/>
      <c r="V814" s="7"/>
      <c r="W814" s="7"/>
      <c r="X814" s="7"/>
      <c r="Y814" s="7"/>
      <c r="Z814" s="154"/>
      <c r="AA814" s="154"/>
      <c r="AB814" s="7"/>
      <c r="AC814" s="7"/>
      <c r="AD814" s="7"/>
      <c r="AE814" s="7"/>
      <c r="AF814" s="154"/>
      <c r="AG814" s="154"/>
      <c r="AH814" s="7"/>
      <c r="AI814" s="7"/>
      <c r="AJ814" s="7"/>
      <c r="AK814" s="7"/>
      <c r="AL814" s="154"/>
      <c r="AM814" s="154"/>
      <c r="AN814" s="7"/>
      <c r="AO814" s="7"/>
      <c r="AP814" s="7"/>
      <c r="AQ814" s="7"/>
      <c r="AR814" s="154"/>
      <c r="AS814" s="154"/>
      <c r="AT814" s="7"/>
      <c r="AU814" s="7"/>
      <c r="AV814" s="7"/>
      <c r="AW814" s="7"/>
      <c r="AX814" s="154"/>
      <c r="AY814" s="154"/>
      <c r="AZ814" s="7"/>
      <c r="BA814" s="7"/>
      <c r="BB814" s="7"/>
      <c r="BC814" s="7"/>
      <c r="BD814" s="154"/>
      <c r="BE814" s="154"/>
      <c r="BF814" s="154"/>
      <c r="BG814" s="7"/>
    </row>
    <row r="815" ht="15.75" customHeight="1">
      <c r="A815" s="7"/>
      <c r="B815" s="154"/>
      <c r="C815" s="154"/>
      <c r="D815" s="7"/>
      <c r="E815" s="7"/>
      <c r="F815" s="7"/>
      <c r="G815" s="7"/>
      <c r="H815" s="154"/>
      <c r="I815" s="154"/>
      <c r="J815" s="7"/>
      <c r="K815" s="7"/>
      <c r="L815" s="7"/>
      <c r="M815" s="7"/>
      <c r="N815" s="154"/>
      <c r="O815" s="154"/>
      <c r="P815" s="7"/>
      <c r="Q815" s="7"/>
      <c r="R815" s="7"/>
      <c r="S815" s="7"/>
      <c r="T815" s="154"/>
      <c r="U815" s="154"/>
      <c r="V815" s="7"/>
      <c r="W815" s="7"/>
      <c r="X815" s="7"/>
      <c r="Y815" s="7"/>
      <c r="Z815" s="154"/>
      <c r="AA815" s="154"/>
      <c r="AB815" s="7"/>
      <c r="AC815" s="7"/>
      <c r="AD815" s="7"/>
      <c r="AE815" s="7"/>
      <c r="AF815" s="154"/>
      <c r="AG815" s="154"/>
      <c r="AH815" s="7"/>
      <c r="AI815" s="7"/>
      <c r="AJ815" s="7"/>
      <c r="AK815" s="7"/>
      <c r="AL815" s="154"/>
      <c r="AM815" s="154"/>
      <c r="AN815" s="7"/>
      <c r="AO815" s="7"/>
      <c r="AP815" s="7"/>
      <c r="AQ815" s="7"/>
      <c r="AR815" s="154"/>
      <c r="AS815" s="154"/>
      <c r="AT815" s="7"/>
      <c r="AU815" s="7"/>
      <c r="AV815" s="7"/>
      <c r="AW815" s="7"/>
      <c r="AX815" s="154"/>
      <c r="AY815" s="154"/>
      <c r="AZ815" s="7"/>
      <c r="BA815" s="7"/>
      <c r="BB815" s="7"/>
      <c r="BC815" s="7"/>
      <c r="BD815" s="154"/>
      <c r="BE815" s="154"/>
      <c r="BF815" s="154"/>
      <c r="BG815" s="7"/>
    </row>
    <row r="816" ht="15.75" customHeight="1">
      <c r="A816" s="7"/>
      <c r="B816" s="154"/>
      <c r="C816" s="154"/>
      <c r="D816" s="7"/>
      <c r="E816" s="7"/>
      <c r="F816" s="7"/>
      <c r="G816" s="7"/>
      <c r="H816" s="154"/>
      <c r="I816" s="154"/>
      <c r="J816" s="7"/>
      <c r="K816" s="7"/>
      <c r="L816" s="7"/>
      <c r="M816" s="7"/>
      <c r="N816" s="154"/>
      <c r="O816" s="154"/>
      <c r="P816" s="7"/>
      <c r="Q816" s="7"/>
      <c r="R816" s="7"/>
      <c r="S816" s="7"/>
      <c r="T816" s="154"/>
      <c r="U816" s="154"/>
      <c r="V816" s="7"/>
      <c r="W816" s="7"/>
      <c r="X816" s="7"/>
      <c r="Y816" s="7"/>
      <c r="Z816" s="154"/>
      <c r="AA816" s="154"/>
      <c r="AB816" s="7"/>
      <c r="AC816" s="7"/>
      <c r="AD816" s="7"/>
      <c r="AE816" s="7"/>
      <c r="AF816" s="154"/>
      <c r="AG816" s="154"/>
      <c r="AH816" s="7"/>
      <c r="AI816" s="7"/>
      <c r="AJ816" s="7"/>
      <c r="AK816" s="7"/>
      <c r="AL816" s="154"/>
      <c r="AM816" s="154"/>
      <c r="AN816" s="7"/>
      <c r="AO816" s="7"/>
      <c r="AP816" s="7"/>
      <c r="AQ816" s="7"/>
      <c r="AR816" s="154"/>
      <c r="AS816" s="154"/>
      <c r="AT816" s="7"/>
      <c r="AU816" s="7"/>
      <c r="AV816" s="7"/>
      <c r="AW816" s="7"/>
      <c r="AX816" s="154"/>
      <c r="AY816" s="154"/>
      <c r="AZ816" s="7"/>
      <c r="BA816" s="7"/>
      <c r="BB816" s="7"/>
      <c r="BC816" s="7"/>
      <c r="BD816" s="154"/>
      <c r="BE816" s="154"/>
      <c r="BF816" s="154"/>
      <c r="BG816" s="7"/>
    </row>
    <row r="817" ht="15.75" customHeight="1">
      <c r="A817" s="7"/>
      <c r="B817" s="154"/>
      <c r="C817" s="154"/>
      <c r="D817" s="7"/>
      <c r="E817" s="7"/>
      <c r="F817" s="7"/>
      <c r="G817" s="7"/>
      <c r="H817" s="154"/>
      <c r="I817" s="154"/>
      <c r="J817" s="7"/>
      <c r="K817" s="7"/>
      <c r="L817" s="7"/>
      <c r="M817" s="7"/>
      <c r="N817" s="154"/>
      <c r="O817" s="154"/>
      <c r="P817" s="7"/>
      <c r="Q817" s="7"/>
      <c r="R817" s="7"/>
      <c r="S817" s="7"/>
      <c r="T817" s="154"/>
      <c r="U817" s="154"/>
      <c r="V817" s="7"/>
      <c r="W817" s="7"/>
      <c r="X817" s="7"/>
      <c r="Y817" s="7"/>
      <c r="Z817" s="154"/>
      <c r="AA817" s="154"/>
      <c r="AB817" s="7"/>
      <c r="AC817" s="7"/>
      <c r="AD817" s="7"/>
      <c r="AE817" s="7"/>
      <c r="AF817" s="154"/>
      <c r="AG817" s="154"/>
      <c r="AH817" s="7"/>
      <c r="AI817" s="7"/>
      <c r="AJ817" s="7"/>
      <c r="AK817" s="7"/>
      <c r="AL817" s="154"/>
      <c r="AM817" s="154"/>
      <c r="AN817" s="7"/>
      <c r="AO817" s="7"/>
      <c r="AP817" s="7"/>
      <c r="AQ817" s="7"/>
      <c r="AR817" s="154"/>
      <c r="AS817" s="154"/>
      <c r="AT817" s="7"/>
      <c r="AU817" s="7"/>
      <c r="AV817" s="7"/>
      <c r="AW817" s="7"/>
      <c r="AX817" s="154"/>
      <c r="AY817" s="154"/>
      <c r="AZ817" s="7"/>
      <c r="BA817" s="7"/>
      <c r="BB817" s="7"/>
      <c r="BC817" s="7"/>
      <c r="BD817" s="154"/>
      <c r="BE817" s="154"/>
      <c r="BF817" s="154"/>
      <c r="BG817" s="7"/>
    </row>
    <row r="818" ht="15.75" customHeight="1">
      <c r="A818" s="7"/>
      <c r="B818" s="154"/>
      <c r="C818" s="154"/>
      <c r="D818" s="7"/>
      <c r="E818" s="7"/>
      <c r="F818" s="7"/>
      <c r="G818" s="7"/>
      <c r="H818" s="154"/>
      <c r="I818" s="154"/>
      <c r="J818" s="7"/>
      <c r="K818" s="7"/>
      <c r="L818" s="7"/>
      <c r="M818" s="7"/>
      <c r="N818" s="154"/>
      <c r="O818" s="154"/>
      <c r="P818" s="7"/>
      <c r="Q818" s="7"/>
      <c r="R818" s="7"/>
      <c r="S818" s="7"/>
      <c r="T818" s="154"/>
      <c r="U818" s="154"/>
      <c r="V818" s="7"/>
      <c r="W818" s="7"/>
      <c r="X818" s="7"/>
      <c r="Y818" s="7"/>
      <c r="Z818" s="154"/>
      <c r="AA818" s="154"/>
      <c r="AB818" s="7"/>
      <c r="AC818" s="7"/>
      <c r="AD818" s="7"/>
      <c r="AE818" s="7"/>
      <c r="AF818" s="154"/>
      <c r="AG818" s="154"/>
      <c r="AH818" s="7"/>
      <c r="AI818" s="7"/>
      <c r="AJ818" s="7"/>
      <c r="AK818" s="7"/>
      <c r="AL818" s="154"/>
      <c r="AM818" s="154"/>
      <c r="AN818" s="7"/>
      <c r="AO818" s="7"/>
      <c r="AP818" s="7"/>
      <c r="AQ818" s="7"/>
      <c r="AR818" s="154"/>
      <c r="AS818" s="154"/>
      <c r="AT818" s="7"/>
      <c r="AU818" s="7"/>
      <c r="AV818" s="7"/>
      <c r="AW818" s="7"/>
      <c r="AX818" s="154"/>
      <c r="AY818" s="154"/>
      <c r="AZ818" s="7"/>
      <c r="BA818" s="7"/>
      <c r="BB818" s="7"/>
      <c r="BC818" s="7"/>
      <c r="BD818" s="154"/>
      <c r="BE818" s="154"/>
      <c r="BF818" s="154"/>
      <c r="BG818" s="7"/>
    </row>
    <row r="819" ht="15.75" customHeight="1">
      <c r="A819" s="7"/>
      <c r="B819" s="154"/>
      <c r="C819" s="154"/>
      <c r="D819" s="7"/>
      <c r="E819" s="7"/>
      <c r="F819" s="7"/>
      <c r="G819" s="7"/>
      <c r="H819" s="154"/>
      <c r="I819" s="154"/>
      <c r="J819" s="7"/>
      <c r="K819" s="7"/>
      <c r="L819" s="7"/>
      <c r="M819" s="7"/>
      <c r="N819" s="154"/>
      <c r="O819" s="154"/>
      <c r="P819" s="7"/>
      <c r="Q819" s="7"/>
      <c r="R819" s="7"/>
      <c r="S819" s="7"/>
      <c r="T819" s="154"/>
      <c r="U819" s="154"/>
      <c r="V819" s="7"/>
      <c r="W819" s="7"/>
      <c r="X819" s="7"/>
      <c r="Y819" s="7"/>
      <c r="Z819" s="154"/>
      <c r="AA819" s="154"/>
      <c r="AB819" s="7"/>
      <c r="AC819" s="7"/>
      <c r="AD819" s="7"/>
      <c r="AE819" s="7"/>
      <c r="AF819" s="154"/>
      <c r="AG819" s="154"/>
      <c r="AH819" s="7"/>
      <c r="AI819" s="7"/>
      <c r="AJ819" s="7"/>
      <c r="AK819" s="7"/>
      <c r="AL819" s="154"/>
      <c r="AM819" s="154"/>
      <c r="AN819" s="7"/>
      <c r="AO819" s="7"/>
      <c r="AP819" s="7"/>
      <c r="AQ819" s="7"/>
      <c r="AR819" s="154"/>
      <c r="AS819" s="154"/>
      <c r="AT819" s="7"/>
      <c r="AU819" s="7"/>
      <c r="AV819" s="7"/>
      <c r="AW819" s="7"/>
      <c r="AX819" s="154"/>
      <c r="AY819" s="154"/>
      <c r="AZ819" s="7"/>
      <c r="BA819" s="7"/>
      <c r="BB819" s="7"/>
      <c r="BC819" s="7"/>
      <c r="BD819" s="154"/>
      <c r="BE819" s="154"/>
      <c r="BF819" s="154"/>
      <c r="BG819" s="7"/>
    </row>
    <row r="820" ht="15.75" customHeight="1">
      <c r="A820" s="7"/>
      <c r="B820" s="154"/>
      <c r="C820" s="154"/>
      <c r="D820" s="7"/>
      <c r="E820" s="7"/>
      <c r="F820" s="7"/>
      <c r="G820" s="7"/>
      <c r="H820" s="154"/>
      <c r="I820" s="154"/>
      <c r="J820" s="7"/>
      <c r="K820" s="7"/>
      <c r="L820" s="7"/>
      <c r="M820" s="7"/>
      <c r="N820" s="154"/>
      <c r="O820" s="154"/>
      <c r="P820" s="7"/>
      <c r="Q820" s="7"/>
      <c r="R820" s="7"/>
      <c r="S820" s="7"/>
      <c r="T820" s="154"/>
      <c r="U820" s="154"/>
      <c r="V820" s="7"/>
      <c r="W820" s="7"/>
      <c r="X820" s="7"/>
      <c r="Y820" s="7"/>
      <c r="Z820" s="154"/>
      <c r="AA820" s="154"/>
      <c r="AB820" s="7"/>
      <c r="AC820" s="7"/>
      <c r="AD820" s="7"/>
      <c r="AE820" s="7"/>
      <c r="AF820" s="154"/>
      <c r="AG820" s="154"/>
      <c r="AH820" s="7"/>
      <c r="AI820" s="7"/>
      <c r="AJ820" s="7"/>
      <c r="AK820" s="7"/>
      <c r="AL820" s="154"/>
      <c r="AM820" s="154"/>
      <c r="AN820" s="7"/>
      <c r="AO820" s="7"/>
      <c r="AP820" s="7"/>
      <c r="AQ820" s="7"/>
      <c r="AR820" s="154"/>
      <c r="AS820" s="154"/>
      <c r="AT820" s="7"/>
      <c r="AU820" s="7"/>
      <c r="AV820" s="7"/>
      <c r="AW820" s="7"/>
      <c r="AX820" s="154"/>
      <c r="AY820" s="154"/>
      <c r="AZ820" s="7"/>
      <c r="BA820" s="7"/>
      <c r="BB820" s="7"/>
      <c r="BC820" s="7"/>
      <c r="BD820" s="154"/>
      <c r="BE820" s="154"/>
      <c r="BF820" s="154"/>
      <c r="BG820" s="7"/>
    </row>
    <row r="821" ht="15.75" customHeight="1">
      <c r="A821" s="7"/>
      <c r="B821" s="154"/>
      <c r="C821" s="154"/>
      <c r="D821" s="7"/>
      <c r="E821" s="7"/>
      <c r="F821" s="7"/>
      <c r="G821" s="7"/>
      <c r="H821" s="154"/>
      <c r="I821" s="154"/>
      <c r="J821" s="7"/>
      <c r="K821" s="7"/>
      <c r="L821" s="7"/>
      <c r="M821" s="7"/>
      <c r="N821" s="154"/>
      <c r="O821" s="154"/>
      <c r="P821" s="7"/>
      <c r="Q821" s="7"/>
      <c r="R821" s="7"/>
      <c r="S821" s="7"/>
      <c r="T821" s="154"/>
      <c r="U821" s="154"/>
      <c r="V821" s="7"/>
      <c r="W821" s="7"/>
      <c r="X821" s="7"/>
      <c r="Y821" s="7"/>
      <c r="Z821" s="154"/>
      <c r="AA821" s="154"/>
      <c r="AB821" s="7"/>
      <c r="AC821" s="7"/>
      <c r="AD821" s="7"/>
      <c r="AE821" s="7"/>
      <c r="AF821" s="154"/>
      <c r="AG821" s="154"/>
      <c r="AH821" s="7"/>
      <c r="AI821" s="7"/>
      <c r="AJ821" s="7"/>
      <c r="AK821" s="7"/>
      <c r="AL821" s="154"/>
      <c r="AM821" s="154"/>
      <c r="AN821" s="7"/>
      <c r="AO821" s="7"/>
      <c r="AP821" s="7"/>
      <c r="AQ821" s="7"/>
      <c r="AR821" s="154"/>
      <c r="AS821" s="154"/>
      <c r="AT821" s="7"/>
      <c r="AU821" s="7"/>
      <c r="AV821" s="7"/>
      <c r="AW821" s="7"/>
      <c r="AX821" s="154"/>
      <c r="AY821" s="154"/>
      <c r="AZ821" s="7"/>
      <c r="BA821" s="7"/>
      <c r="BB821" s="7"/>
      <c r="BC821" s="7"/>
      <c r="BD821" s="154"/>
      <c r="BE821" s="154"/>
      <c r="BF821" s="154"/>
      <c r="BG821" s="7"/>
    </row>
    <row r="822" ht="15.75" customHeight="1">
      <c r="A822" s="7"/>
      <c r="B822" s="154"/>
      <c r="C822" s="154"/>
      <c r="D822" s="7"/>
      <c r="E822" s="7"/>
      <c r="F822" s="7"/>
      <c r="G822" s="7"/>
      <c r="H822" s="154"/>
      <c r="I822" s="154"/>
      <c r="J822" s="7"/>
      <c r="K822" s="7"/>
      <c r="L822" s="7"/>
      <c r="M822" s="7"/>
      <c r="N822" s="154"/>
      <c r="O822" s="154"/>
      <c r="P822" s="7"/>
      <c r="Q822" s="7"/>
      <c r="R822" s="7"/>
      <c r="S822" s="7"/>
      <c r="T822" s="154"/>
      <c r="U822" s="154"/>
      <c r="V822" s="7"/>
      <c r="W822" s="7"/>
      <c r="X822" s="7"/>
      <c r="Y822" s="7"/>
      <c r="Z822" s="154"/>
      <c r="AA822" s="154"/>
      <c r="AB822" s="7"/>
      <c r="AC822" s="7"/>
      <c r="AD822" s="7"/>
      <c r="AE822" s="7"/>
      <c r="AF822" s="154"/>
      <c r="AG822" s="154"/>
      <c r="AH822" s="7"/>
      <c r="AI822" s="7"/>
      <c r="AJ822" s="7"/>
      <c r="AK822" s="7"/>
      <c r="AL822" s="154"/>
      <c r="AM822" s="154"/>
      <c r="AN822" s="7"/>
      <c r="AO822" s="7"/>
      <c r="AP822" s="7"/>
      <c r="AQ822" s="7"/>
      <c r="AR822" s="154"/>
      <c r="AS822" s="154"/>
      <c r="AT822" s="7"/>
      <c r="AU822" s="7"/>
      <c r="AV822" s="7"/>
      <c r="AW822" s="7"/>
      <c r="AX822" s="154"/>
      <c r="AY822" s="154"/>
      <c r="AZ822" s="7"/>
      <c r="BA822" s="7"/>
      <c r="BB822" s="7"/>
      <c r="BC822" s="7"/>
      <c r="BD822" s="154"/>
      <c r="BE822" s="154"/>
      <c r="BF822" s="154"/>
      <c r="BG822" s="7"/>
    </row>
    <row r="823" ht="15.75" customHeight="1">
      <c r="A823" s="7"/>
      <c r="B823" s="154"/>
      <c r="C823" s="154"/>
      <c r="D823" s="7"/>
      <c r="E823" s="7"/>
      <c r="F823" s="7"/>
      <c r="G823" s="7"/>
      <c r="H823" s="154"/>
      <c r="I823" s="154"/>
      <c r="J823" s="7"/>
      <c r="K823" s="7"/>
      <c r="L823" s="7"/>
      <c r="M823" s="7"/>
      <c r="N823" s="154"/>
      <c r="O823" s="154"/>
      <c r="P823" s="7"/>
      <c r="Q823" s="7"/>
      <c r="R823" s="7"/>
      <c r="S823" s="7"/>
      <c r="T823" s="154"/>
      <c r="U823" s="154"/>
      <c r="V823" s="7"/>
      <c r="W823" s="7"/>
      <c r="X823" s="7"/>
      <c r="Y823" s="7"/>
      <c r="Z823" s="154"/>
      <c r="AA823" s="154"/>
      <c r="AB823" s="7"/>
      <c r="AC823" s="7"/>
      <c r="AD823" s="7"/>
      <c r="AE823" s="7"/>
      <c r="AF823" s="154"/>
      <c r="AG823" s="154"/>
      <c r="AH823" s="7"/>
      <c r="AI823" s="7"/>
      <c r="AJ823" s="7"/>
      <c r="AK823" s="7"/>
      <c r="AL823" s="154"/>
      <c r="AM823" s="154"/>
      <c r="AN823" s="7"/>
      <c r="AO823" s="7"/>
      <c r="AP823" s="7"/>
      <c r="AQ823" s="7"/>
      <c r="AR823" s="154"/>
      <c r="AS823" s="154"/>
      <c r="AT823" s="7"/>
      <c r="AU823" s="7"/>
      <c r="AV823" s="7"/>
      <c r="AW823" s="7"/>
      <c r="AX823" s="154"/>
      <c r="AY823" s="154"/>
      <c r="AZ823" s="7"/>
      <c r="BA823" s="7"/>
      <c r="BB823" s="7"/>
      <c r="BC823" s="7"/>
      <c r="BD823" s="154"/>
      <c r="BE823" s="154"/>
      <c r="BF823" s="154"/>
      <c r="BG823" s="7"/>
    </row>
    <row r="824" ht="15.75" customHeight="1">
      <c r="A824" s="7"/>
      <c r="B824" s="154"/>
      <c r="C824" s="154"/>
      <c r="D824" s="7"/>
      <c r="E824" s="7"/>
      <c r="F824" s="7"/>
      <c r="G824" s="7"/>
      <c r="H824" s="154"/>
      <c r="I824" s="154"/>
      <c r="J824" s="7"/>
      <c r="K824" s="7"/>
      <c r="L824" s="7"/>
      <c r="M824" s="7"/>
      <c r="N824" s="154"/>
      <c r="O824" s="154"/>
      <c r="P824" s="7"/>
      <c r="Q824" s="7"/>
      <c r="R824" s="7"/>
      <c r="S824" s="7"/>
      <c r="T824" s="154"/>
      <c r="U824" s="154"/>
      <c r="V824" s="7"/>
      <c r="W824" s="7"/>
      <c r="X824" s="7"/>
      <c r="Y824" s="7"/>
      <c r="Z824" s="154"/>
      <c r="AA824" s="154"/>
      <c r="AB824" s="7"/>
      <c r="AC824" s="7"/>
      <c r="AD824" s="7"/>
      <c r="AE824" s="7"/>
      <c r="AF824" s="154"/>
      <c r="AG824" s="154"/>
      <c r="AH824" s="7"/>
      <c r="AI824" s="7"/>
      <c r="AJ824" s="7"/>
      <c r="AK824" s="7"/>
      <c r="AL824" s="154"/>
      <c r="AM824" s="154"/>
      <c r="AN824" s="7"/>
      <c r="AO824" s="7"/>
      <c r="AP824" s="7"/>
      <c r="AQ824" s="7"/>
      <c r="AR824" s="154"/>
      <c r="AS824" s="154"/>
      <c r="AT824" s="7"/>
      <c r="AU824" s="7"/>
      <c r="AV824" s="7"/>
      <c r="AW824" s="7"/>
      <c r="AX824" s="154"/>
      <c r="AY824" s="154"/>
      <c r="AZ824" s="7"/>
      <c r="BA824" s="7"/>
      <c r="BB824" s="7"/>
      <c r="BC824" s="7"/>
      <c r="BD824" s="154"/>
      <c r="BE824" s="154"/>
      <c r="BF824" s="154"/>
      <c r="BG824" s="7"/>
    </row>
    <row r="825" ht="15.75" customHeight="1">
      <c r="A825" s="7"/>
      <c r="B825" s="154"/>
      <c r="C825" s="154"/>
      <c r="D825" s="7"/>
      <c r="E825" s="7"/>
      <c r="F825" s="7"/>
      <c r="G825" s="7"/>
      <c r="H825" s="154"/>
      <c r="I825" s="154"/>
      <c r="J825" s="7"/>
      <c r="K825" s="7"/>
      <c r="L825" s="7"/>
      <c r="M825" s="7"/>
      <c r="N825" s="154"/>
      <c r="O825" s="154"/>
      <c r="P825" s="7"/>
      <c r="Q825" s="7"/>
      <c r="R825" s="7"/>
      <c r="S825" s="7"/>
      <c r="T825" s="154"/>
      <c r="U825" s="154"/>
      <c r="V825" s="7"/>
      <c r="W825" s="7"/>
      <c r="X825" s="7"/>
      <c r="Y825" s="7"/>
      <c r="Z825" s="154"/>
      <c r="AA825" s="154"/>
      <c r="AB825" s="7"/>
      <c r="AC825" s="7"/>
      <c r="AD825" s="7"/>
      <c r="AE825" s="7"/>
      <c r="AF825" s="154"/>
      <c r="AG825" s="154"/>
      <c r="AH825" s="7"/>
      <c r="AI825" s="7"/>
      <c r="AJ825" s="7"/>
      <c r="AK825" s="7"/>
      <c r="AL825" s="154"/>
      <c r="AM825" s="154"/>
      <c r="AN825" s="7"/>
      <c r="AO825" s="7"/>
      <c r="AP825" s="7"/>
      <c r="AQ825" s="7"/>
      <c r="AR825" s="154"/>
      <c r="AS825" s="154"/>
      <c r="AT825" s="7"/>
      <c r="AU825" s="7"/>
      <c r="AV825" s="7"/>
      <c r="AW825" s="7"/>
      <c r="AX825" s="154"/>
      <c r="AY825" s="154"/>
      <c r="AZ825" s="7"/>
      <c r="BA825" s="7"/>
      <c r="BB825" s="7"/>
      <c r="BC825" s="7"/>
      <c r="BD825" s="154"/>
      <c r="BE825" s="154"/>
      <c r="BF825" s="154"/>
      <c r="BG825" s="7"/>
    </row>
    <row r="826" ht="15.75" customHeight="1">
      <c r="A826" s="7"/>
      <c r="B826" s="154"/>
      <c r="C826" s="154"/>
      <c r="D826" s="7"/>
      <c r="E826" s="7"/>
      <c r="F826" s="7"/>
      <c r="G826" s="7"/>
      <c r="H826" s="154"/>
      <c r="I826" s="154"/>
      <c r="J826" s="7"/>
      <c r="K826" s="7"/>
      <c r="L826" s="7"/>
      <c r="M826" s="7"/>
      <c r="N826" s="154"/>
      <c r="O826" s="154"/>
      <c r="P826" s="7"/>
      <c r="Q826" s="7"/>
      <c r="R826" s="7"/>
      <c r="S826" s="7"/>
      <c r="T826" s="154"/>
      <c r="U826" s="154"/>
      <c r="V826" s="7"/>
      <c r="W826" s="7"/>
      <c r="X826" s="7"/>
      <c r="Y826" s="7"/>
      <c r="Z826" s="154"/>
      <c r="AA826" s="154"/>
      <c r="AB826" s="7"/>
      <c r="AC826" s="7"/>
      <c r="AD826" s="7"/>
      <c r="AE826" s="7"/>
      <c r="AF826" s="154"/>
      <c r="AG826" s="154"/>
      <c r="AH826" s="7"/>
      <c r="AI826" s="7"/>
      <c r="AJ826" s="7"/>
      <c r="AK826" s="7"/>
      <c r="AL826" s="154"/>
      <c r="AM826" s="154"/>
      <c r="AN826" s="7"/>
      <c r="AO826" s="7"/>
      <c r="AP826" s="7"/>
      <c r="AQ826" s="7"/>
      <c r="AR826" s="154"/>
      <c r="AS826" s="154"/>
      <c r="AT826" s="7"/>
      <c r="AU826" s="7"/>
      <c r="AV826" s="7"/>
      <c r="AW826" s="7"/>
      <c r="AX826" s="154"/>
      <c r="AY826" s="154"/>
      <c r="AZ826" s="7"/>
      <c r="BA826" s="7"/>
      <c r="BB826" s="7"/>
      <c r="BC826" s="7"/>
      <c r="BD826" s="154"/>
      <c r="BE826" s="154"/>
      <c r="BF826" s="154"/>
      <c r="BG826" s="7"/>
    </row>
    <row r="827" ht="15.75" customHeight="1">
      <c r="A827" s="7"/>
      <c r="B827" s="154"/>
      <c r="C827" s="154"/>
      <c r="D827" s="7"/>
      <c r="E827" s="7"/>
      <c r="F827" s="7"/>
      <c r="G827" s="7"/>
      <c r="H827" s="154"/>
      <c r="I827" s="154"/>
      <c r="J827" s="7"/>
      <c r="K827" s="7"/>
      <c r="L827" s="7"/>
      <c r="M827" s="7"/>
      <c r="N827" s="154"/>
      <c r="O827" s="154"/>
      <c r="P827" s="7"/>
      <c r="Q827" s="7"/>
      <c r="R827" s="7"/>
      <c r="S827" s="7"/>
      <c r="T827" s="154"/>
      <c r="U827" s="154"/>
      <c r="V827" s="7"/>
      <c r="W827" s="7"/>
      <c r="X827" s="7"/>
      <c r="Y827" s="7"/>
      <c r="Z827" s="154"/>
      <c r="AA827" s="154"/>
      <c r="AB827" s="7"/>
      <c r="AC827" s="7"/>
      <c r="AD827" s="7"/>
      <c r="AE827" s="7"/>
      <c r="AF827" s="154"/>
      <c r="AG827" s="154"/>
      <c r="AH827" s="7"/>
      <c r="AI827" s="7"/>
      <c r="AJ827" s="7"/>
      <c r="AK827" s="7"/>
      <c r="AL827" s="154"/>
      <c r="AM827" s="154"/>
      <c r="AN827" s="7"/>
      <c r="AO827" s="7"/>
      <c r="AP827" s="7"/>
      <c r="AQ827" s="7"/>
      <c r="AR827" s="154"/>
      <c r="AS827" s="154"/>
      <c r="AT827" s="7"/>
      <c r="AU827" s="7"/>
      <c r="AV827" s="7"/>
      <c r="AW827" s="7"/>
      <c r="AX827" s="154"/>
      <c r="AY827" s="154"/>
      <c r="AZ827" s="7"/>
      <c r="BA827" s="7"/>
      <c r="BB827" s="7"/>
      <c r="BC827" s="7"/>
      <c r="BD827" s="154"/>
      <c r="BE827" s="154"/>
      <c r="BF827" s="154"/>
      <c r="BG827" s="7"/>
    </row>
    <row r="828" ht="15.75" customHeight="1">
      <c r="A828" s="7"/>
      <c r="B828" s="154"/>
      <c r="C828" s="154"/>
      <c r="D828" s="7"/>
      <c r="E828" s="7"/>
      <c r="F828" s="7"/>
      <c r="G828" s="7"/>
      <c r="H828" s="154"/>
      <c r="I828" s="154"/>
      <c r="J828" s="7"/>
      <c r="K828" s="7"/>
      <c r="L828" s="7"/>
      <c r="M828" s="7"/>
      <c r="N828" s="154"/>
      <c r="O828" s="154"/>
      <c r="P828" s="7"/>
      <c r="Q828" s="7"/>
      <c r="R828" s="7"/>
      <c r="S828" s="7"/>
      <c r="T828" s="154"/>
      <c r="U828" s="154"/>
      <c r="V828" s="7"/>
      <c r="W828" s="7"/>
      <c r="X828" s="7"/>
      <c r="Y828" s="7"/>
      <c r="Z828" s="154"/>
      <c r="AA828" s="154"/>
      <c r="AB828" s="7"/>
      <c r="AC828" s="7"/>
      <c r="AD828" s="7"/>
      <c r="AE828" s="7"/>
      <c r="AF828" s="154"/>
      <c r="AG828" s="154"/>
      <c r="AH828" s="7"/>
      <c r="AI828" s="7"/>
      <c r="AJ828" s="7"/>
      <c r="AK828" s="7"/>
      <c r="AL828" s="154"/>
      <c r="AM828" s="154"/>
      <c r="AN828" s="7"/>
      <c r="AO828" s="7"/>
      <c r="AP828" s="7"/>
      <c r="AQ828" s="7"/>
      <c r="AR828" s="154"/>
      <c r="AS828" s="154"/>
      <c r="AT828" s="7"/>
      <c r="AU828" s="7"/>
      <c r="AV828" s="7"/>
      <c r="AW828" s="7"/>
      <c r="AX828" s="154"/>
      <c r="AY828" s="154"/>
      <c r="AZ828" s="7"/>
      <c r="BA828" s="7"/>
      <c r="BB828" s="7"/>
      <c r="BC828" s="7"/>
      <c r="BD828" s="154"/>
      <c r="BE828" s="154"/>
      <c r="BF828" s="154"/>
      <c r="BG828" s="7"/>
    </row>
    <row r="829" ht="15.75" customHeight="1">
      <c r="A829" s="7"/>
      <c r="B829" s="154"/>
      <c r="C829" s="154"/>
      <c r="D829" s="7"/>
      <c r="E829" s="7"/>
      <c r="F829" s="7"/>
      <c r="G829" s="7"/>
      <c r="H829" s="154"/>
      <c r="I829" s="154"/>
      <c r="J829" s="7"/>
      <c r="K829" s="7"/>
      <c r="L829" s="7"/>
      <c r="M829" s="7"/>
      <c r="N829" s="154"/>
      <c r="O829" s="154"/>
      <c r="P829" s="7"/>
      <c r="Q829" s="7"/>
      <c r="R829" s="7"/>
      <c r="S829" s="7"/>
      <c r="T829" s="154"/>
      <c r="U829" s="154"/>
      <c r="V829" s="7"/>
      <c r="W829" s="7"/>
      <c r="X829" s="7"/>
      <c r="Y829" s="7"/>
      <c r="Z829" s="154"/>
      <c r="AA829" s="154"/>
      <c r="AB829" s="7"/>
      <c r="AC829" s="7"/>
      <c r="AD829" s="7"/>
      <c r="AE829" s="7"/>
      <c r="AF829" s="154"/>
      <c r="AG829" s="154"/>
      <c r="AH829" s="7"/>
      <c r="AI829" s="7"/>
      <c r="AJ829" s="7"/>
      <c r="AK829" s="7"/>
      <c r="AL829" s="154"/>
      <c r="AM829" s="154"/>
      <c r="AN829" s="7"/>
      <c r="AO829" s="7"/>
      <c r="AP829" s="7"/>
      <c r="AQ829" s="7"/>
      <c r="AR829" s="154"/>
      <c r="AS829" s="154"/>
      <c r="AT829" s="7"/>
      <c r="AU829" s="7"/>
      <c r="AV829" s="7"/>
      <c r="AW829" s="7"/>
      <c r="AX829" s="154"/>
      <c r="AY829" s="154"/>
      <c r="AZ829" s="7"/>
      <c r="BA829" s="7"/>
      <c r="BB829" s="7"/>
      <c r="BC829" s="7"/>
      <c r="BD829" s="154"/>
      <c r="BE829" s="154"/>
      <c r="BF829" s="154"/>
      <c r="BG829" s="7"/>
    </row>
    <row r="830" ht="15.75" customHeight="1">
      <c r="A830" s="7"/>
      <c r="B830" s="154"/>
      <c r="C830" s="154"/>
      <c r="D830" s="7"/>
      <c r="E830" s="7"/>
      <c r="F830" s="7"/>
      <c r="G830" s="7"/>
      <c r="H830" s="154"/>
      <c r="I830" s="154"/>
      <c r="J830" s="7"/>
      <c r="K830" s="7"/>
      <c r="L830" s="7"/>
      <c r="M830" s="7"/>
      <c r="N830" s="154"/>
      <c r="O830" s="154"/>
      <c r="P830" s="7"/>
      <c r="Q830" s="7"/>
      <c r="R830" s="7"/>
      <c r="S830" s="7"/>
      <c r="T830" s="154"/>
      <c r="U830" s="154"/>
      <c r="V830" s="7"/>
      <c r="W830" s="7"/>
      <c r="X830" s="7"/>
      <c r="Y830" s="7"/>
      <c r="Z830" s="154"/>
      <c r="AA830" s="154"/>
      <c r="AB830" s="7"/>
      <c r="AC830" s="7"/>
      <c r="AD830" s="7"/>
      <c r="AE830" s="7"/>
      <c r="AF830" s="154"/>
      <c r="AG830" s="154"/>
      <c r="AH830" s="7"/>
      <c r="AI830" s="7"/>
      <c r="AJ830" s="7"/>
      <c r="AK830" s="7"/>
      <c r="AL830" s="154"/>
      <c r="AM830" s="154"/>
      <c r="AN830" s="7"/>
      <c r="AO830" s="7"/>
      <c r="AP830" s="7"/>
      <c r="AQ830" s="7"/>
      <c r="AR830" s="154"/>
      <c r="AS830" s="154"/>
      <c r="AT830" s="7"/>
      <c r="AU830" s="7"/>
      <c r="AV830" s="7"/>
      <c r="AW830" s="7"/>
      <c r="AX830" s="154"/>
      <c r="AY830" s="154"/>
      <c r="AZ830" s="7"/>
      <c r="BA830" s="7"/>
      <c r="BB830" s="7"/>
      <c r="BC830" s="7"/>
      <c r="BD830" s="154"/>
      <c r="BE830" s="154"/>
      <c r="BF830" s="154"/>
      <c r="BG830" s="7"/>
    </row>
    <row r="831" ht="15.75" customHeight="1">
      <c r="A831" s="7"/>
      <c r="B831" s="154"/>
      <c r="C831" s="154"/>
      <c r="D831" s="7"/>
      <c r="E831" s="7"/>
      <c r="F831" s="7"/>
      <c r="G831" s="7"/>
      <c r="H831" s="154"/>
      <c r="I831" s="154"/>
      <c r="J831" s="7"/>
      <c r="K831" s="7"/>
      <c r="L831" s="7"/>
      <c r="M831" s="7"/>
      <c r="N831" s="154"/>
      <c r="O831" s="154"/>
      <c r="P831" s="7"/>
      <c r="Q831" s="7"/>
      <c r="R831" s="7"/>
      <c r="S831" s="7"/>
      <c r="T831" s="154"/>
      <c r="U831" s="154"/>
      <c r="V831" s="7"/>
      <c r="W831" s="7"/>
      <c r="X831" s="7"/>
      <c r="Y831" s="7"/>
      <c r="Z831" s="154"/>
      <c r="AA831" s="154"/>
      <c r="AB831" s="7"/>
      <c r="AC831" s="7"/>
      <c r="AD831" s="7"/>
      <c r="AE831" s="7"/>
      <c r="AF831" s="154"/>
      <c r="AG831" s="154"/>
      <c r="AH831" s="7"/>
      <c r="AI831" s="7"/>
      <c r="AJ831" s="7"/>
      <c r="AK831" s="7"/>
      <c r="AL831" s="154"/>
      <c r="AM831" s="154"/>
      <c r="AN831" s="7"/>
      <c r="AO831" s="7"/>
      <c r="AP831" s="7"/>
      <c r="AQ831" s="7"/>
      <c r="AR831" s="154"/>
      <c r="AS831" s="154"/>
      <c r="AT831" s="7"/>
      <c r="AU831" s="7"/>
      <c r="AV831" s="7"/>
      <c r="AW831" s="7"/>
      <c r="AX831" s="154"/>
      <c r="AY831" s="154"/>
      <c r="AZ831" s="7"/>
      <c r="BA831" s="7"/>
      <c r="BB831" s="7"/>
      <c r="BC831" s="7"/>
      <c r="BD831" s="154"/>
      <c r="BE831" s="154"/>
      <c r="BF831" s="154"/>
      <c r="BG831" s="7"/>
    </row>
    <row r="832" ht="15.75" customHeight="1">
      <c r="A832" s="7"/>
      <c r="B832" s="154"/>
      <c r="C832" s="154"/>
      <c r="D832" s="7"/>
      <c r="E832" s="7"/>
      <c r="F832" s="7"/>
      <c r="G832" s="7"/>
      <c r="H832" s="154"/>
      <c r="I832" s="154"/>
      <c r="J832" s="7"/>
      <c r="K832" s="7"/>
      <c r="L832" s="7"/>
      <c r="M832" s="7"/>
      <c r="N832" s="154"/>
      <c r="O832" s="154"/>
      <c r="P832" s="7"/>
      <c r="Q832" s="7"/>
      <c r="R832" s="7"/>
      <c r="S832" s="7"/>
      <c r="T832" s="154"/>
      <c r="U832" s="154"/>
      <c r="V832" s="7"/>
      <c r="W832" s="7"/>
      <c r="X832" s="7"/>
      <c r="Y832" s="7"/>
      <c r="Z832" s="154"/>
      <c r="AA832" s="154"/>
      <c r="AB832" s="7"/>
      <c r="AC832" s="7"/>
      <c r="AD832" s="7"/>
      <c r="AE832" s="7"/>
      <c r="AF832" s="154"/>
      <c r="AG832" s="154"/>
      <c r="AH832" s="7"/>
      <c r="AI832" s="7"/>
      <c r="AJ832" s="7"/>
      <c r="AK832" s="7"/>
      <c r="AL832" s="154"/>
      <c r="AM832" s="154"/>
      <c r="AN832" s="7"/>
      <c r="AO832" s="7"/>
      <c r="AP832" s="7"/>
      <c r="AQ832" s="7"/>
      <c r="AR832" s="154"/>
      <c r="AS832" s="154"/>
      <c r="AT832" s="7"/>
      <c r="AU832" s="7"/>
      <c r="AV832" s="7"/>
      <c r="AW832" s="7"/>
      <c r="AX832" s="154"/>
      <c r="AY832" s="154"/>
      <c r="AZ832" s="7"/>
      <c r="BA832" s="7"/>
      <c r="BB832" s="7"/>
      <c r="BC832" s="7"/>
      <c r="BD832" s="154"/>
      <c r="BE832" s="154"/>
      <c r="BF832" s="154"/>
      <c r="BG832" s="7"/>
    </row>
    <row r="833" ht="15.75" customHeight="1">
      <c r="A833" s="7"/>
      <c r="B833" s="154"/>
      <c r="C833" s="154"/>
      <c r="D833" s="7"/>
      <c r="E833" s="7"/>
      <c r="F833" s="7"/>
      <c r="G833" s="7"/>
      <c r="H833" s="154"/>
      <c r="I833" s="154"/>
      <c r="J833" s="7"/>
      <c r="K833" s="7"/>
      <c r="L833" s="7"/>
      <c r="M833" s="7"/>
      <c r="N833" s="154"/>
      <c r="O833" s="154"/>
      <c r="P833" s="7"/>
      <c r="Q833" s="7"/>
      <c r="R833" s="7"/>
      <c r="S833" s="7"/>
      <c r="T833" s="154"/>
      <c r="U833" s="154"/>
      <c r="V833" s="7"/>
      <c r="W833" s="7"/>
      <c r="X833" s="7"/>
      <c r="Y833" s="7"/>
      <c r="Z833" s="154"/>
      <c r="AA833" s="154"/>
      <c r="AB833" s="7"/>
      <c r="AC833" s="7"/>
      <c r="AD833" s="7"/>
      <c r="AE833" s="7"/>
      <c r="AF833" s="154"/>
      <c r="AG833" s="154"/>
      <c r="AH833" s="7"/>
      <c r="AI833" s="7"/>
      <c r="AJ833" s="7"/>
      <c r="AK833" s="7"/>
      <c r="AL833" s="154"/>
      <c r="AM833" s="154"/>
      <c r="AN833" s="7"/>
      <c r="AO833" s="7"/>
      <c r="AP833" s="7"/>
      <c r="AQ833" s="7"/>
      <c r="AR833" s="154"/>
      <c r="AS833" s="154"/>
      <c r="AT833" s="7"/>
      <c r="AU833" s="7"/>
      <c r="AV833" s="7"/>
      <c r="AW833" s="7"/>
      <c r="AX833" s="154"/>
      <c r="AY833" s="154"/>
      <c r="AZ833" s="7"/>
      <c r="BA833" s="7"/>
      <c r="BB833" s="7"/>
      <c r="BC833" s="7"/>
      <c r="BD833" s="154"/>
      <c r="BE833" s="154"/>
      <c r="BF833" s="154"/>
      <c r="BG833" s="7"/>
    </row>
    <row r="834" ht="15.75" customHeight="1">
      <c r="A834" s="7"/>
      <c r="B834" s="154"/>
      <c r="C834" s="154"/>
      <c r="D834" s="7"/>
      <c r="E834" s="7"/>
      <c r="F834" s="7"/>
      <c r="G834" s="7"/>
      <c r="H834" s="154"/>
      <c r="I834" s="154"/>
      <c r="J834" s="7"/>
      <c r="K834" s="7"/>
      <c r="L834" s="7"/>
      <c r="M834" s="7"/>
      <c r="N834" s="154"/>
      <c r="O834" s="154"/>
      <c r="P834" s="7"/>
      <c r="Q834" s="7"/>
      <c r="R834" s="7"/>
      <c r="S834" s="7"/>
      <c r="T834" s="154"/>
      <c r="U834" s="154"/>
      <c r="V834" s="7"/>
      <c r="W834" s="7"/>
      <c r="X834" s="7"/>
      <c r="Y834" s="7"/>
      <c r="Z834" s="154"/>
      <c r="AA834" s="154"/>
      <c r="AB834" s="7"/>
      <c r="AC834" s="7"/>
      <c r="AD834" s="7"/>
      <c r="AE834" s="7"/>
      <c r="AF834" s="154"/>
      <c r="AG834" s="154"/>
      <c r="AH834" s="7"/>
      <c r="AI834" s="7"/>
      <c r="AJ834" s="7"/>
      <c r="AK834" s="7"/>
      <c r="AL834" s="154"/>
      <c r="AM834" s="154"/>
      <c r="AN834" s="7"/>
      <c r="AO834" s="7"/>
      <c r="AP834" s="7"/>
      <c r="AQ834" s="7"/>
      <c r="AR834" s="154"/>
      <c r="AS834" s="154"/>
      <c r="AT834" s="7"/>
      <c r="AU834" s="7"/>
      <c r="AV834" s="7"/>
      <c r="AW834" s="7"/>
      <c r="AX834" s="154"/>
      <c r="AY834" s="154"/>
      <c r="AZ834" s="7"/>
      <c r="BA834" s="7"/>
      <c r="BB834" s="7"/>
      <c r="BC834" s="7"/>
      <c r="BD834" s="154"/>
      <c r="BE834" s="154"/>
      <c r="BF834" s="154"/>
      <c r="BG834" s="7"/>
    </row>
    <row r="835" ht="15.75" customHeight="1">
      <c r="A835" s="7"/>
      <c r="B835" s="154"/>
      <c r="C835" s="154"/>
      <c r="D835" s="7"/>
      <c r="E835" s="7"/>
      <c r="F835" s="7"/>
      <c r="G835" s="7"/>
      <c r="H835" s="154"/>
      <c r="I835" s="154"/>
      <c r="J835" s="7"/>
      <c r="K835" s="7"/>
      <c r="L835" s="7"/>
      <c r="M835" s="7"/>
      <c r="N835" s="154"/>
      <c r="O835" s="154"/>
      <c r="P835" s="7"/>
      <c r="Q835" s="7"/>
      <c r="R835" s="7"/>
      <c r="S835" s="7"/>
      <c r="T835" s="154"/>
      <c r="U835" s="154"/>
      <c r="V835" s="7"/>
      <c r="W835" s="7"/>
      <c r="X835" s="7"/>
      <c r="Y835" s="7"/>
      <c r="Z835" s="154"/>
      <c r="AA835" s="154"/>
      <c r="AB835" s="7"/>
      <c r="AC835" s="7"/>
      <c r="AD835" s="7"/>
      <c r="AE835" s="7"/>
      <c r="AF835" s="154"/>
      <c r="AG835" s="154"/>
      <c r="AH835" s="7"/>
      <c r="AI835" s="7"/>
      <c r="AJ835" s="7"/>
      <c r="AK835" s="7"/>
      <c r="AL835" s="154"/>
      <c r="AM835" s="154"/>
      <c r="AN835" s="7"/>
      <c r="AO835" s="7"/>
      <c r="AP835" s="7"/>
      <c r="AQ835" s="7"/>
      <c r="AR835" s="154"/>
      <c r="AS835" s="154"/>
      <c r="AT835" s="7"/>
      <c r="AU835" s="7"/>
      <c r="AV835" s="7"/>
      <c r="AW835" s="7"/>
      <c r="AX835" s="154"/>
      <c r="AY835" s="154"/>
      <c r="AZ835" s="7"/>
      <c r="BA835" s="7"/>
      <c r="BB835" s="7"/>
      <c r="BC835" s="7"/>
      <c r="BD835" s="154"/>
      <c r="BE835" s="154"/>
      <c r="BF835" s="154"/>
      <c r="BG835" s="7"/>
    </row>
    <row r="836" ht="15.75" customHeight="1">
      <c r="A836" s="7"/>
      <c r="B836" s="154"/>
      <c r="C836" s="154"/>
      <c r="D836" s="7"/>
      <c r="E836" s="7"/>
      <c r="F836" s="7"/>
      <c r="G836" s="7"/>
      <c r="H836" s="154"/>
      <c r="I836" s="154"/>
      <c r="J836" s="7"/>
      <c r="K836" s="7"/>
      <c r="L836" s="7"/>
      <c r="M836" s="7"/>
      <c r="N836" s="154"/>
      <c r="O836" s="154"/>
      <c r="P836" s="7"/>
      <c r="Q836" s="7"/>
      <c r="R836" s="7"/>
      <c r="S836" s="7"/>
      <c r="T836" s="154"/>
      <c r="U836" s="154"/>
      <c r="V836" s="7"/>
      <c r="W836" s="7"/>
      <c r="X836" s="7"/>
      <c r="Y836" s="7"/>
      <c r="Z836" s="154"/>
      <c r="AA836" s="154"/>
      <c r="AB836" s="7"/>
      <c r="AC836" s="7"/>
      <c r="AD836" s="7"/>
      <c r="AE836" s="7"/>
      <c r="AF836" s="154"/>
      <c r="AG836" s="154"/>
      <c r="AH836" s="7"/>
      <c r="AI836" s="7"/>
      <c r="AJ836" s="7"/>
      <c r="AK836" s="7"/>
      <c r="AL836" s="154"/>
      <c r="AM836" s="154"/>
      <c r="AN836" s="7"/>
      <c r="AO836" s="7"/>
      <c r="AP836" s="7"/>
      <c r="AQ836" s="7"/>
      <c r="AR836" s="154"/>
      <c r="AS836" s="154"/>
      <c r="AT836" s="7"/>
      <c r="AU836" s="7"/>
      <c r="AV836" s="7"/>
      <c r="AW836" s="7"/>
      <c r="AX836" s="154"/>
      <c r="AY836" s="154"/>
      <c r="AZ836" s="7"/>
      <c r="BA836" s="7"/>
      <c r="BB836" s="7"/>
      <c r="BC836" s="7"/>
      <c r="BD836" s="154"/>
      <c r="BE836" s="154"/>
      <c r="BF836" s="154"/>
      <c r="BG836" s="7"/>
    </row>
    <row r="837" ht="15.75" customHeight="1">
      <c r="A837" s="7"/>
      <c r="B837" s="154"/>
      <c r="C837" s="154"/>
      <c r="D837" s="7"/>
      <c r="E837" s="7"/>
      <c r="F837" s="7"/>
      <c r="G837" s="7"/>
      <c r="H837" s="154"/>
      <c r="I837" s="154"/>
      <c r="J837" s="7"/>
      <c r="K837" s="7"/>
      <c r="L837" s="7"/>
      <c r="M837" s="7"/>
      <c r="N837" s="154"/>
      <c r="O837" s="154"/>
      <c r="P837" s="7"/>
      <c r="Q837" s="7"/>
      <c r="R837" s="7"/>
      <c r="S837" s="7"/>
      <c r="T837" s="154"/>
      <c r="U837" s="154"/>
      <c r="V837" s="7"/>
      <c r="W837" s="7"/>
      <c r="X837" s="7"/>
      <c r="Y837" s="7"/>
      <c r="Z837" s="154"/>
      <c r="AA837" s="154"/>
      <c r="AB837" s="7"/>
      <c r="AC837" s="7"/>
      <c r="AD837" s="7"/>
      <c r="AE837" s="7"/>
      <c r="AF837" s="154"/>
      <c r="AG837" s="154"/>
      <c r="AH837" s="7"/>
      <c r="AI837" s="7"/>
      <c r="AJ837" s="7"/>
      <c r="AK837" s="7"/>
      <c r="AL837" s="154"/>
      <c r="AM837" s="154"/>
      <c r="AN837" s="7"/>
      <c r="AO837" s="7"/>
      <c r="AP837" s="7"/>
      <c r="AQ837" s="7"/>
      <c r="AR837" s="154"/>
      <c r="AS837" s="154"/>
      <c r="AT837" s="7"/>
      <c r="AU837" s="7"/>
      <c r="AV837" s="7"/>
      <c r="AW837" s="7"/>
      <c r="AX837" s="154"/>
      <c r="AY837" s="154"/>
      <c r="AZ837" s="7"/>
      <c r="BA837" s="7"/>
      <c r="BB837" s="7"/>
      <c r="BC837" s="7"/>
      <c r="BD837" s="154"/>
      <c r="BE837" s="154"/>
      <c r="BF837" s="154"/>
      <c r="BG837" s="7"/>
    </row>
    <row r="838" ht="15.75" customHeight="1">
      <c r="A838" s="7"/>
      <c r="B838" s="154"/>
      <c r="C838" s="154"/>
      <c r="D838" s="7"/>
      <c r="E838" s="7"/>
      <c r="F838" s="7"/>
      <c r="G838" s="7"/>
      <c r="H838" s="154"/>
      <c r="I838" s="154"/>
      <c r="J838" s="7"/>
      <c r="K838" s="7"/>
      <c r="L838" s="7"/>
      <c r="M838" s="7"/>
      <c r="N838" s="154"/>
      <c r="O838" s="154"/>
      <c r="P838" s="7"/>
      <c r="Q838" s="7"/>
      <c r="R838" s="7"/>
      <c r="S838" s="7"/>
      <c r="T838" s="154"/>
      <c r="U838" s="154"/>
      <c r="V838" s="7"/>
      <c r="W838" s="7"/>
      <c r="X838" s="7"/>
      <c r="Y838" s="7"/>
      <c r="Z838" s="154"/>
      <c r="AA838" s="154"/>
      <c r="AB838" s="7"/>
      <c r="AC838" s="7"/>
      <c r="AD838" s="7"/>
      <c r="AE838" s="7"/>
      <c r="AF838" s="154"/>
      <c r="AG838" s="154"/>
      <c r="AH838" s="7"/>
      <c r="AI838" s="7"/>
      <c r="AJ838" s="7"/>
      <c r="AK838" s="7"/>
      <c r="AL838" s="154"/>
      <c r="AM838" s="154"/>
      <c r="AN838" s="7"/>
      <c r="AO838" s="7"/>
      <c r="AP838" s="7"/>
      <c r="AQ838" s="7"/>
      <c r="AR838" s="154"/>
      <c r="AS838" s="154"/>
      <c r="AT838" s="7"/>
      <c r="AU838" s="7"/>
      <c r="AV838" s="7"/>
      <c r="AW838" s="7"/>
      <c r="AX838" s="154"/>
      <c r="AY838" s="154"/>
      <c r="AZ838" s="7"/>
      <c r="BA838" s="7"/>
      <c r="BB838" s="7"/>
      <c r="BC838" s="7"/>
      <c r="BD838" s="154"/>
      <c r="BE838" s="154"/>
      <c r="BF838" s="154"/>
      <c r="BG838" s="7"/>
    </row>
    <row r="839" ht="15.75" customHeight="1">
      <c r="A839" s="7"/>
      <c r="B839" s="154"/>
      <c r="C839" s="154"/>
      <c r="D839" s="7"/>
      <c r="E839" s="7"/>
      <c r="F839" s="7"/>
      <c r="G839" s="7"/>
      <c r="H839" s="154"/>
      <c r="I839" s="154"/>
      <c r="J839" s="7"/>
      <c r="K839" s="7"/>
      <c r="L839" s="7"/>
      <c r="M839" s="7"/>
      <c r="N839" s="154"/>
      <c r="O839" s="154"/>
      <c r="P839" s="7"/>
      <c r="Q839" s="7"/>
      <c r="R839" s="7"/>
      <c r="S839" s="7"/>
      <c r="T839" s="154"/>
      <c r="U839" s="154"/>
      <c r="V839" s="7"/>
      <c r="W839" s="7"/>
      <c r="X839" s="7"/>
      <c r="Y839" s="7"/>
      <c r="Z839" s="154"/>
      <c r="AA839" s="154"/>
      <c r="AB839" s="7"/>
      <c r="AC839" s="7"/>
      <c r="AD839" s="7"/>
      <c r="AE839" s="7"/>
      <c r="AF839" s="154"/>
      <c r="AG839" s="154"/>
      <c r="AH839" s="7"/>
      <c r="AI839" s="7"/>
      <c r="AJ839" s="7"/>
      <c r="AK839" s="7"/>
      <c r="AL839" s="154"/>
      <c r="AM839" s="154"/>
      <c r="AN839" s="7"/>
      <c r="AO839" s="7"/>
      <c r="AP839" s="7"/>
      <c r="AQ839" s="7"/>
      <c r="AR839" s="154"/>
      <c r="AS839" s="154"/>
      <c r="AT839" s="7"/>
      <c r="AU839" s="7"/>
      <c r="AV839" s="7"/>
      <c r="AW839" s="7"/>
      <c r="AX839" s="154"/>
      <c r="AY839" s="154"/>
      <c r="AZ839" s="7"/>
      <c r="BA839" s="7"/>
      <c r="BB839" s="7"/>
      <c r="BC839" s="7"/>
      <c r="BD839" s="154"/>
      <c r="BE839" s="154"/>
      <c r="BF839" s="154"/>
      <c r="BG839" s="7"/>
    </row>
    <row r="840" ht="15.75" customHeight="1">
      <c r="A840" s="7"/>
      <c r="B840" s="154"/>
      <c r="C840" s="154"/>
      <c r="D840" s="7"/>
      <c r="E840" s="7"/>
      <c r="F840" s="7"/>
      <c r="G840" s="7"/>
      <c r="H840" s="154"/>
      <c r="I840" s="154"/>
      <c r="J840" s="7"/>
      <c r="K840" s="7"/>
      <c r="L840" s="7"/>
      <c r="M840" s="7"/>
      <c r="N840" s="154"/>
      <c r="O840" s="154"/>
      <c r="P840" s="7"/>
      <c r="Q840" s="7"/>
      <c r="R840" s="7"/>
      <c r="S840" s="7"/>
      <c r="T840" s="154"/>
      <c r="U840" s="154"/>
      <c r="V840" s="7"/>
      <c r="W840" s="7"/>
      <c r="X840" s="7"/>
      <c r="Y840" s="7"/>
      <c r="Z840" s="154"/>
      <c r="AA840" s="154"/>
      <c r="AB840" s="7"/>
      <c r="AC840" s="7"/>
      <c r="AD840" s="7"/>
      <c r="AE840" s="7"/>
      <c r="AF840" s="154"/>
      <c r="AG840" s="154"/>
      <c r="AH840" s="7"/>
      <c r="AI840" s="7"/>
      <c r="AJ840" s="7"/>
      <c r="AK840" s="7"/>
      <c r="AL840" s="154"/>
      <c r="AM840" s="154"/>
      <c r="AN840" s="7"/>
      <c r="AO840" s="7"/>
      <c r="AP840" s="7"/>
      <c r="AQ840" s="7"/>
      <c r="AR840" s="154"/>
      <c r="AS840" s="154"/>
      <c r="AT840" s="7"/>
      <c r="AU840" s="7"/>
      <c r="AV840" s="7"/>
      <c r="AW840" s="7"/>
      <c r="AX840" s="154"/>
      <c r="AY840" s="154"/>
      <c r="AZ840" s="7"/>
      <c r="BA840" s="7"/>
      <c r="BB840" s="7"/>
      <c r="BC840" s="7"/>
      <c r="BD840" s="154"/>
      <c r="BE840" s="154"/>
      <c r="BF840" s="154"/>
      <c r="BG840" s="7"/>
    </row>
    <row r="841" ht="15.75" customHeight="1">
      <c r="A841" s="7"/>
      <c r="B841" s="154"/>
      <c r="C841" s="154"/>
      <c r="D841" s="7"/>
      <c r="E841" s="7"/>
      <c r="F841" s="7"/>
      <c r="G841" s="7"/>
      <c r="H841" s="154"/>
      <c r="I841" s="154"/>
      <c r="J841" s="7"/>
      <c r="K841" s="7"/>
      <c r="L841" s="7"/>
      <c r="M841" s="7"/>
      <c r="N841" s="154"/>
      <c r="O841" s="154"/>
      <c r="P841" s="7"/>
      <c r="Q841" s="7"/>
      <c r="R841" s="7"/>
      <c r="S841" s="7"/>
      <c r="T841" s="154"/>
      <c r="U841" s="154"/>
      <c r="V841" s="7"/>
      <c r="W841" s="7"/>
      <c r="X841" s="7"/>
      <c r="Y841" s="7"/>
      <c r="Z841" s="154"/>
      <c r="AA841" s="154"/>
      <c r="AB841" s="7"/>
      <c r="AC841" s="7"/>
      <c r="AD841" s="7"/>
      <c r="AE841" s="7"/>
      <c r="AF841" s="154"/>
      <c r="AG841" s="154"/>
      <c r="AH841" s="7"/>
      <c r="AI841" s="7"/>
      <c r="AJ841" s="7"/>
      <c r="AK841" s="7"/>
      <c r="AL841" s="154"/>
      <c r="AM841" s="154"/>
      <c r="AN841" s="7"/>
      <c r="AO841" s="7"/>
      <c r="AP841" s="7"/>
      <c r="AQ841" s="7"/>
      <c r="AR841" s="154"/>
      <c r="AS841" s="154"/>
      <c r="AT841" s="7"/>
      <c r="AU841" s="7"/>
      <c r="AV841" s="7"/>
      <c r="AW841" s="7"/>
      <c r="AX841" s="154"/>
      <c r="AY841" s="154"/>
      <c r="AZ841" s="7"/>
      <c r="BA841" s="7"/>
      <c r="BB841" s="7"/>
      <c r="BC841" s="7"/>
      <c r="BD841" s="154"/>
      <c r="BE841" s="154"/>
      <c r="BF841" s="154"/>
      <c r="BG841" s="7"/>
    </row>
    <row r="842" ht="15.75" customHeight="1">
      <c r="A842" s="7"/>
      <c r="B842" s="154"/>
      <c r="C842" s="154"/>
      <c r="D842" s="7"/>
      <c r="E842" s="7"/>
      <c r="F842" s="7"/>
      <c r="G842" s="7"/>
      <c r="H842" s="154"/>
      <c r="I842" s="154"/>
      <c r="J842" s="7"/>
      <c r="K842" s="7"/>
      <c r="L842" s="7"/>
      <c r="M842" s="7"/>
      <c r="N842" s="154"/>
      <c r="O842" s="154"/>
      <c r="P842" s="7"/>
      <c r="Q842" s="7"/>
      <c r="R842" s="7"/>
      <c r="S842" s="7"/>
      <c r="T842" s="154"/>
      <c r="U842" s="154"/>
      <c r="V842" s="7"/>
      <c r="W842" s="7"/>
      <c r="X842" s="7"/>
      <c r="Y842" s="7"/>
      <c r="Z842" s="154"/>
      <c r="AA842" s="154"/>
      <c r="AB842" s="7"/>
      <c r="AC842" s="7"/>
      <c r="AD842" s="7"/>
      <c r="AE842" s="7"/>
      <c r="AF842" s="154"/>
      <c r="AG842" s="154"/>
      <c r="AH842" s="7"/>
      <c r="AI842" s="7"/>
      <c r="AJ842" s="7"/>
      <c r="AK842" s="7"/>
      <c r="AL842" s="154"/>
      <c r="AM842" s="154"/>
      <c r="AN842" s="7"/>
      <c r="AO842" s="7"/>
      <c r="AP842" s="7"/>
      <c r="AQ842" s="7"/>
      <c r="AR842" s="154"/>
      <c r="AS842" s="154"/>
      <c r="AT842" s="7"/>
      <c r="AU842" s="7"/>
      <c r="AV842" s="7"/>
      <c r="AW842" s="7"/>
      <c r="AX842" s="154"/>
      <c r="AY842" s="154"/>
      <c r="AZ842" s="7"/>
      <c r="BA842" s="7"/>
      <c r="BB842" s="7"/>
      <c r="BC842" s="7"/>
      <c r="BD842" s="154"/>
      <c r="BE842" s="154"/>
      <c r="BF842" s="154"/>
      <c r="BG842" s="7"/>
    </row>
    <row r="843" ht="15.75" customHeight="1">
      <c r="A843" s="7"/>
      <c r="B843" s="154"/>
      <c r="C843" s="154"/>
      <c r="D843" s="7"/>
      <c r="E843" s="7"/>
      <c r="F843" s="7"/>
      <c r="G843" s="7"/>
      <c r="H843" s="154"/>
      <c r="I843" s="154"/>
      <c r="J843" s="7"/>
      <c r="K843" s="7"/>
      <c r="L843" s="7"/>
      <c r="M843" s="7"/>
      <c r="N843" s="154"/>
      <c r="O843" s="154"/>
      <c r="P843" s="7"/>
      <c r="Q843" s="7"/>
      <c r="R843" s="7"/>
      <c r="S843" s="7"/>
      <c r="T843" s="154"/>
      <c r="U843" s="154"/>
      <c r="V843" s="7"/>
      <c r="W843" s="7"/>
      <c r="X843" s="7"/>
      <c r="Y843" s="7"/>
      <c r="Z843" s="154"/>
      <c r="AA843" s="154"/>
      <c r="AB843" s="7"/>
      <c r="AC843" s="7"/>
      <c r="AD843" s="7"/>
      <c r="AE843" s="7"/>
      <c r="AF843" s="154"/>
      <c r="AG843" s="154"/>
      <c r="AH843" s="7"/>
      <c r="AI843" s="7"/>
      <c r="AJ843" s="7"/>
      <c r="AK843" s="7"/>
      <c r="AL843" s="154"/>
      <c r="AM843" s="154"/>
      <c r="AN843" s="7"/>
      <c r="AO843" s="7"/>
      <c r="AP843" s="7"/>
      <c r="AQ843" s="7"/>
      <c r="AR843" s="154"/>
      <c r="AS843" s="154"/>
      <c r="AT843" s="7"/>
      <c r="AU843" s="7"/>
      <c r="AV843" s="7"/>
      <c r="AW843" s="7"/>
      <c r="AX843" s="154"/>
      <c r="AY843" s="154"/>
      <c r="AZ843" s="7"/>
      <c r="BA843" s="7"/>
      <c r="BB843" s="7"/>
      <c r="BC843" s="7"/>
      <c r="BD843" s="154"/>
      <c r="BE843" s="154"/>
      <c r="BF843" s="154"/>
      <c r="BG843" s="7"/>
    </row>
    <row r="844" ht="15.75" customHeight="1">
      <c r="A844" s="7"/>
      <c r="B844" s="154"/>
      <c r="C844" s="154"/>
      <c r="D844" s="7"/>
      <c r="E844" s="7"/>
      <c r="F844" s="7"/>
      <c r="G844" s="7"/>
      <c r="H844" s="154"/>
      <c r="I844" s="154"/>
      <c r="J844" s="7"/>
      <c r="K844" s="7"/>
      <c r="L844" s="7"/>
      <c r="M844" s="7"/>
      <c r="N844" s="154"/>
      <c r="O844" s="154"/>
      <c r="P844" s="7"/>
      <c r="Q844" s="7"/>
      <c r="R844" s="7"/>
      <c r="S844" s="7"/>
      <c r="T844" s="154"/>
      <c r="U844" s="154"/>
      <c r="V844" s="7"/>
      <c r="W844" s="7"/>
      <c r="X844" s="7"/>
      <c r="Y844" s="7"/>
      <c r="Z844" s="154"/>
      <c r="AA844" s="154"/>
      <c r="AB844" s="7"/>
      <c r="AC844" s="7"/>
      <c r="AD844" s="7"/>
      <c r="AE844" s="7"/>
      <c r="AF844" s="154"/>
      <c r="AG844" s="154"/>
      <c r="AH844" s="7"/>
      <c r="AI844" s="7"/>
      <c r="AJ844" s="7"/>
      <c r="AK844" s="7"/>
      <c r="AL844" s="154"/>
      <c r="AM844" s="154"/>
      <c r="AN844" s="7"/>
      <c r="AO844" s="7"/>
      <c r="AP844" s="7"/>
      <c r="AQ844" s="7"/>
      <c r="AR844" s="154"/>
      <c r="AS844" s="154"/>
      <c r="AT844" s="7"/>
      <c r="AU844" s="7"/>
      <c r="AV844" s="7"/>
      <c r="AW844" s="7"/>
      <c r="AX844" s="154"/>
      <c r="AY844" s="154"/>
      <c r="AZ844" s="7"/>
      <c r="BA844" s="7"/>
      <c r="BB844" s="7"/>
      <c r="BC844" s="7"/>
      <c r="BD844" s="154"/>
      <c r="BE844" s="154"/>
      <c r="BF844" s="154"/>
      <c r="BG844" s="7"/>
    </row>
    <row r="845" ht="15.75" customHeight="1">
      <c r="A845" s="7"/>
      <c r="B845" s="154"/>
      <c r="C845" s="154"/>
      <c r="D845" s="7"/>
      <c r="E845" s="7"/>
      <c r="F845" s="7"/>
      <c r="G845" s="7"/>
      <c r="H845" s="154"/>
      <c r="I845" s="154"/>
      <c r="J845" s="7"/>
      <c r="K845" s="7"/>
      <c r="L845" s="7"/>
      <c r="M845" s="7"/>
      <c r="N845" s="154"/>
      <c r="O845" s="154"/>
      <c r="P845" s="7"/>
      <c r="Q845" s="7"/>
      <c r="R845" s="7"/>
      <c r="S845" s="7"/>
      <c r="T845" s="154"/>
      <c r="U845" s="154"/>
      <c r="V845" s="7"/>
      <c r="W845" s="7"/>
      <c r="X845" s="7"/>
      <c r="Y845" s="7"/>
      <c r="Z845" s="154"/>
      <c r="AA845" s="154"/>
      <c r="AB845" s="7"/>
      <c r="AC845" s="7"/>
      <c r="AD845" s="7"/>
      <c r="AE845" s="7"/>
      <c r="AF845" s="154"/>
      <c r="AG845" s="154"/>
      <c r="AH845" s="7"/>
      <c r="AI845" s="7"/>
      <c r="AJ845" s="7"/>
      <c r="AK845" s="7"/>
      <c r="AL845" s="154"/>
      <c r="AM845" s="154"/>
      <c r="AN845" s="7"/>
      <c r="AO845" s="7"/>
      <c r="AP845" s="7"/>
      <c r="AQ845" s="7"/>
      <c r="AR845" s="154"/>
      <c r="AS845" s="154"/>
      <c r="AT845" s="7"/>
      <c r="AU845" s="7"/>
      <c r="AV845" s="7"/>
      <c r="AW845" s="7"/>
      <c r="AX845" s="154"/>
      <c r="AY845" s="154"/>
      <c r="AZ845" s="7"/>
      <c r="BA845" s="7"/>
      <c r="BB845" s="7"/>
      <c r="BC845" s="7"/>
      <c r="BD845" s="154"/>
      <c r="BE845" s="154"/>
      <c r="BF845" s="154"/>
      <c r="BG845" s="7"/>
    </row>
    <row r="846" ht="15.75" customHeight="1">
      <c r="A846" s="7"/>
      <c r="B846" s="154"/>
      <c r="C846" s="154"/>
      <c r="D846" s="7"/>
      <c r="E846" s="7"/>
      <c r="F846" s="7"/>
      <c r="G846" s="7"/>
      <c r="H846" s="154"/>
      <c r="I846" s="154"/>
      <c r="J846" s="7"/>
      <c r="K846" s="7"/>
      <c r="L846" s="7"/>
      <c r="M846" s="7"/>
      <c r="N846" s="154"/>
      <c r="O846" s="154"/>
      <c r="P846" s="7"/>
      <c r="Q846" s="7"/>
      <c r="R846" s="7"/>
      <c r="S846" s="7"/>
      <c r="T846" s="154"/>
      <c r="U846" s="154"/>
      <c r="V846" s="7"/>
      <c r="W846" s="7"/>
      <c r="X846" s="7"/>
      <c r="Y846" s="7"/>
      <c r="Z846" s="154"/>
      <c r="AA846" s="154"/>
      <c r="AB846" s="7"/>
      <c r="AC846" s="7"/>
      <c r="AD846" s="7"/>
      <c r="AE846" s="7"/>
      <c r="AF846" s="154"/>
      <c r="AG846" s="154"/>
      <c r="AH846" s="7"/>
      <c r="AI846" s="7"/>
      <c r="AJ846" s="7"/>
      <c r="AK846" s="7"/>
      <c r="AL846" s="154"/>
      <c r="AM846" s="154"/>
      <c r="AN846" s="7"/>
      <c r="AO846" s="7"/>
      <c r="AP846" s="7"/>
      <c r="AQ846" s="7"/>
      <c r="AR846" s="154"/>
      <c r="AS846" s="154"/>
      <c r="AT846" s="7"/>
      <c r="AU846" s="7"/>
      <c r="AV846" s="7"/>
      <c r="AW846" s="7"/>
      <c r="AX846" s="154"/>
      <c r="AY846" s="154"/>
      <c r="AZ846" s="7"/>
      <c r="BA846" s="7"/>
      <c r="BB846" s="7"/>
      <c r="BC846" s="7"/>
      <c r="BD846" s="154"/>
      <c r="BE846" s="154"/>
      <c r="BF846" s="154"/>
      <c r="BG846" s="7"/>
    </row>
    <row r="847" ht="15.75" customHeight="1">
      <c r="A847" s="7"/>
      <c r="B847" s="154"/>
      <c r="C847" s="154"/>
      <c r="D847" s="7"/>
      <c r="E847" s="7"/>
      <c r="F847" s="7"/>
      <c r="G847" s="7"/>
      <c r="H847" s="154"/>
      <c r="I847" s="154"/>
      <c r="J847" s="7"/>
      <c r="K847" s="7"/>
      <c r="L847" s="7"/>
      <c r="M847" s="7"/>
      <c r="N847" s="154"/>
      <c r="O847" s="154"/>
      <c r="P847" s="7"/>
      <c r="Q847" s="7"/>
      <c r="R847" s="7"/>
      <c r="S847" s="7"/>
      <c r="T847" s="154"/>
      <c r="U847" s="154"/>
      <c r="V847" s="7"/>
      <c r="W847" s="7"/>
      <c r="X847" s="7"/>
      <c r="Y847" s="7"/>
      <c r="Z847" s="154"/>
      <c r="AA847" s="154"/>
      <c r="AB847" s="7"/>
      <c r="AC847" s="7"/>
      <c r="AD847" s="7"/>
      <c r="AE847" s="7"/>
      <c r="AF847" s="154"/>
      <c r="AG847" s="154"/>
      <c r="AH847" s="7"/>
      <c r="AI847" s="7"/>
      <c r="AJ847" s="7"/>
      <c r="AK847" s="7"/>
      <c r="AL847" s="154"/>
      <c r="AM847" s="154"/>
      <c r="AN847" s="7"/>
      <c r="AO847" s="7"/>
      <c r="AP847" s="7"/>
      <c r="AQ847" s="7"/>
      <c r="AR847" s="154"/>
      <c r="AS847" s="154"/>
      <c r="AT847" s="7"/>
      <c r="AU847" s="7"/>
      <c r="AV847" s="7"/>
      <c r="AW847" s="7"/>
      <c r="AX847" s="154"/>
      <c r="AY847" s="154"/>
      <c r="AZ847" s="7"/>
      <c r="BA847" s="7"/>
      <c r="BB847" s="7"/>
      <c r="BC847" s="7"/>
      <c r="BD847" s="154"/>
      <c r="BE847" s="154"/>
      <c r="BF847" s="154"/>
      <c r="BG847" s="7"/>
    </row>
    <row r="848" ht="15.75" customHeight="1">
      <c r="A848" s="7"/>
      <c r="B848" s="154"/>
      <c r="C848" s="154"/>
      <c r="D848" s="7"/>
      <c r="E848" s="7"/>
      <c r="F848" s="7"/>
      <c r="G848" s="7"/>
      <c r="H848" s="154"/>
      <c r="I848" s="154"/>
      <c r="J848" s="7"/>
      <c r="K848" s="7"/>
      <c r="L848" s="7"/>
      <c r="M848" s="7"/>
      <c r="N848" s="154"/>
      <c r="O848" s="154"/>
      <c r="P848" s="7"/>
      <c r="Q848" s="7"/>
      <c r="R848" s="7"/>
      <c r="S848" s="7"/>
      <c r="T848" s="154"/>
      <c r="U848" s="154"/>
      <c r="V848" s="7"/>
      <c r="W848" s="7"/>
      <c r="X848" s="7"/>
      <c r="Y848" s="7"/>
      <c r="Z848" s="154"/>
      <c r="AA848" s="154"/>
      <c r="AB848" s="7"/>
      <c r="AC848" s="7"/>
      <c r="AD848" s="7"/>
      <c r="AE848" s="7"/>
      <c r="AF848" s="154"/>
      <c r="AG848" s="154"/>
      <c r="AH848" s="7"/>
      <c r="AI848" s="7"/>
      <c r="AJ848" s="7"/>
      <c r="AK848" s="7"/>
      <c r="AL848" s="154"/>
      <c r="AM848" s="154"/>
      <c r="AN848" s="7"/>
      <c r="AO848" s="7"/>
      <c r="AP848" s="7"/>
      <c r="AQ848" s="7"/>
      <c r="AR848" s="154"/>
      <c r="AS848" s="154"/>
      <c r="AT848" s="7"/>
      <c r="AU848" s="7"/>
      <c r="AV848" s="7"/>
      <c r="AW848" s="7"/>
      <c r="AX848" s="154"/>
      <c r="AY848" s="154"/>
      <c r="AZ848" s="7"/>
      <c r="BA848" s="7"/>
      <c r="BB848" s="7"/>
      <c r="BC848" s="7"/>
      <c r="BD848" s="154"/>
      <c r="BE848" s="154"/>
      <c r="BF848" s="154"/>
      <c r="BG848" s="7"/>
    </row>
    <row r="849" ht="15.75" customHeight="1">
      <c r="A849" s="7"/>
      <c r="B849" s="154"/>
      <c r="C849" s="154"/>
      <c r="D849" s="7"/>
      <c r="E849" s="7"/>
      <c r="F849" s="7"/>
      <c r="G849" s="7"/>
      <c r="H849" s="154"/>
      <c r="I849" s="154"/>
      <c r="J849" s="7"/>
      <c r="K849" s="7"/>
      <c r="L849" s="7"/>
      <c r="M849" s="7"/>
      <c r="N849" s="154"/>
      <c r="O849" s="154"/>
      <c r="P849" s="7"/>
      <c r="Q849" s="7"/>
      <c r="R849" s="7"/>
      <c r="S849" s="7"/>
      <c r="T849" s="154"/>
      <c r="U849" s="154"/>
      <c r="V849" s="7"/>
      <c r="W849" s="7"/>
      <c r="X849" s="7"/>
      <c r="Y849" s="7"/>
      <c r="Z849" s="154"/>
      <c r="AA849" s="154"/>
      <c r="AB849" s="7"/>
      <c r="AC849" s="7"/>
      <c r="AD849" s="7"/>
      <c r="AE849" s="7"/>
      <c r="AF849" s="154"/>
      <c r="AG849" s="154"/>
      <c r="AH849" s="7"/>
      <c r="AI849" s="7"/>
      <c r="AJ849" s="7"/>
      <c r="AK849" s="7"/>
      <c r="AL849" s="154"/>
      <c r="AM849" s="154"/>
      <c r="AN849" s="7"/>
      <c r="AO849" s="7"/>
      <c r="AP849" s="7"/>
      <c r="AQ849" s="7"/>
      <c r="AR849" s="154"/>
      <c r="AS849" s="154"/>
      <c r="AT849" s="7"/>
      <c r="AU849" s="7"/>
      <c r="AV849" s="7"/>
      <c r="AW849" s="7"/>
      <c r="AX849" s="154"/>
      <c r="AY849" s="154"/>
      <c r="AZ849" s="7"/>
      <c r="BA849" s="7"/>
      <c r="BB849" s="7"/>
      <c r="BC849" s="7"/>
      <c r="BD849" s="154"/>
      <c r="BE849" s="154"/>
      <c r="BF849" s="154"/>
      <c r="BG849" s="7"/>
    </row>
    <row r="850" ht="15.75" customHeight="1">
      <c r="A850" s="7"/>
      <c r="B850" s="154"/>
      <c r="C850" s="154"/>
      <c r="D850" s="7"/>
      <c r="E850" s="7"/>
      <c r="F850" s="7"/>
      <c r="G850" s="7"/>
      <c r="H850" s="154"/>
      <c r="I850" s="154"/>
      <c r="J850" s="7"/>
      <c r="K850" s="7"/>
      <c r="L850" s="7"/>
      <c r="M850" s="7"/>
      <c r="N850" s="154"/>
      <c r="O850" s="154"/>
      <c r="P850" s="7"/>
      <c r="Q850" s="7"/>
      <c r="R850" s="7"/>
      <c r="S850" s="7"/>
      <c r="T850" s="154"/>
      <c r="U850" s="154"/>
      <c r="V850" s="7"/>
      <c r="W850" s="7"/>
      <c r="X850" s="7"/>
      <c r="Y850" s="7"/>
      <c r="Z850" s="154"/>
      <c r="AA850" s="154"/>
      <c r="AB850" s="7"/>
      <c r="AC850" s="7"/>
      <c r="AD850" s="7"/>
      <c r="AE850" s="7"/>
      <c r="AF850" s="154"/>
      <c r="AG850" s="154"/>
      <c r="AH850" s="7"/>
      <c r="AI850" s="7"/>
      <c r="AJ850" s="7"/>
      <c r="AK850" s="7"/>
      <c r="AL850" s="154"/>
      <c r="AM850" s="154"/>
      <c r="AN850" s="7"/>
      <c r="AO850" s="7"/>
      <c r="AP850" s="7"/>
      <c r="AQ850" s="7"/>
      <c r="AR850" s="154"/>
      <c r="AS850" s="154"/>
      <c r="AT850" s="7"/>
      <c r="AU850" s="7"/>
      <c r="AV850" s="7"/>
      <c r="AW850" s="7"/>
      <c r="AX850" s="154"/>
      <c r="AY850" s="154"/>
      <c r="AZ850" s="7"/>
      <c r="BA850" s="7"/>
      <c r="BB850" s="7"/>
      <c r="BC850" s="7"/>
      <c r="BD850" s="154"/>
      <c r="BE850" s="154"/>
      <c r="BF850" s="154"/>
      <c r="BG850" s="7"/>
    </row>
    <row r="851" ht="15.75" customHeight="1">
      <c r="A851" s="7"/>
      <c r="B851" s="154"/>
      <c r="C851" s="154"/>
      <c r="D851" s="7"/>
      <c r="E851" s="7"/>
      <c r="F851" s="7"/>
      <c r="G851" s="7"/>
      <c r="H851" s="154"/>
      <c r="I851" s="154"/>
      <c r="J851" s="7"/>
      <c r="K851" s="7"/>
      <c r="L851" s="7"/>
      <c r="M851" s="7"/>
      <c r="N851" s="154"/>
      <c r="O851" s="154"/>
      <c r="P851" s="7"/>
      <c r="Q851" s="7"/>
      <c r="R851" s="7"/>
      <c r="S851" s="7"/>
      <c r="T851" s="154"/>
      <c r="U851" s="154"/>
      <c r="V851" s="7"/>
      <c r="W851" s="7"/>
      <c r="X851" s="7"/>
      <c r="Y851" s="7"/>
      <c r="Z851" s="154"/>
      <c r="AA851" s="154"/>
      <c r="AB851" s="7"/>
      <c r="AC851" s="7"/>
      <c r="AD851" s="7"/>
      <c r="AE851" s="7"/>
      <c r="AF851" s="154"/>
      <c r="AG851" s="154"/>
      <c r="AH851" s="7"/>
      <c r="AI851" s="7"/>
      <c r="AJ851" s="7"/>
      <c r="AK851" s="7"/>
      <c r="AL851" s="154"/>
      <c r="AM851" s="154"/>
      <c r="AN851" s="7"/>
      <c r="AO851" s="7"/>
      <c r="AP851" s="7"/>
      <c r="AQ851" s="7"/>
      <c r="AR851" s="154"/>
      <c r="AS851" s="154"/>
      <c r="AT851" s="7"/>
      <c r="AU851" s="7"/>
      <c r="AV851" s="7"/>
      <c r="AW851" s="7"/>
      <c r="AX851" s="154"/>
      <c r="AY851" s="154"/>
      <c r="AZ851" s="7"/>
      <c r="BA851" s="7"/>
      <c r="BB851" s="7"/>
      <c r="BC851" s="7"/>
      <c r="BD851" s="154"/>
      <c r="BE851" s="154"/>
      <c r="BF851" s="154"/>
      <c r="BG851" s="7"/>
    </row>
    <row r="852" ht="15.75" customHeight="1">
      <c r="A852" s="7"/>
      <c r="B852" s="154"/>
      <c r="C852" s="154"/>
      <c r="D852" s="7"/>
      <c r="E852" s="7"/>
      <c r="F852" s="7"/>
      <c r="G852" s="7"/>
      <c r="H852" s="154"/>
      <c r="I852" s="154"/>
      <c r="J852" s="7"/>
      <c r="K852" s="7"/>
      <c r="L852" s="7"/>
      <c r="M852" s="7"/>
      <c r="N852" s="154"/>
      <c r="O852" s="154"/>
      <c r="P852" s="7"/>
      <c r="Q852" s="7"/>
      <c r="R852" s="7"/>
      <c r="S852" s="7"/>
      <c r="T852" s="154"/>
      <c r="U852" s="154"/>
      <c r="V852" s="7"/>
      <c r="W852" s="7"/>
      <c r="X852" s="7"/>
      <c r="Y852" s="7"/>
      <c r="Z852" s="154"/>
      <c r="AA852" s="154"/>
      <c r="AB852" s="7"/>
      <c r="AC852" s="7"/>
      <c r="AD852" s="7"/>
      <c r="AE852" s="7"/>
      <c r="AF852" s="154"/>
      <c r="AG852" s="154"/>
      <c r="AH852" s="7"/>
      <c r="AI852" s="7"/>
      <c r="AJ852" s="7"/>
      <c r="AK852" s="7"/>
      <c r="AL852" s="154"/>
      <c r="AM852" s="154"/>
      <c r="AN852" s="7"/>
      <c r="AO852" s="7"/>
      <c r="AP852" s="7"/>
      <c r="AQ852" s="7"/>
      <c r="AR852" s="154"/>
      <c r="AS852" s="154"/>
      <c r="AT852" s="7"/>
      <c r="AU852" s="7"/>
      <c r="AV852" s="7"/>
      <c r="AW852" s="7"/>
      <c r="AX852" s="154"/>
      <c r="AY852" s="154"/>
      <c r="AZ852" s="7"/>
      <c r="BA852" s="7"/>
      <c r="BB852" s="7"/>
      <c r="BC852" s="7"/>
      <c r="BD852" s="154"/>
      <c r="BE852" s="154"/>
      <c r="BF852" s="154"/>
      <c r="BG852" s="7"/>
    </row>
    <row r="853" ht="15.75" customHeight="1">
      <c r="A853" s="7"/>
      <c r="B853" s="154"/>
      <c r="C853" s="154"/>
      <c r="D853" s="7"/>
      <c r="E853" s="7"/>
      <c r="F853" s="7"/>
      <c r="G853" s="7"/>
      <c r="H853" s="154"/>
      <c r="I853" s="154"/>
      <c r="J853" s="7"/>
      <c r="K853" s="7"/>
      <c r="L853" s="7"/>
      <c r="M853" s="7"/>
      <c r="N853" s="154"/>
      <c r="O853" s="154"/>
      <c r="P853" s="7"/>
      <c r="Q853" s="7"/>
      <c r="R853" s="7"/>
      <c r="S853" s="7"/>
      <c r="T853" s="154"/>
      <c r="U853" s="154"/>
      <c r="V853" s="7"/>
      <c r="W853" s="7"/>
      <c r="X853" s="7"/>
      <c r="Y853" s="7"/>
      <c r="Z853" s="154"/>
      <c r="AA853" s="154"/>
      <c r="AB853" s="7"/>
      <c r="AC853" s="7"/>
      <c r="AD853" s="7"/>
      <c r="AE853" s="7"/>
      <c r="AF853" s="154"/>
      <c r="AG853" s="154"/>
      <c r="AH853" s="7"/>
      <c r="AI853" s="7"/>
      <c r="AJ853" s="7"/>
      <c r="AK853" s="7"/>
      <c r="AL853" s="154"/>
      <c r="AM853" s="154"/>
      <c r="AN853" s="7"/>
      <c r="AO853" s="7"/>
      <c r="AP853" s="7"/>
      <c r="AQ853" s="7"/>
      <c r="AR853" s="154"/>
      <c r="AS853" s="154"/>
      <c r="AT853" s="7"/>
      <c r="AU853" s="7"/>
      <c r="AV853" s="7"/>
      <c r="AW853" s="7"/>
      <c r="AX853" s="154"/>
      <c r="AY853" s="154"/>
      <c r="AZ853" s="7"/>
      <c r="BA853" s="7"/>
      <c r="BB853" s="7"/>
      <c r="BC853" s="7"/>
      <c r="BD853" s="154"/>
      <c r="BE853" s="154"/>
      <c r="BF853" s="154"/>
      <c r="BG853" s="7"/>
    </row>
    <row r="854" ht="15.75" customHeight="1">
      <c r="A854" s="7"/>
      <c r="B854" s="154"/>
      <c r="C854" s="154"/>
      <c r="D854" s="7"/>
      <c r="E854" s="7"/>
      <c r="F854" s="7"/>
      <c r="G854" s="7"/>
      <c r="H854" s="154"/>
      <c r="I854" s="154"/>
      <c r="J854" s="7"/>
      <c r="K854" s="7"/>
      <c r="L854" s="7"/>
      <c r="M854" s="7"/>
      <c r="N854" s="154"/>
      <c r="O854" s="154"/>
      <c r="P854" s="7"/>
      <c r="Q854" s="7"/>
      <c r="R854" s="7"/>
      <c r="S854" s="7"/>
      <c r="T854" s="154"/>
      <c r="U854" s="154"/>
      <c r="V854" s="7"/>
      <c r="W854" s="7"/>
      <c r="X854" s="7"/>
      <c r="Y854" s="7"/>
      <c r="Z854" s="154"/>
      <c r="AA854" s="154"/>
      <c r="AB854" s="7"/>
      <c r="AC854" s="7"/>
      <c r="AD854" s="7"/>
      <c r="AE854" s="7"/>
      <c r="AF854" s="154"/>
      <c r="AG854" s="154"/>
      <c r="AH854" s="7"/>
      <c r="AI854" s="7"/>
      <c r="AJ854" s="7"/>
      <c r="AK854" s="7"/>
      <c r="AL854" s="154"/>
      <c r="AM854" s="154"/>
      <c r="AN854" s="7"/>
      <c r="AO854" s="7"/>
      <c r="AP854" s="7"/>
      <c r="AQ854" s="7"/>
      <c r="AR854" s="154"/>
      <c r="AS854" s="154"/>
      <c r="AT854" s="7"/>
      <c r="AU854" s="7"/>
      <c r="AV854" s="7"/>
      <c r="AW854" s="7"/>
      <c r="AX854" s="154"/>
      <c r="AY854" s="154"/>
      <c r="AZ854" s="7"/>
      <c r="BA854" s="7"/>
      <c r="BB854" s="7"/>
      <c r="BC854" s="7"/>
      <c r="BD854" s="154"/>
      <c r="BE854" s="154"/>
      <c r="BF854" s="154"/>
      <c r="BG854" s="7"/>
    </row>
    <row r="855" ht="15.75" customHeight="1">
      <c r="A855" s="7"/>
      <c r="B855" s="154"/>
      <c r="C855" s="154"/>
      <c r="D855" s="7"/>
      <c r="E855" s="7"/>
      <c r="F855" s="7"/>
      <c r="G855" s="7"/>
      <c r="H855" s="154"/>
      <c r="I855" s="154"/>
      <c r="J855" s="7"/>
      <c r="K855" s="7"/>
      <c r="L855" s="7"/>
      <c r="M855" s="7"/>
      <c r="N855" s="154"/>
      <c r="O855" s="154"/>
      <c r="P855" s="7"/>
      <c r="Q855" s="7"/>
      <c r="R855" s="7"/>
      <c r="S855" s="7"/>
      <c r="T855" s="154"/>
      <c r="U855" s="154"/>
      <c r="V855" s="7"/>
      <c r="W855" s="7"/>
      <c r="X855" s="7"/>
      <c r="Y855" s="7"/>
      <c r="Z855" s="154"/>
      <c r="AA855" s="154"/>
      <c r="AB855" s="7"/>
      <c r="AC855" s="7"/>
      <c r="AD855" s="7"/>
      <c r="AE855" s="7"/>
      <c r="AF855" s="154"/>
      <c r="AG855" s="154"/>
      <c r="AH855" s="7"/>
      <c r="AI855" s="7"/>
      <c r="AJ855" s="7"/>
      <c r="AK855" s="7"/>
      <c r="AL855" s="154"/>
      <c r="AM855" s="154"/>
      <c r="AN855" s="7"/>
      <c r="AO855" s="7"/>
      <c r="AP855" s="7"/>
      <c r="AQ855" s="7"/>
      <c r="AR855" s="154"/>
      <c r="AS855" s="154"/>
      <c r="AT855" s="7"/>
      <c r="AU855" s="7"/>
      <c r="AV855" s="7"/>
      <c r="AW855" s="7"/>
      <c r="AX855" s="154"/>
      <c r="AY855" s="154"/>
      <c r="AZ855" s="7"/>
      <c r="BA855" s="7"/>
      <c r="BB855" s="7"/>
      <c r="BC855" s="7"/>
      <c r="BD855" s="154"/>
      <c r="BE855" s="154"/>
      <c r="BF855" s="154"/>
      <c r="BG855" s="7"/>
    </row>
    <row r="856" ht="15.75" customHeight="1">
      <c r="A856" s="7"/>
      <c r="B856" s="154"/>
      <c r="C856" s="154"/>
      <c r="D856" s="7"/>
      <c r="E856" s="7"/>
      <c r="F856" s="7"/>
      <c r="G856" s="7"/>
      <c r="H856" s="154"/>
      <c r="I856" s="154"/>
      <c r="J856" s="7"/>
      <c r="K856" s="7"/>
      <c r="L856" s="7"/>
      <c r="M856" s="7"/>
      <c r="N856" s="154"/>
      <c r="O856" s="154"/>
      <c r="P856" s="7"/>
      <c r="Q856" s="7"/>
      <c r="R856" s="7"/>
      <c r="S856" s="7"/>
      <c r="T856" s="154"/>
      <c r="U856" s="154"/>
      <c r="V856" s="7"/>
      <c r="W856" s="7"/>
      <c r="X856" s="7"/>
      <c r="Y856" s="7"/>
      <c r="Z856" s="154"/>
      <c r="AA856" s="154"/>
      <c r="AB856" s="7"/>
      <c r="AC856" s="7"/>
      <c r="AD856" s="7"/>
      <c r="AE856" s="7"/>
      <c r="AF856" s="154"/>
      <c r="AG856" s="154"/>
      <c r="AH856" s="7"/>
      <c r="AI856" s="7"/>
      <c r="AJ856" s="7"/>
      <c r="AK856" s="7"/>
      <c r="AL856" s="154"/>
      <c r="AM856" s="154"/>
      <c r="AN856" s="7"/>
      <c r="AO856" s="7"/>
      <c r="AP856" s="7"/>
      <c r="AQ856" s="7"/>
      <c r="AR856" s="154"/>
      <c r="AS856" s="154"/>
      <c r="AT856" s="7"/>
      <c r="AU856" s="7"/>
      <c r="AV856" s="7"/>
      <c r="AW856" s="7"/>
      <c r="AX856" s="154"/>
      <c r="AY856" s="154"/>
      <c r="AZ856" s="7"/>
      <c r="BA856" s="7"/>
      <c r="BB856" s="7"/>
      <c r="BC856" s="7"/>
      <c r="BD856" s="154"/>
      <c r="BE856" s="154"/>
      <c r="BF856" s="154"/>
      <c r="BG856" s="7"/>
    </row>
    <row r="857" ht="15.75" customHeight="1">
      <c r="A857" s="7"/>
      <c r="B857" s="154"/>
      <c r="C857" s="154"/>
      <c r="D857" s="7"/>
      <c r="E857" s="7"/>
      <c r="F857" s="7"/>
      <c r="G857" s="7"/>
      <c r="H857" s="154"/>
      <c r="I857" s="154"/>
      <c r="J857" s="7"/>
      <c r="K857" s="7"/>
      <c r="L857" s="7"/>
      <c r="M857" s="7"/>
      <c r="N857" s="154"/>
      <c r="O857" s="154"/>
      <c r="P857" s="7"/>
      <c r="Q857" s="7"/>
      <c r="R857" s="7"/>
      <c r="S857" s="7"/>
      <c r="T857" s="154"/>
      <c r="U857" s="154"/>
      <c r="V857" s="7"/>
      <c r="W857" s="7"/>
      <c r="X857" s="7"/>
      <c r="Y857" s="7"/>
      <c r="Z857" s="154"/>
      <c r="AA857" s="154"/>
      <c r="AB857" s="7"/>
      <c r="AC857" s="7"/>
      <c r="AD857" s="7"/>
      <c r="AE857" s="7"/>
      <c r="AF857" s="154"/>
      <c r="AG857" s="154"/>
      <c r="AH857" s="7"/>
      <c r="AI857" s="7"/>
      <c r="AJ857" s="7"/>
      <c r="AK857" s="7"/>
      <c r="AL857" s="154"/>
      <c r="AM857" s="154"/>
      <c r="AN857" s="7"/>
      <c r="AO857" s="7"/>
      <c r="AP857" s="7"/>
      <c r="AQ857" s="7"/>
      <c r="AR857" s="154"/>
      <c r="AS857" s="154"/>
      <c r="AT857" s="7"/>
      <c r="AU857" s="7"/>
      <c r="AV857" s="7"/>
      <c r="AW857" s="7"/>
      <c r="AX857" s="154"/>
      <c r="AY857" s="154"/>
      <c r="AZ857" s="7"/>
      <c r="BA857" s="7"/>
      <c r="BB857" s="7"/>
      <c r="BC857" s="7"/>
      <c r="BD857" s="154"/>
      <c r="BE857" s="154"/>
      <c r="BF857" s="154"/>
      <c r="BG857" s="7"/>
    </row>
    <row r="858" ht="15.75" customHeight="1">
      <c r="A858" s="7"/>
      <c r="B858" s="154"/>
      <c r="C858" s="154"/>
      <c r="D858" s="7"/>
      <c r="E858" s="7"/>
      <c r="F858" s="7"/>
      <c r="G858" s="7"/>
      <c r="H858" s="154"/>
      <c r="I858" s="154"/>
      <c r="J858" s="7"/>
      <c r="K858" s="7"/>
      <c r="L858" s="7"/>
      <c r="M858" s="7"/>
      <c r="N858" s="154"/>
      <c r="O858" s="154"/>
      <c r="P858" s="7"/>
      <c r="Q858" s="7"/>
      <c r="R858" s="7"/>
      <c r="S858" s="7"/>
      <c r="T858" s="154"/>
      <c r="U858" s="154"/>
      <c r="V858" s="7"/>
      <c r="W858" s="7"/>
      <c r="X858" s="7"/>
      <c r="Y858" s="7"/>
      <c r="Z858" s="154"/>
      <c r="AA858" s="154"/>
      <c r="AB858" s="7"/>
      <c r="AC858" s="7"/>
      <c r="AD858" s="7"/>
      <c r="AE858" s="7"/>
      <c r="AF858" s="154"/>
      <c r="AG858" s="154"/>
      <c r="AH858" s="7"/>
      <c r="AI858" s="7"/>
      <c r="AJ858" s="7"/>
      <c r="AK858" s="7"/>
      <c r="AL858" s="154"/>
      <c r="AM858" s="154"/>
      <c r="AN858" s="7"/>
      <c r="AO858" s="7"/>
      <c r="AP858" s="7"/>
      <c r="AQ858" s="7"/>
      <c r="AR858" s="154"/>
      <c r="AS858" s="154"/>
      <c r="AT858" s="7"/>
      <c r="AU858" s="7"/>
      <c r="AV858" s="7"/>
      <c r="AW858" s="7"/>
      <c r="AX858" s="154"/>
      <c r="AY858" s="154"/>
      <c r="AZ858" s="7"/>
      <c r="BA858" s="7"/>
      <c r="BB858" s="7"/>
      <c r="BC858" s="7"/>
      <c r="BD858" s="154"/>
      <c r="BE858" s="154"/>
      <c r="BF858" s="154"/>
      <c r="BG858" s="7"/>
    </row>
    <row r="859" ht="15.75" customHeight="1">
      <c r="A859" s="7"/>
      <c r="B859" s="154"/>
      <c r="C859" s="154"/>
      <c r="D859" s="7"/>
      <c r="E859" s="7"/>
      <c r="F859" s="7"/>
      <c r="G859" s="7"/>
      <c r="H859" s="154"/>
      <c r="I859" s="154"/>
      <c r="J859" s="7"/>
      <c r="K859" s="7"/>
      <c r="L859" s="7"/>
      <c r="M859" s="7"/>
      <c r="N859" s="154"/>
      <c r="O859" s="154"/>
      <c r="P859" s="7"/>
      <c r="Q859" s="7"/>
      <c r="R859" s="7"/>
      <c r="S859" s="7"/>
      <c r="T859" s="154"/>
      <c r="U859" s="154"/>
      <c r="V859" s="7"/>
      <c r="W859" s="7"/>
      <c r="X859" s="7"/>
      <c r="Y859" s="7"/>
      <c r="Z859" s="154"/>
      <c r="AA859" s="154"/>
      <c r="AB859" s="7"/>
      <c r="AC859" s="7"/>
      <c r="AD859" s="7"/>
      <c r="AE859" s="7"/>
      <c r="AF859" s="154"/>
      <c r="AG859" s="154"/>
      <c r="AH859" s="7"/>
      <c r="AI859" s="7"/>
      <c r="AJ859" s="7"/>
      <c r="AK859" s="7"/>
      <c r="AL859" s="154"/>
      <c r="AM859" s="154"/>
      <c r="AN859" s="7"/>
      <c r="AO859" s="7"/>
      <c r="AP859" s="7"/>
      <c r="AQ859" s="7"/>
      <c r="AR859" s="154"/>
      <c r="AS859" s="154"/>
      <c r="AT859" s="7"/>
      <c r="AU859" s="7"/>
      <c r="AV859" s="7"/>
      <c r="AW859" s="7"/>
      <c r="AX859" s="154"/>
      <c r="AY859" s="154"/>
      <c r="AZ859" s="7"/>
      <c r="BA859" s="7"/>
      <c r="BB859" s="7"/>
      <c r="BC859" s="7"/>
      <c r="BD859" s="154"/>
      <c r="BE859" s="154"/>
      <c r="BF859" s="154"/>
      <c r="BG859" s="7"/>
    </row>
    <row r="860" ht="15.75" customHeight="1">
      <c r="A860" s="7"/>
      <c r="B860" s="154"/>
      <c r="C860" s="154"/>
      <c r="D860" s="7"/>
      <c r="E860" s="7"/>
      <c r="F860" s="7"/>
      <c r="G860" s="7"/>
      <c r="H860" s="154"/>
      <c r="I860" s="154"/>
      <c r="J860" s="7"/>
      <c r="K860" s="7"/>
      <c r="L860" s="7"/>
      <c r="M860" s="7"/>
      <c r="N860" s="154"/>
      <c r="O860" s="154"/>
      <c r="P860" s="7"/>
      <c r="Q860" s="7"/>
      <c r="R860" s="7"/>
      <c r="S860" s="7"/>
      <c r="T860" s="154"/>
      <c r="U860" s="154"/>
      <c r="V860" s="7"/>
      <c r="W860" s="7"/>
      <c r="X860" s="7"/>
      <c r="Y860" s="7"/>
      <c r="Z860" s="154"/>
      <c r="AA860" s="154"/>
      <c r="AB860" s="7"/>
      <c r="AC860" s="7"/>
      <c r="AD860" s="7"/>
      <c r="AE860" s="7"/>
      <c r="AF860" s="154"/>
      <c r="AG860" s="154"/>
      <c r="AH860" s="7"/>
      <c r="AI860" s="7"/>
      <c r="AJ860" s="7"/>
      <c r="AK860" s="7"/>
      <c r="AL860" s="154"/>
      <c r="AM860" s="154"/>
      <c r="AN860" s="7"/>
      <c r="AO860" s="7"/>
      <c r="AP860" s="7"/>
      <c r="AQ860" s="7"/>
      <c r="AR860" s="154"/>
      <c r="AS860" s="154"/>
      <c r="AT860" s="7"/>
      <c r="AU860" s="7"/>
      <c r="AV860" s="7"/>
      <c r="AW860" s="7"/>
      <c r="AX860" s="154"/>
      <c r="AY860" s="154"/>
      <c r="AZ860" s="7"/>
      <c r="BA860" s="7"/>
      <c r="BB860" s="7"/>
      <c r="BC860" s="7"/>
      <c r="BD860" s="154"/>
      <c r="BE860" s="154"/>
      <c r="BF860" s="154"/>
      <c r="BG860" s="7"/>
    </row>
    <row r="861" ht="15.75" customHeight="1">
      <c r="A861" s="7"/>
      <c r="B861" s="154"/>
      <c r="C861" s="154"/>
      <c r="D861" s="7"/>
      <c r="E861" s="7"/>
      <c r="F861" s="7"/>
      <c r="G861" s="7"/>
      <c r="H861" s="154"/>
      <c r="I861" s="154"/>
      <c r="J861" s="7"/>
      <c r="K861" s="7"/>
      <c r="L861" s="7"/>
      <c r="M861" s="7"/>
      <c r="N861" s="154"/>
      <c r="O861" s="154"/>
      <c r="P861" s="7"/>
      <c r="Q861" s="7"/>
      <c r="R861" s="7"/>
      <c r="S861" s="7"/>
      <c r="T861" s="154"/>
      <c r="U861" s="154"/>
      <c r="V861" s="7"/>
      <c r="W861" s="7"/>
      <c r="X861" s="7"/>
      <c r="Y861" s="7"/>
      <c r="Z861" s="154"/>
      <c r="AA861" s="154"/>
      <c r="AB861" s="7"/>
      <c r="AC861" s="7"/>
      <c r="AD861" s="7"/>
      <c r="AE861" s="7"/>
      <c r="AF861" s="154"/>
      <c r="AG861" s="154"/>
      <c r="AH861" s="7"/>
      <c r="AI861" s="7"/>
      <c r="AJ861" s="7"/>
      <c r="AK861" s="7"/>
      <c r="AL861" s="154"/>
      <c r="AM861" s="154"/>
      <c r="AN861" s="7"/>
      <c r="AO861" s="7"/>
      <c r="AP861" s="7"/>
      <c r="AQ861" s="7"/>
      <c r="AR861" s="154"/>
      <c r="AS861" s="154"/>
      <c r="AT861" s="7"/>
      <c r="AU861" s="7"/>
      <c r="AV861" s="7"/>
      <c r="AW861" s="7"/>
      <c r="AX861" s="154"/>
      <c r="AY861" s="154"/>
      <c r="AZ861" s="7"/>
      <c r="BA861" s="7"/>
      <c r="BB861" s="7"/>
      <c r="BC861" s="7"/>
      <c r="BD861" s="154"/>
      <c r="BE861" s="154"/>
      <c r="BF861" s="154"/>
      <c r="BG861" s="7"/>
    </row>
    <row r="862" ht="15.75" customHeight="1">
      <c r="A862" s="7"/>
      <c r="B862" s="154"/>
      <c r="C862" s="154"/>
      <c r="D862" s="7"/>
      <c r="E862" s="7"/>
      <c r="F862" s="7"/>
      <c r="G862" s="7"/>
      <c r="H862" s="154"/>
      <c r="I862" s="154"/>
      <c r="J862" s="7"/>
      <c r="K862" s="7"/>
      <c r="L862" s="7"/>
      <c r="M862" s="7"/>
      <c r="N862" s="154"/>
      <c r="O862" s="154"/>
      <c r="P862" s="7"/>
      <c r="Q862" s="7"/>
      <c r="R862" s="7"/>
      <c r="S862" s="7"/>
      <c r="T862" s="154"/>
      <c r="U862" s="154"/>
      <c r="V862" s="7"/>
      <c r="W862" s="7"/>
      <c r="X862" s="7"/>
      <c r="Y862" s="7"/>
      <c r="Z862" s="154"/>
      <c r="AA862" s="154"/>
      <c r="AB862" s="7"/>
      <c r="AC862" s="7"/>
      <c r="AD862" s="7"/>
      <c r="AE862" s="7"/>
      <c r="AF862" s="154"/>
      <c r="AG862" s="154"/>
      <c r="AH862" s="7"/>
      <c r="AI862" s="7"/>
      <c r="AJ862" s="7"/>
      <c r="AK862" s="7"/>
      <c r="AL862" s="154"/>
      <c r="AM862" s="154"/>
      <c r="AN862" s="7"/>
      <c r="AO862" s="7"/>
      <c r="AP862" s="7"/>
      <c r="AQ862" s="7"/>
      <c r="AR862" s="154"/>
      <c r="AS862" s="154"/>
      <c r="AT862" s="7"/>
      <c r="AU862" s="7"/>
      <c r="AV862" s="7"/>
      <c r="AW862" s="7"/>
      <c r="AX862" s="154"/>
      <c r="AY862" s="154"/>
      <c r="AZ862" s="7"/>
      <c r="BA862" s="7"/>
      <c r="BB862" s="7"/>
      <c r="BC862" s="7"/>
      <c r="BD862" s="154"/>
      <c r="BE862" s="154"/>
      <c r="BF862" s="154"/>
      <c r="BG862" s="7"/>
    </row>
    <row r="863" ht="15.75" customHeight="1">
      <c r="A863" s="7"/>
      <c r="B863" s="154"/>
      <c r="C863" s="154"/>
      <c r="D863" s="7"/>
      <c r="E863" s="7"/>
      <c r="F863" s="7"/>
      <c r="G863" s="7"/>
      <c r="H863" s="154"/>
      <c r="I863" s="154"/>
      <c r="J863" s="7"/>
      <c r="K863" s="7"/>
      <c r="L863" s="7"/>
      <c r="M863" s="7"/>
      <c r="N863" s="154"/>
      <c r="O863" s="154"/>
      <c r="P863" s="7"/>
      <c r="Q863" s="7"/>
      <c r="R863" s="7"/>
      <c r="S863" s="7"/>
      <c r="T863" s="154"/>
      <c r="U863" s="154"/>
      <c r="V863" s="7"/>
      <c r="W863" s="7"/>
      <c r="X863" s="7"/>
      <c r="Y863" s="7"/>
      <c r="Z863" s="154"/>
      <c r="AA863" s="154"/>
      <c r="AB863" s="7"/>
      <c r="AC863" s="7"/>
      <c r="AD863" s="7"/>
      <c r="AE863" s="7"/>
      <c r="AF863" s="154"/>
      <c r="AG863" s="154"/>
      <c r="AH863" s="7"/>
      <c r="AI863" s="7"/>
      <c r="AJ863" s="7"/>
      <c r="AK863" s="7"/>
      <c r="AL863" s="154"/>
      <c r="AM863" s="154"/>
      <c r="AN863" s="7"/>
      <c r="AO863" s="7"/>
      <c r="AP863" s="7"/>
      <c r="AQ863" s="7"/>
      <c r="AR863" s="154"/>
      <c r="AS863" s="154"/>
      <c r="AT863" s="7"/>
      <c r="AU863" s="7"/>
      <c r="AV863" s="7"/>
      <c r="AW863" s="7"/>
      <c r="AX863" s="154"/>
      <c r="AY863" s="154"/>
      <c r="AZ863" s="7"/>
      <c r="BA863" s="7"/>
      <c r="BB863" s="7"/>
      <c r="BC863" s="7"/>
      <c r="BD863" s="154"/>
      <c r="BE863" s="154"/>
      <c r="BF863" s="154"/>
      <c r="BG863" s="7"/>
    </row>
    <row r="864" ht="15.75" customHeight="1">
      <c r="A864" s="7"/>
      <c r="B864" s="154"/>
      <c r="C864" s="154"/>
      <c r="D864" s="7"/>
      <c r="E864" s="7"/>
      <c r="F864" s="7"/>
      <c r="G864" s="7"/>
      <c r="H864" s="154"/>
      <c r="I864" s="154"/>
      <c r="J864" s="7"/>
      <c r="K864" s="7"/>
      <c r="L864" s="7"/>
      <c r="M864" s="7"/>
      <c r="N864" s="154"/>
      <c r="O864" s="154"/>
      <c r="P864" s="7"/>
      <c r="Q864" s="7"/>
      <c r="R864" s="7"/>
      <c r="S864" s="7"/>
      <c r="T864" s="154"/>
      <c r="U864" s="154"/>
      <c r="V864" s="7"/>
      <c r="W864" s="7"/>
      <c r="X864" s="7"/>
      <c r="Y864" s="7"/>
      <c r="Z864" s="154"/>
      <c r="AA864" s="154"/>
      <c r="AB864" s="7"/>
      <c r="AC864" s="7"/>
      <c r="AD864" s="7"/>
      <c r="AE864" s="7"/>
      <c r="AF864" s="154"/>
      <c r="AG864" s="154"/>
      <c r="AH864" s="7"/>
      <c r="AI864" s="7"/>
      <c r="AJ864" s="7"/>
      <c r="AK864" s="7"/>
      <c r="AL864" s="154"/>
      <c r="AM864" s="154"/>
      <c r="AN864" s="7"/>
      <c r="AO864" s="7"/>
      <c r="AP864" s="7"/>
      <c r="AQ864" s="7"/>
      <c r="AR864" s="154"/>
      <c r="AS864" s="154"/>
      <c r="AT864" s="7"/>
      <c r="AU864" s="7"/>
      <c r="AV864" s="7"/>
      <c r="AW864" s="7"/>
      <c r="AX864" s="154"/>
      <c r="AY864" s="154"/>
      <c r="AZ864" s="7"/>
      <c r="BA864" s="7"/>
      <c r="BB864" s="7"/>
      <c r="BC864" s="7"/>
      <c r="BD864" s="154"/>
      <c r="BE864" s="154"/>
      <c r="BF864" s="154"/>
      <c r="BG864" s="7"/>
    </row>
    <row r="865" ht="15.75" customHeight="1">
      <c r="A865" s="7"/>
      <c r="B865" s="154"/>
      <c r="C865" s="154"/>
      <c r="D865" s="7"/>
      <c r="E865" s="7"/>
      <c r="F865" s="7"/>
      <c r="G865" s="7"/>
      <c r="H865" s="154"/>
      <c r="I865" s="154"/>
      <c r="J865" s="7"/>
      <c r="K865" s="7"/>
      <c r="L865" s="7"/>
      <c r="M865" s="7"/>
      <c r="N865" s="154"/>
      <c r="O865" s="154"/>
      <c r="P865" s="7"/>
      <c r="Q865" s="7"/>
      <c r="R865" s="7"/>
      <c r="S865" s="7"/>
      <c r="T865" s="154"/>
      <c r="U865" s="154"/>
      <c r="V865" s="7"/>
      <c r="W865" s="7"/>
      <c r="X865" s="7"/>
      <c r="Y865" s="7"/>
      <c r="Z865" s="154"/>
      <c r="AA865" s="154"/>
      <c r="AB865" s="7"/>
      <c r="AC865" s="7"/>
      <c r="AD865" s="7"/>
      <c r="AE865" s="7"/>
      <c r="AF865" s="154"/>
      <c r="AG865" s="154"/>
      <c r="AH865" s="7"/>
      <c r="AI865" s="7"/>
      <c r="AJ865" s="7"/>
      <c r="AK865" s="7"/>
      <c r="AL865" s="154"/>
      <c r="AM865" s="154"/>
      <c r="AN865" s="7"/>
      <c r="AO865" s="7"/>
      <c r="AP865" s="7"/>
      <c r="AQ865" s="7"/>
      <c r="AR865" s="154"/>
      <c r="AS865" s="154"/>
      <c r="AT865" s="7"/>
      <c r="AU865" s="7"/>
      <c r="AV865" s="7"/>
      <c r="AW865" s="7"/>
      <c r="AX865" s="154"/>
      <c r="AY865" s="154"/>
      <c r="AZ865" s="7"/>
      <c r="BA865" s="7"/>
      <c r="BB865" s="7"/>
      <c r="BC865" s="7"/>
      <c r="BD865" s="154"/>
      <c r="BE865" s="154"/>
      <c r="BF865" s="154"/>
      <c r="BG865" s="7"/>
    </row>
    <row r="866" ht="15.75" customHeight="1">
      <c r="A866" s="7"/>
      <c r="B866" s="154"/>
      <c r="C866" s="154"/>
      <c r="D866" s="7"/>
      <c r="E866" s="7"/>
      <c r="F866" s="7"/>
      <c r="G866" s="7"/>
      <c r="H866" s="154"/>
      <c r="I866" s="154"/>
      <c r="J866" s="7"/>
      <c r="K866" s="7"/>
      <c r="L866" s="7"/>
      <c r="M866" s="7"/>
      <c r="N866" s="154"/>
      <c r="O866" s="154"/>
      <c r="P866" s="7"/>
      <c r="Q866" s="7"/>
      <c r="R866" s="7"/>
      <c r="S866" s="7"/>
      <c r="T866" s="154"/>
      <c r="U866" s="154"/>
      <c r="V866" s="7"/>
      <c r="W866" s="7"/>
      <c r="X866" s="7"/>
      <c r="Y866" s="7"/>
      <c r="Z866" s="154"/>
      <c r="AA866" s="154"/>
      <c r="AB866" s="7"/>
      <c r="AC866" s="7"/>
      <c r="AD866" s="7"/>
      <c r="AE866" s="7"/>
      <c r="AF866" s="154"/>
      <c r="AG866" s="154"/>
      <c r="AH866" s="7"/>
      <c r="AI866" s="7"/>
      <c r="AJ866" s="7"/>
      <c r="AK866" s="7"/>
      <c r="AL866" s="154"/>
      <c r="AM866" s="154"/>
      <c r="AN866" s="7"/>
      <c r="AO866" s="7"/>
      <c r="AP866" s="7"/>
      <c r="AQ866" s="7"/>
      <c r="AR866" s="154"/>
      <c r="AS866" s="154"/>
      <c r="AT866" s="7"/>
      <c r="AU866" s="7"/>
      <c r="AV866" s="7"/>
      <c r="AW866" s="7"/>
      <c r="AX866" s="154"/>
      <c r="AY866" s="154"/>
      <c r="AZ866" s="7"/>
      <c r="BA866" s="7"/>
      <c r="BB866" s="7"/>
      <c r="BC866" s="7"/>
      <c r="BD866" s="154"/>
      <c r="BE866" s="154"/>
      <c r="BF866" s="154"/>
      <c r="BG866" s="7"/>
    </row>
    <row r="867" ht="15.75" customHeight="1">
      <c r="A867" s="7"/>
      <c r="B867" s="154"/>
      <c r="C867" s="154"/>
      <c r="D867" s="7"/>
      <c r="E867" s="7"/>
      <c r="F867" s="7"/>
      <c r="G867" s="7"/>
      <c r="H867" s="154"/>
      <c r="I867" s="154"/>
      <c r="J867" s="7"/>
      <c r="K867" s="7"/>
      <c r="L867" s="7"/>
      <c r="M867" s="7"/>
      <c r="N867" s="154"/>
      <c r="O867" s="154"/>
      <c r="P867" s="7"/>
      <c r="Q867" s="7"/>
      <c r="R867" s="7"/>
      <c r="S867" s="7"/>
      <c r="T867" s="154"/>
      <c r="U867" s="154"/>
      <c r="V867" s="7"/>
      <c r="W867" s="7"/>
      <c r="X867" s="7"/>
      <c r="Y867" s="7"/>
      <c r="Z867" s="154"/>
      <c r="AA867" s="154"/>
      <c r="AB867" s="7"/>
      <c r="AC867" s="7"/>
      <c r="AD867" s="7"/>
      <c r="AE867" s="7"/>
      <c r="AF867" s="154"/>
      <c r="AG867" s="154"/>
      <c r="AH867" s="7"/>
      <c r="AI867" s="7"/>
      <c r="AJ867" s="7"/>
      <c r="AK867" s="7"/>
      <c r="AL867" s="154"/>
      <c r="AM867" s="154"/>
      <c r="AN867" s="7"/>
      <c r="AO867" s="7"/>
      <c r="AP867" s="7"/>
      <c r="AQ867" s="7"/>
      <c r="AR867" s="154"/>
      <c r="AS867" s="154"/>
      <c r="AT867" s="7"/>
      <c r="AU867" s="7"/>
      <c r="AV867" s="7"/>
      <c r="AW867" s="7"/>
      <c r="AX867" s="154"/>
      <c r="AY867" s="154"/>
      <c r="AZ867" s="7"/>
      <c r="BA867" s="7"/>
      <c r="BB867" s="7"/>
      <c r="BC867" s="7"/>
      <c r="BD867" s="154"/>
      <c r="BE867" s="154"/>
      <c r="BF867" s="154"/>
      <c r="BG867" s="7"/>
    </row>
    <row r="868" ht="15.75" customHeight="1">
      <c r="A868" s="7"/>
      <c r="B868" s="154"/>
      <c r="C868" s="154"/>
      <c r="D868" s="7"/>
      <c r="E868" s="7"/>
      <c r="F868" s="7"/>
      <c r="G868" s="7"/>
      <c r="H868" s="154"/>
      <c r="I868" s="154"/>
      <c r="J868" s="7"/>
      <c r="K868" s="7"/>
      <c r="L868" s="7"/>
      <c r="M868" s="7"/>
      <c r="N868" s="154"/>
      <c r="O868" s="154"/>
      <c r="P868" s="7"/>
      <c r="Q868" s="7"/>
      <c r="R868" s="7"/>
      <c r="S868" s="7"/>
      <c r="T868" s="154"/>
      <c r="U868" s="154"/>
      <c r="V868" s="7"/>
      <c r="W868" s="7"/>
      <c r="X868" s="7"/>
      <c r="Y868" s="7"/>
      <c r="Z868" s="154"/>
      <c r="AA868" s="154"/>
      <c r="AB868" s="7"/>
      <c r="AC868" s="7"/>
      <c r="AD868" s="7"/>
      <c r="AE868" s="7"/>
      <c r="AF868" s="154"/>
      <c r="AG868" s="154"/>
      <c r="AH868" s="7"/>
      <c r="AI868" s="7"/>
      <c r="AJ868" s="7"/>
      <c r="AK868" s="7"/>
      <c r="AL868" s="154"/>
      <c r="AM868" s="154"/>
      <c r="AN868" s="7"/>
      <c r="AO868" s="7"/>
      <c r="AP868" s="7"/>
      <c r="AQ868" s="7"/>
      <c r="AR868" s="154"/>
      <c r="AS868" s="154"/>
      <c r="AT868" s="7"/>
      <c r="AU868" s="7"/>
      <c r="AV868" s="7"/>
      <c r="AW868" s="7"/>
      <c r="AX868" s="154"/>
      <c r="AY868" s="154"/>
      <c r="AZ868" s="7"/>
      <c r="BA868" s="7"/>
      <c r="BB868" s="7"/>
      <c r="BC868" s="7"/>
      <c r="BD868" s="154"/>
      <c r="BE868" s="154"/>
      <c r="BF868" s="154"/>
      <c r="BG868" s="7"/>
    </row>
    <row r="869" ht="15.75" customHeight="1">
      <c r="A869" s="7"/>
      <c r="B869" s="154"/>
      <c r="C869" s="154"/>
      <c r="D869" s="7"/>
      <c r="E869" s="7"/>
      <c r="F869" s="7"/>
      <c r="G869" s="7"/>
      <c r="H869" s="154"/>
      <c r="I869" s="154"/>
      <c r="J869" s="7"/>
      <c r="K869" s="7"/>
      <c r="L869" s="7"/>
      <c r="M869" s="7"/>
      <c r="N869" s="154"/>
      <c r="O869" s="154"/>
      <c r="P869" s="7"/>
      <c r="Q869" s="7"/>
      <c r="R869" s="7"/>
      <c r="S869" s="7"/>
      <c r="T869" s="154"/>
      <c r="U869" s="154"/>
      <c r="V869" s="7"/>
      <c r="W869" s="7"/>
      <c r="X869" s="7"/>
      <c r="Y869" s="7"/>
      <c r="Z869" s="154"/>
      <c r="AA869" s="154"/>
      <c r="AB869" s="7"/>
      <c r="AC869" s="7"/>
      <c r="AD869" s="7"/>
      <c r="AE869" s="7"/>
      <c r="AF869" s="154"/>
      <c r="AG869" s="154"/>
      <c r="AH869" s="7"/>
      <c r="AI869" s="7"/>
      <c r="AJ869" s="7"/>
      <c r="AK869" s="7"/>
      <c r="AL869" s="154"/>
      <c r="AM869" s="154"/>
      <c r="AN869" s="7"/>
      <c r="AO869" s="7"/>
      <c r="AP869" s="7"/>
      <c r="AQ869" s="7"/>
      <c r="AR869" s="154"/>
      <c r="AS869" s="154"/>
      <c r="AT869" s="7"/>
      <c r="AU869" s="7"/>
      <c r="AV869" s="7"/>
      <c r="AW869" s="7"/>
      <c r="AX869" s="154"/>
      <c r="AY869" s="154"/>
      <c r="AZ869" s="7"/>
      <c r="BA869" s="7"/>
      <c r="BB869" s="7"/>
      <c r="BC869" s="7"/>
      <c r="BD869" s="154"/>
      <c r="BE869" s="154"/>
      <c r="BF869" s="154"/>
      <c r="BG869" s="7"/>
    </row>
    <row r="870" ht="15.75" customHeight="1">
      <c r="A870" s="7"/>
      <c r="B870" s="154"/>
      <c r="C870" s="154"/>
      <c r="D870" s="7"/>
      <c r="E870" s="7"/>
      <c r="F870" s="7"/>
      <c r="G870" s="7"/>
      <c r="H870" s="154"/>
      <c r="I870" s="154"/>
      <c r="J870" s="7"/>
      <c r="K870" s="7"/>
      <c r="L870" s="7"/>
      <c r="M870" s="7"/>
      <c r="N870" s="154"/>
      <c r="O870" s="154"/>
      <c r="P870" s="7"/>
      <c r="Q870" s="7"/>
      <c r="R870" s="7"/>
      <c r="S870" s="7"/>
      <c r="T870" s="154"/>
      <c r="U870" s="154"/>
      <c r="V870" s="7"/>
      <c r="W870" s="7"/>
      <c r="X870" s="7"/>
      <c r="Y870" s="7"/>
      <c r="Z870" s="154"/>
      <c r="AA870" s="154"/>
      <c r="AB870" s="7"/>
      <c r="AC870" s="7"/>
      <c r="AD870" s="7"/>
      <c r="AE870" s="7"/>
      <c r="AF870" s="154"/>
      <c r="AG870" s="154"/>
      <c r="AH870" s="7"/>
      <c r="AI870" s="7"/>
      <c r="AJ870" s="7"/>
      <c r="AK870" s="7"/>
      <c r="AL870" s="154"/>
      <c r="AM870" s="154"/>
      <c r="AN870" s="7"/>
      <c r="AO870" s="7"/>
      <c r="AP870" s="7"/>
      <c r="AQ870" s="7"/>
      <c r="AR870" s="154"/>
      <c r="AS870" s="154"/>
      <c r="AT870" s="7"/>
      <c r="AU870" s="7"/>
      <c r="AV870" s="7"/>
      <c r="AW870" s="7"/>
      <c r="AX870" s="154"/>
      <c r="AY870" s="154"/>
      <c r="AZ870" s="7"/>
      <c r="BA870" s="7"/>
      <c r="BB870" s="7"/>
      <c r="BC870" s="7"/>
      <c r="BD870" s="154"/>
      <c r="BE870" s="154"/>
      <c r="BF870" s="154"/>
      <c r="BG870" s="7"/>
    </row>
    <row r="871" ht="15.75" customHeight="1">
      <c r="A871" s="7"/>
      <c r="B871" s="154"/>
      <c r="C871" s="154"/>
      <c r="D871" s="7"/>
      <c r="E871" s="7"/>
      <c r="F871" s="7"/>
      <c r="G871" s="7"/>
      <c r="H871" s="154"/>
      <c r="I871" s="154"/>
      <c r="J871" s="7"/>
      <c r="K871" s="7"/>
      <c r="L871" s="7"/>
      <c r="M871" s="7"/>
      <c r="N871" s="154"/>
      <c r="O871" s="154"/>
      <c r="P871" s="7"/>
      <c r="Q871" s="7"/>
      <c r="R871" s="7"/>
      <c r="S871" s="7"/>
      <c r="T871" s="154"/>
      <c r="U871" s="154"/>
      <c r="V871" s="7"/>
      <c r="W871" s="7"/>
      <c r="X871" s="7"/>
      <c r="Y871" s="7"/>
      <c r="Z871" s="154"/>
      <c r="AA871" s="154"/>
      <c r="AB871" s="7"/>
      <c r="AC871" s="7"/>
      <c r="AD871" s="7"/>
      <c r="AE871" s="7"/>
      <c r="AF871" s="154"/>
      <c r="AG871" s="154"/>
      <c r="AH871" s="7"/>
      <c r="AI871" s="7"/>
      <c r="AJ871" s="7"/>
      <c r="AK871" s="7"/>
      <c r="AL871" s="154"/>
      <c r="AM871" s="154"/>
      <c r="AN871" s="7"/>
      <c r="AO871" s="7"/>
      <c r="AP871" s="7"/>
      <c r="AQ871" s="7"/>
      <c r="AR871" s="154"/>
      <c r="AS871" s="154"/>
      <c r="AT871" s="7"/>
      <c r="AU871" s="7"/>
      <c r="AV871" s="7"/>
      <c r="AW871" s="7"/>
      <c r="AX871" s="154"/>
      <c r="AY871" s="154"/>
      <c r="AZ871" s="7"/>
      <c r="BA871" s="7"/>
      <c r="BB871" s="7"/>
      <c r="BC871" s="7"/>
      <c r="BD871" s="154"/>
      <c r="BE871" s="154"/>
      <c r="BF871" s="154"/>
      <c r="BG871" s="7"/>
    </row>
    <row r="872" ht="15.75" customHeight="1">
      <c r="A872" s="7"/>
      <c r="B872" s="154"/>
      <c r="C872" s="154"/>
      <c r="D872" s="7"/>
      <c r="E872" s="7"/>
      <c r="F872" s="7"/>
      <c r="G872" s="7"/>
      <c r="H872" s="154"/>
      <c r="I872" s="154"/>
      <c r="J872" s="7"/>
      <c r="K872" s="7"/>
      <c r="L872" s="7"/>
      <c r="M872" s="7"/>
      <c r="N872" s="154"/>
      <c r="O872" s="154"/>
      <c r="P872" s="7"/>
      <c r="Q872" s="7"/>
      <c r="R872" s="7"/>
      <c r="S872" s="7"/>
      <c r="T872" s="154"/>
      <c r="U872" s="154"/>
      <c r="V872" s="7"/>
      <c r="W872" s="7"/>
      <c r="X872" s="7"/>
      <c r="Y872" s="7"/>
      <c r="Z872" s="154"/>
      <c r="AA872" s="154"/>
      <c r="AB872" s="7"/>
      <c r="AC872" s="7"/>
      <c r="AD872" s="7"/>
      <c r="AE872" s="7"/>
      <c r="AF872" s="154"/>
      <c r="AG872" s="154"/>
      <c r="AH872" s="7"/>
      <c r="AI872" s="7"/>
      <c r="AJ872" s="7"/>
      <c r="AK872" s="7"/>
      <c r="AL872" s="154"/>
      <c r="AM872" s="154"/>
      <c r="AN872" s="7"/>
      <c r="AO872" s="7"/>
      <c r="AP872" s="7"/>
      <c r="AQ872" s="7"/>
      <c r="AR872" s="154"/>
      <c r="AS872" s="154"/>
      <c r="AT872" s="7"/>
      <c r="AU872" s="7"/>
      <c r="AV872" s="7"/>
      <c r="AW872" s="7"/>
      <c r="AX872" s="154"/>
      <c r="AY872" s="154"/>
      <c r="AZ872" s="7"/>
      <c r="BA872" s="7"/>
      <c r="BB872" s="7"/>
      <c r="BC872" s="7"/>
      <c r="BD872" s="154"/>
      <c r="BE872" s="154"/>
      <c r="BF872" s="154"/>
      <c r="BG872" s="7"/>
    </row>
    <row r="873" ht="15.75" customHeight="1">
      <c r="A873" s="7"/>
      <c r="B873" s="154"/>
      <c r="C873" s="154"/>
      <c r="D873" s="7"/>
      <c r="E873" s="7"/>
      <c r="F873" s="7"/>
      <c r="G873" s="7"/>
      <c r="H873" s="154"/>
      <c r="I873" s="154"/>
      <c r="J873" s="7"/>
      <c r="K873" s="7"/>
      <c r="L873" s="7"/>
      <c r="M873" s="7"/>
      <c r="N873" s="154"/>
      <c r="O873" s="154"/>
      <c r="P873" s="7"/>
      <c r="Q873" s="7"/>
      <c r="R873" s="7"/>
      <c r="S873" s="7"/>
      <c r="T873" s="154"/>
      <c r="U873" s="154"/>
      <c r="V873" s="7"/>
      <c r="W873" s="7"/>
      <c r="X873" s="7"/>
      <c r="Y873" s="7"/>
      <c r="Z873" s="154"/>
      <c r="AA873" s="154"/>
      <c r="AB873" s="7"/>
      <c r="AC873" s="7"/>
      <c r="AD873" s="7"/>
      <c r="AE873" s="7"/>
      <c r="AF873" s="154"/>
      <c r="AG873" s="154"/>
      <c r="AH873" s="7"/>
      <c r="AI873" s="7"/>
      <c r="AJ873" s="7"/>
      <c r="AK873" s="7"/>
      <c r="AL873" s="154"/>
      <c r="AM873" s="154"/>
      <c r="AN873" s="7"/>
      <c r="AO873" s="7"/>
      <c r="AP873" s="7"/>
      <c r="AQ873" s="7"/>
      <c r="AR873" s="154"/>
      <c r="AS873" s="154"/>
      <c r="AT873" s="7"/>
      <c r="AU873" s="7"/>
      <c r="AV873" s="7"/>
      <c r="AW873" s="7"/>
      <c r="AX873" s="154"/>
      <c r="AY873" s="154"/>
      <c r="AZ873" s="7"/>
      <c r="BA873" s="7"/>
      <c r="BB873" s="7"/>
      <c r="BC873" s="7"/>
      <c r="BD873" s="154"/>
      <c r="BE873" s="154"/>
      <c r="BF873" s="154"/>
      <c r="BG873" s="7"/>
    </row>
    <row r="874" ht="15.75" customHeight="1">
      <c r="A874" s="7"/>
      <c r="B874" s="154"/>
      <c r="C874" s="154"/>
      <c r="D874" s="7"/>
      <c r="E874" s="7"/>
      <c r="F874" s="7"/>
      <c r="G874" s="7"/>
      <c r="H874" s="154"/>
      <c r="I874" s="154"/>
      <c r="J874" s="7"/>
      <c r="K874" s="7"/>
      <c r="L874" s="7"/>
      <c r="M874" s="7"/>
      <c r="N874" s="154"/>
      <c r="O874" s="154"/>
      <c r="P874" s="7"/>
      <c r="Q874" s="7"/>
      <c r="R874" s="7"/>
      <c r="S874" s="7"/>
      <c r="T874" s="154"/>
      <c r="U874" s="154"/>
      <c r="V874" s="7"/>
      <c r="W874" s="7"/>
      <c r="X874" s="7"/>
      <c r="Y874" s="7"/>
      <c r="Z874" s="154"/>
      <c r="AA874" s="154"/>
      <c r="AB874" s="7"/>
      <c r="AC874" s="7"/>
      <c r="AD874" s="7"/>
      <c r="AE874" s="7"/>
      <c r="AF874" s="154"/>
      <c r="AG874" s="154"/>
      <c r="AH874" s="7"/>
      <c r="AI874" s="7"/>
      <c r="AJ874" s="7"/>
      <c r="AK874" s="7"/>
      <c r="AL874" s="154"/>
      <c r="AM874" s="154"/>
      <c r="AN874" s="7"/>
      <c r="AO874" s="7"/>
      <c r="AP874" s="7"/>
      <c r="AQ874" s="7"/>
      <c r="AR874" s="154"/>
      <c r="AS874" s="154"/>
      <c r="AT874" s="7"/>
      <c r="AU874" s="7"/>
      <c r="AV874" s="7"/>
      <c r="AW874" s="7"/>
      <c r="AX874" s="154"/>
      <c r="AY874" s="154"/>
      <c r="AZ874" s="7"/>
      <c r="BA874" s="7"/>
      <c r="BB874" s="7"/>
      <c r="BC874" s="7"/>
      <c r="BD874" s="154"/>
      <c r="BE874" s="154"/>
      <c r="BF874" s="154"/>
      <c r="BG874" s="7"/>
    </row>
    <row r="875" ht="15.75" customHeight="1">
      <c r="A875" s="7"/>
      <c r="B875" s="154"/>
      <c r="C875" s="154"/>
      <c r="D875" s="7"/>
      <c r="E875" s="7"/>
      <c r="F875" s="7"/>
      <c r="G875" s="7"/>
      <c r="H875" s="154"/>
      <c r="I875" s="154"/>
      <c r="J875" s="7"/>
      <c r="K875" s="7"/>
      <c r="L875" s="7"/>
      <c r="M875" s="7"/>
      <c r="N875" s="154"/>
      <c r="O875" s="154"/>
      <c r="P875" s="7"/>
      <c r="Q875" s="7"/>
      <c r="R875" s="7"/>
      <c r="S875" s="7"/>
      <c r="T875" s="154"/>
      <c r="U875" s="154"/>
      <c r="V875" s="7"/>
      <c r="W875" s="7"/>
      <c r="X875" s="7"/>
      <c r="Y875" s="7"/>
      <c r="Z875" s="154"/>
      <c r="AA875" s="154"/>
      <c r="AB875" s="7"/>
      <c r="AC875" s="7"/>
      <c r="AD875" s="7"/>
      <c r="AE875" s="7"/>
      <c r="AF875" s="154"/>
      <c r="AG875" s="154"/>
      <c r="AH875" s="7"/>
      <c r="AI875" s="7"/>
      <c r="AJ875" s="7"/>
      <c r="AK875" s="7"/>
      <c r="AL875" s="154"/>
      <c r="AM875" s="154"/>
      <c r="AN875" s="7"/>
      <c r="AO875" s="7"/>
      <c r="AP875" s="7"/>
      <c r="AQ875" s="7"/>
      <c r="AR875" s="154"/>
      <c r="AS875" s="154"/>
      <c r="AT875" s="7"/>
      <c r="AU875" s="7"/>
      <c r="AV875" s="7"/>
      <c r="AW875" s="7"/>
      <c r="AX875" s="154"/>
      <c r="AY875" s="154"/>
      <c r="AZ875" s="7"/>
      <c r="BA875" s="7"/>
      <c r="BB875" s="7"/>
      <c r="BC875" s="7"/>
      <c r="BD875" s="154"/>
      <c r="BE875" s="154"/>
      <c r="BF875" s="154"/>
      <c r="BG875" s="7"/>
    </row>
    <row r="876" ht="15.75" customHeight="1">
      <c r="A876" s="7"/>
      <c r="B876" s="154"/>
      <c r="C876" s="154"/>
      <c r="D876" s="7"/>
      <c r="E876" s="7"/>
      <c r="F876" s="7"/>
      <c r="G876" s="7"/>
      <c r="H876" s="154"/>
      <c r="I876" s="154"/>
      <c r="J876" s="7"/>
      <c r="K876" s="7"/>
      <c r="L876" s="7"/>
      <c r="M876" s="7"/>
      <c r="N876" s="154"/>
      <c r="O876" s="154"/>
      <c r="P876" s="7"/>
      <c r="Q876" s="7"/>
      <c r="R876" s="7"/>
      <c r="S876" s="7"/>
      <c r="T876" s="154"/>
      <c r="U876" s="154"/>
      <c r="V876" s="7"/>
      <c r="W876" s="7"/>
      <c r="X876" s="7"/>
      <c r="Y876" s="7"/>
      <c r="Z876" s="154"/>
      <c r="AA876" s="154"/>
      <c r="AB876" s="7"/>
      <c r="AC876" s="7"/>
      <c r="AD876" s="7"/>
      <c r="AE876" s="7"/>
      <c r="AF876" s="154"/>
      <c r="AG876" s="154"/>
      <c r="AH876" s="7"/>
      <c r="AI876" s="7"/>
      <c r="AJ876" s="7"/>
      <c r="AK876" s="7"/>
      <c r="AL876" s="154"/>
      <c r="AM876" s="154"/>
      <c r="AN876" s="7"/>
      <c r="AO876" s="7"/>
      <c r="AP876" s="7"/>
      <c r="AQ876" s="7"/>
      <c r="AR876" s="154"/>
      <c r="AS876" s="154"/>
      <c r="AT876" s="7"/>
      <c r="AU876" s="7"/>
      <c r="AV876" s="7"/>
      <c r="AW876" s="7"/>
      <c r="AX876" s="154"/>
      <c r="AY876" s="154"/>
      <c r="AZ876" s="7"/>
      <c r="BA876" s="7"/>
      <c r="BB876" s="7"/>
      <c r="BC876" s="7"/>
      <c r="BD876" s="154"/>
      <c r="BE876" s="154"/>
      <c r="BF876" s="154"/>
      <c r="BG876" s="7"/>
    </row>
    <row r="877" ht="15.75" customHeight="1">
      <c r="A877" s="7"/>
      <c r="B877" s="154"/>
      <c r="C877" s="154"/>
      <c r="D877" s="7"/>
      <c r="E877" s="7"/>
      <c r="F877" s="7"/>
      <c r="G877" s="7"/>
      <c r="H877" s="154"/>
      <c r="I877" s="154"/>
      <c r="J877" s="7"/>
      <c r="K877" s="7"/>
      <c r="L877" s="7"/>
      <c r="M877" s="7"/>
      <c r="N877" s="154"/>
      <c r="O877" s="154"/>
      <c r="P877" s="7"/>
      <c r="Q877" s="7"/>
      <c r="R877" s="7"/>
      <c r="S877" s="7"/>
      <c r="T877" s="154"/>
      <c r="U877" s="154"/>
      <c r="V877" s="7"/>
      <c r="W877" s="7"/>
      <c r="X877" s="7"/>
      <c r="Y877" s="7"/>
      <c r="Z877" s="154"/>
      <c r="AA877" s="154"/>
      <c r="AB877" s="7"/>
      <c r="AC877" s="7"/>
      <c r="AD877" s="7"/>
      <c r="AE877" s="7"/>
      <c r="AF877" s="154"/>
      <c r="AG877" s="154"/>
      <c r="AH877" s="7"/>
      <c r="AI877" s="7"/>
      <c r="AJ877" s="7"/>
      <c r="AK877" s="7"/>
      <c r="AL877" s="154"/>
      <c r="AM877" s="154"/>
      <c r="AN877" s="7"/>
      <c r="AO877" s="7"/>
      <c r="AP877" s="7"/>
      <c r="AQ877" s="7"/>
      <c r="AR877" s="154"/>
      <c r="AS877" s="154"/>
      <c r="AT877" s="7"/>
      <c r="AU877" s="7"/>
      <c r="AV877" s="7"/>
      <c r="AW877" s="7"/>
      <c r="AX877" s="154"/>
      <c r="AY877" s="154"/>
      <c r="AZ877" s="7"/>
      <c r="BA877" s="7"/>
      <c r="BB877" s="7"/>
      <c r="BC877" s="7"/>
      <c r="BD877" s="154"/>
      <c r="BE877" s="154"/>
      <c r="BF877" s="154"/>
      <c r="BG877" s="7"/>
    </row>
    <row r="878" ht="15.75" customHeight="1">
      <c r="A878" s="7"/>
      <c r="B878" s="154"/>
      <c r="C878" s="154"/>
      <c r="D878" s="7"/>
      <c r="E878" s="7"/>
      <c r="F878" s="7"/>
      <c r="G878" s="7"/>
      <c r="H878" s="154"/>
      <c r="I878" s="154"/>
      <c r="J878" s="7"/>
      <c r="K878" s="7"/>
      <c r="L878" s="7"/>
      <c r="M878" s="7"/>
      <c r="N878" s="154"/>
      <c r="O878" s="154"/>
      <c r="P878" s="7"/>
      <c r="Q878" s="7"/>
      <c r="R878" s="7"/>
      <c r="S878" s="7"/>
      <c r="T878" s="154"/>
      <c r="U878" s="154"/>
      <c r="V878" s="7"/>
      <c r="W878" s="7"/>
      <c r="X878" s="7"/>
      <c r="Y878" s="7"/>
      <c r="Z878" s="154"/>
      <c r="AA878" s="154"/>
      <c r="AB878" s="7"/>
      <c r="AC878" s="7"/>
      <c r="AD878" s="7"/>
      <c r="AE878" s="7"/>
      <c r="AF878" s="154"/>
      <c r="AG878" s="154"/>
      <c r="AH878" s="7"/>
      <c r="AI878" s="7"/>
      <c r="AJ878" s="7"/>
      <c r="AK878" s="7"/>
      <c r="AL878" s="154"/>
      <c r="AM878" s="154"/>
      <c r="AN878" s="7"/>
      <c r="AO878" s="7"/>
      <c r="AP878" s="7"/>
      <c r="AQ878" s="7"/>
      <c r="AR878" s="154"/>
      <c r="AS878" s="154"/>
      <c r="AT878" s="7"/>
      <c r="AU878" s="7"/>
      <c r="AV878" s="7"/>
      <c r="AW878" s="7"/>
      <c r="AX878" s="154"/>
      <c r="AY878" s="154"/>
      <c r="AZ878" s="7"/>
      <c r="BA878" s="7"/>
      <c r="BB878" s="7"/>
      <c r="BC878" s="7"/>
      <c r="BD878" s="154"/>
      <c r="BE878" s="154"/>
      <c r="BF878" s="154"/>
      <c r="BG878" s="7"/>
    </row>
    <row r="879" ht="15.75" customHeight="1">
      <c r="A879" s="7"/>
      <c r="B879" s="154"/>
      <c r="C879" s="154"/>
      <c r="D879" s="7"/>
      <c r="E879" s="7"/>
      <c r="F879" s="7"/>
      <c r="G879" s="7"/>
      <c r="H879" s="154"/>
      <c r="I879" s="154"/>
      <c r="J879" s="7"/>
      <c r="K879" s="7"/>
      <c r="L879" s="7"/>
      <c r="M879" s="7"/>
      <c r="N879" s="154"/>
      <c r="O879" s="154"/>
      <c r="P879" s="7"/>
      <c r="Q879" s="7"/>
      <c r="R879" s="7"/>
      <c r="S879" s="7"/>
      <c r="T879" s="154"/>
      <c r="U879" s="154"/>
      <c r="V879" s="7"/>
      <c r="W879" s="7"/>
      <c r="X879" s="7"/>
      <c r="Y879" s="7"/>
      <c r="Z879" s="154"/>
      <c r="AA879" s="154"/>
      <c r="AB879" s="7"/>
      <c r="AC879" s="7"/>
      <c r="AD879" s="7"/>
      <c r="AE879" s="7"/>
      <c r="AF879" s="154"/>
      <c r="AG879" s="154"/>
      <c r="AH879" s="7"/>
      <c r="AI879" s="7"/>
      <c r="AJ879" s="7"/>
      <c r="AK879" s="7"/>
      <c r="AL879" s="154"/>
      <c r="AM879" s="154"/>
      <c r="AN879" s="7"/>
      <c r="AO879" s="7"/>
      <c r="AP879" s="7"/>
      <c r="AQ879" s="7"/>
      <c r="AR879" s="154"/>
      <c r="AS879" s="154"/>
      <c r="AT879" s="7"/>
      <c r="AU879" s="7"/>
      <c r="AV879" s="7"/>
      <c r="AW879" s="7"/>
      <c r="AX879" s="154"/>
      <c r="AY879" s="154"/>
      <c r="AZ879" s="7"/>
      <c r="BA879" s="7"/>
      <c r="BB879" s="7"/>
      <c r="BC879" s="7"/>
      <c r="BD879" s="154"/>
      <c r="BE879" s="154"/>
      <c r="BF879" s="154"/>
      <c r="BG879" s="7"/>
    </row>
    <row r="880" ht="15.75" customHeight="1">
      <c r="A880" s="7"/>
      <c r="B880" s="154"/>
      <c r="C880" s="154"/>
      <c r="D880" s="7"/>
      <c r="E880" s="7"/>
      <c r="F880" s="7"/>
      <c r="G880" s="7"/>
      <c r="H880" s="154"/>
      <c r="I880" s="154"/>
      <c r="J880" s="7"/>
      <c r="K880" s="7"/>
      <c r="L880" s="7"/>
      <c r="M880" s="7"/>
      <c r="N880" s="154"/>
      <c r="O880" s="154"/>
      <c r="P880" s="7"/>
      <c r="Q880" s="7"/>
      <c r="R880" s="7"/>
      <c r="S880" s="7"/>
      <c r="T880" s="154"/>
      <c r="U880" s="154"/>
      <c r="V880" s="7"/>
      <c r="W880" s="7"/>
      <c r="X880" s="7"/>
      <c r="Y880" s="7"/>
      <c r="Z880" s="154"/>
      <c r="AA880" s="154"/>
      <c r="AB880" s="7"/>
      <c r="AC880" s="7"/>
      <c r="AD880" s="7"/>
      <c r="AE880" s="7"/>
      <c r="AF880" s="154"/>
      <c r="AG880" s="154"/>
      <c r="AH880" s="7"/>
      <c r="AI880" s="7"/>
      <c r="AJ880" s="7"/>
      <c r="AK880" s="7"/>
      <c r="AL880" s="154"/>
      <c r="AM880" s="154"/>
      <c r="AN880" s="7"/>
      <c r="AO880" s="7"/>
      <c r="AP880" s="7"/>
      <c r="AQ880" s="7"/>
      <c r="AR880" s="154"/>
      <c r="AS880" s="154"/>
      <c r="AT880" s="7"/>
      <c r="AU880" s="7"/>
      <c r="AV880" s="7"/>
      <c r="AW880" s="7"/>
      <c r="AX880" s="154"/>
      <c r="AY880" s="154"/>
      <c r="AZ880" s="7"/>
      <c r="BA880" s="7"/>
      <c r="BB880" s="7"/>
      <c r="BC880" s="7"/>
      <c r="BD880" s="154"/>
      <c r="BE880" s="154"/>
      <c r="BF880" s="154"/>
      <c r="BG880" s="7"/>
    </row>
    <row r="881" ht="15.75" customHeight="1">
      <c r="A881" s="7"/>
      <c r="B881" s="154"/>
      <c r="C881" s="154"/>
      <c r="D881" s="7"/>
      <c r="E881" s="7"/>
      <c r="F881" s="7"/>
      <c r="G881" s="7"/>
      <c r="H881" s="154"/>
      <c r="I881" s="154"/>
      <c r="J881" s="7"/>
      <c r="K881" s="7"/>
      <c r="L881" s="7"/>
      <c r="M881" s="7"/>
      <c r="N881" s="154"/>
      <c r="O881" s="154"/>
      <c r="P881" s="7"/>
      <c r="Q881" s="7"/>
      <c r="R881" s="7"/>
      <c r="S881" s="7"/>
      <c r="T881" s="154"/>
      <c r="U881" s="154"/>
      <c r="V881" s="7"/>
      <c r="W881" s="7"/>
      <c r="X881" s="7"/>
      <c r="Y881" s="7"/>
      <c r="Z881" s="154"/>
      <c r="AA881" s="154"/>
      <c r="AB881" s="7"/>
      <c r="AC881" s="7"/>
      <c r="AD881" s="7"/>
      <c r="AE881" s="7"/>
      <c r="AF881" s="154"/>
      <c r="AG881" s="154"/>
      <c r="AH881" s="7"/>
      <c r="AI881" s="7"/>
      <c r="AJ881" s="7"/>
      <c r="AK881" s="7"/>
      <c r="AL881" s="154"/>
      <c r="AM881" s="154"/>
      <c r="AN881" s="7"/>
      <c r="AO881" s="7"/>
      <c r="AP881" s="7"/>
      <c r="AQ881" s="7"/>
      <c r="AR881" s="154"/>
      <c r="AS881" s="154"/>
      <c r="AT881" s="7"/>
      <c r="AU881" s="7"/>
      <c r="AV881" s="7"/>
      <c r="AW881" s="7"/>
      <c r="AX881" s="154"/>
      <c r="AY881" s="154"/>
      <c r="AZ881" s="7"/>
      <c r="BA881" s="7"/>
      <c r="BB881" s="7"/>
      <c r="BC881" s="7"/>
      <c r="BD881" s="154"/>
      <c r="BE881" s="154"/>
      <c r="BF881" s="154"/>
      <c r="BG881" s="7"/>
    </row>
    <row r="882" ht="15.75" customHeight="1">
      <c r="A882" s="7"/>
      <c r="B882" s="154"/>
      <c r="C882" s="154"/>
      <c r="D882" s="7"/>
      <c r="E882" s="7"/>
      <c r="F882" s="7"/>
      <c r="G882" s="7"/>
      <c r="H882" s="154"/>
      <c r="I882" s="154"/>
      <c r="J882" s="7"/>
      <c r="K882" s="7"/>
      <c r="L882" s="7"/>
      <c r="M882" s="7"/>
      <c r="N882" s="154"/>
      <c r="O882" s="154"/>
      <c r="P882" s="7"/>
      <c r="Q882" s="7"/>
      <c r="R882" s="7"/>
      <c r="S882" s="7"/>
      <c r="T882" s="154"/>
      <c r="U882" s="154"/>
      <c r="V882" s="7"/>
      <c r="W882" s="7"/>
      <c r="X882" s="7"/>
      <c r="Y882" s="7"/>
      <c r="Z882" s="154"/>
      <c r="AA882" s="154"/>
      <c r="AB882" s="7"/>
      <c r="AC882" s="7"/>
      <c r="AD882" s="7"/>
      <c r="AE882" s="7"/>
      <c r="AF882" s="154"/>
      <c r="AG882" s="154"/>
      <c r="AH882" s="7"/>
      <c r="AI882" s="7"/>
      <c r="AJ882" s="7"/>
      <c r="AK882" s="7"/>
      <c r="AL882" s="154"/>
      <c r="AM882" s="154"/>
      <c r="AN882" s="7"/>
      <c r="AO882" s="7"/>
      <c r="AP882" s="7"/>
      <c r="AQ882" s="7"/>
      <c r="AR882" s="154"/>
      <c r="AS882" s="154"/>
      <c r="AT882" s="7"/>
      <c r="AU882" s="7"/>
      <c r="AV882" s="7"/>
      <c r="AW882" s="7"/>
      <c r="AX882" s="154"/>
      <c r="AY882" s="154"/>
      <c r="AZ882" s="7"/>
      <c r="BA882" s="7"/>
      <c r="BB882" s="7"/>
      <c r="BC882" s="7"/>
      <c r="BD882" s="154"/>
      <c r="BE882" s="154"/>
      <c r="BF882" s="154"/>
      <c r="BG882" s="7"/>
    </row>
    <row r="883" ht="15.75" customHeight="1">
      <c r="A883" s="7"/>
      <c r="B883" s="154"/>
      <c r="C883" s="154"/>
      <c r="D883" s="7"/>
      <c r="E883" s="7"/>
      <c r="F883" s="7"/>
      <c r="G883" s="7"/>
      <c r="H883" s="154"/>
      <c r="I883" s="154"/>
      <c r="J883" s="7"/>
      <c r="K883" s="7"/>
      <c r="L883" s="7"/>
      <c r="M883" s="7"/>
      <c r="N883" s="154"/>
      <c r="O883" s="154"/>
      <c r="P883" s="7"/>
      <c r="Q883" s="7"/>
      <c r="R883" s="7"/>
      <c r="S883" s="7"/>
      <c r="T883" s="154"/>
      <c r="U883" s="154"/>
      <c r="V883" s="7"/>
      <c r="W883" s="7"/>
      <c r="X883" s="7"/>
      <c r="Y883" s="7"/>
      <c r="Z883" s="154"/>
      <c r="AA883" s="154"/>
      <c r="AB883" s="7"/>
      <c r="AC883" s="7"/>
      <c r="AD883" s="7"/>
      <c r="AE883" s="7"/>
      <c r="AF883" s="154"/>
      <c r="AG883" s="154"/>
      <c r="AH883" s="7"/>
      <c r="AI883" s="7"/>
      <c r="AJ883" s="7"/>
      <c r="AK883" s="7"/>
      <c r="AL883" s="154"/>
      <c r="AM883" s="154"/>
      <c r="AN883" s="7"/>
      <c r="AO883" s="7"/>
      <c r="AP883" s="7"/>
      <c r="AQ883" s="7"/>
      <c r="AR883" s="154"/>
      <c r="AS883" s="154"/>
      <c r="AT883" s="7"/>
      <c r="AU883" s="7"/>
      <c r="AV883" s="7"/>
      <c r="AW883" s="7"/>
      <c r="AX883" s="154"/>
      <c r="AY883" s="154"/>
      <c r="AZ883" s="7"/>
      <c r="BA883" s="7"/>
      <c r="BB883" s="7"/>
      <c r="BC883" s="7"/>
      <c r="BD883" s="154"/>
      <c r="BE883" s="154"/>
      <c r="BF883" s="154"/>
      <c r="BG883" s="7"/>
    </row>
    <row r="884" ht="15.75" customHeight="1">
      <c r="A884" s="7"/>
      <c r="B884" s="154"/>
      <c r="C884" s="154"/>
      <c r="D884" s="7"/>
      <c r="E884" s="7"/>
      <c r="F884" s="7"/>
      <c r="G884" s="7"/>
      <c r="H884" s="154"/>
      <c r="I884" s="154"/>
      <c r="J884" s="7"/>
      <c r="K884" s="7"/>
      <c r="L884" s="7"/>
      <c r="M884" s="7"/>
      <c r="N884" s="154"/>
      <c r="O884" s="154"/>
      <c r="P884" s="7"/>
      <c r="Q884" s="7"/>
      <c r="R884" s="7"/>
      <c r="S884" s="7"/>
      <c r="T884" s="154"/>
      <c r="U884" s="154"/>
      <c r="V884" s="7"/>
      <c r="W884" s="7"/>
      <c r="X884" s="7"/>
      <c r="Y884" s="7"/>
      <c r="Z884" s="154"/>
      <c r="AA884" s="154"/>
      <c r="AB884" s="7"/>
      <c r="AC884" s="7"/>
      <c r="AD884" s="7"/>
      <c r="AE884" s="7"/>
      <c r="AF884" s="154"/>
      <c r="AG884" s="154"/>
      <c r="AH884" s="7"/>
      <c r="AI884" s="7"/>
      <c r="AJ884" s="7"/>
      <c r="AK884" s="7"/>
      <c r="AL884" s="154"/>
      <c r="AM884" s="154"/>
      <c r="AN884" s="7"/>
      <c r="AO884" s="7"/>
      <c r="AP884" s="7"/>
      <c r="AQ884" s="7"/>
      <c r="AR884" s="154"/>
      <c r="AS884" s="154"/>
      <c r="AT884" s="7"/>
      <c r="AU884" s="7"/>
      <c r="AV884" s="7"/>
      <c r="AW884" s="7"/>
      <c r="AX884" s="154"/>
      <c r="AY884" s="154"/>
      <c r="AZ884" s="7"/>
      <c r="BA884" s="7"/>
      <c r="BB884" s="7"/>
      <c r="BC884" s="7"/>
      <c r="BD884" s="154"/>
      <c r="BE884" s="154"/>
      <c r="BF884" s="154"/>
      <c r="BG884" s="7"/>
    </row>
    <row r="885" ht="15.75" customHeight="1">
      <c r="A885" s="7"/>
      <c r="B885" s="154"/>
      <c r="C885" s="154"/>
      <c r="D885" s="7"/>
      <c r="E885" s="7"/>
      <c r="F885" s="7"/>
      <c r="G885" s="7"/>
      <c r="H885" s="154"/>
      <c r="I885" s="154"/>
      <c r="J885" s="7"/>
      <c r="K885" s="7"/>
      <c r="L885" s="7"/>
      <c r="M885" s="7"/>
      <c r="N885" s="154"/>
      <c r="O885" s="154"/>
      <c r="P885" s="7"/>
      <c r="Q885" s="7"/>
      <c r="R885" s="7"/>
      <c r="S885" s="7"/>
      <c r="T885" s="154"/>
      <c r="U885" s="154"/>
      <c r="V885" s="7"/>
      <c r="W885" s="7"/>
      <c r="X885" s="7"/>
      <c r="Y885" s="7"/>
      <c r="Z885" s="154"/>
      <c r="AA885" s="154"/>
      <c r="AB885" s="7"/>
      <c r="AC885" s="7"/>
      <c r="AD885" s="7"/>
      <c r="AE885" s="7"/>
      <c r="AF885" s="154"/>
      <c r="AG885" s="154"/>
      <c r="AH885" s="7"/>
      <c r="AI885" s="7"/>
      <c r="AJ885" s="7"/>
      <c r="AK885" s="7"/>
      <c r="AL885" s="154"/>
      <c r="AM885" s="154"/>
      <c r="AN885" s="7"/>
      <c r="AO885" s="7"/>
      <c r="AP885" s="7"/>
      <c r="AQ885" s="7"/>
      <c r="AR885" s="154"/>
      <c r="AS885" s="154"/>
      <c r="AT885" s="7"/>
      <c r="AU885" s="7"/>
      <c r="AV885" s="7"/>
      <c r="AW885" s="7"/>
      <c r="AX885" s="154"/>
      <c r="AY885" s="154"/>
      <c r="AZ885" s="7"/>
      <c r="BA885" s="7"/>
      <c r="BB885" s="7"/>
      <c r="BC885" s="7"/>
      <c r="BD885" s="154"/>
      <c r="BE885" s="154"/>
      <c r="BF885" s="154"/>
      <c r="BG885" s="7"/>
    </row>
    <row r="886" ht="15.75" customHeight="1">
      <c r="A886" s="7"/>
      <c r="B886" s="154"/>
      <c r="C886" s="154"/>
      <c r="D886" s="7"/>
      <c r="E886" s="7"/>
      <c r="F886" s="7"/>
      <c r="G886" s="7"/>
      <c r="H886" s="154"/>
      <c r="I886" s="154"/>
      <c r="J886" s="7"/>
      <c r="K886" s="7"/>
      <c r="L886" s="7"/>
      <c r="M886" s="7"/>
      <c r="N886" s="154"/>
      <c r="O886" s="154"/>
      <c r="P886" s="7"/>
      <c r="Q886" s="7"/>
      <c r="R886" s="7"/>
      <c r="S886" s="7"/>
      <c r="T886" s="154"/>
      <c r="U886" s="154"/>
      <c r="V886" s="7"/>
      <c r="W886" s="7"/>
      <c r="X886" s="7"/>
      <c r="Y886" s="7"/>
      <c r="Z886" s="154"/>
      <c r="AA886" s="154"/>
      <c r="AB886" s="7"/>
      <c r="AC886" s="7"/>
      <c r="AD886" s="7"/>
      <c r="AE886" s="7"/>
      <c r="AF886" s="154"/>
      <c r="AG886" s="154"/>
      <c r="AH886" s="7"/>
      <c r="AI886" s="7"/>
      <c r="AJ886" s="7"/>
      <c r="AK886" s="7"/>
      <c r="AL886" s="154"/>
      <c r="AM886" s="154"/>
      <c r="AN886" s="7"/>
      <c r="AO886" s="7"/>
      <c r="AP886" s="7"/>
      <c r="AQ886" s="7"/>
      <c r="AR886" s="154"/>
      <c r="AS886" s="154"/>
      <c r="AT886" s="7"/>
      <c r="AU886" s="7"/>
      <c r="AV886" s="7"/>
      <c r="AW886" s="7"/>
      <c r="AX886" s="154"/>
      <c r="AY886" s="154"/>
      <c r="AZ886" s="7"/>
      <c r="BA886" s="7"/>
      <c r="BB886" s="7"/>
      <c r="BC886" s="7"/>
      <c r="BD886" s="154"/>
      <c r="BE886" s="154"/>
      <c r="BF886" s="154"/>
      <c r="BG886" s="7"/>
    </row>
    <row r="887" ht="15.75" customHeight="1">
      <c r="A887" s="7"/>
      <c r="B887" s="154"/>
      <c r="C887" s="154"/>
      <c r="D887" s="7"/>
      <c r="E887" s="7"/>
      <c r="F887" s="7"/>
      <c r="G887" s="7"/>
      <c r="H887" s="154"/>
      <c r="I887" s="154"/>
      <c r="J887" s="7"/>
      <c r="K887" s="7"/>
      <c r="L887" s="7"/>
      <c r="M887" s="7"/>
      <c r="N887" s="154"/>
      <c r="O887" s="154"/>
      <c r="P887" s="7"/>
      <c r="Q887" s="7"/>
      <c r="R887" s="7"/>
      <c r="S887" s="7"/>
      <c r="T887" s="154"/>
      <c r="U887" s="154"/>
      <c r="V887" s="7"/>
      <c r="W887" s="7"/>
      <c r="X887" s="7"/>
      <c r="Y887" s="7"/>
      <c r="Z887" s="154"/>
      <c r="AA887" s="154"/>
      <c r="AB887" s="7"/>
      <c r="AC887" s="7"/>
      <c r="AD887" s="7"/>
      <c r="AE887" s="7"/>
      <c r="AF887" s="154"/>
      <c r="AG887" s="154"/>
      <c r="AH887" s="7"/>
      <c r="AI887" s="7"/>
      <c r="AJ887" s="7"/>
      <c r="AK887" s="7"/>
      <c r="AL887" s="154"/>
      <c r="AM887" s="154"/>
      <c r="AN887" s="7"/>
      <c r="AO887" s="7"/>
      <c r="AP887" s="7"/>
      <c r="AQ887" s="7"/>
      <c r="AR887" s="154"/>
      <c r="AS887" s="154"/>
      <c r="AT887" s="7"/>
      <c r="AU887" s="7"/>
      <c r="AV887" s="7"/>
      <c r="AW887" s="7"/>
      <c r="AX887" s="154"/>
      <c r="AY887" s="154"/>
      <c r="AZ887" s="7"/>
      <c r="BA887" s="7"/>
      <c r="BB887" s="7"/>
      <c r="BC887" s="7"/>
      <c r="BD887" s="154"/>
      <c r="BE887" s="154"/>
      <c r="BF887" s="154"/>
      <c r="BG887" s="7"/>
    </row>
    <row r="888" ht="15.75" customHeight="1">
      <c r="A888" s="7"/>
      <c r="B888" s="154"/>
      <c r="C888" s="154"/>
      <c r="D888" s="7"/>
      <c r="E888" s="7"/>
      <c r="F888" s="7"/>
      <c r="G888" s="7"/>
      <c r="H888" s="154"/>
      <c r="I888" s="154"/>
      <c r="J888" s="7"/>
      <c r="K888" s="7"/>
      <c r="L888" s="7"/>
      <c r="M888" s="7"/>
      <c r="N888" s="154"/>
      <c r="O888" s="154"/>
      <c r="P888" s="7"/>
      <c r="Q888" s="7"/>
      <c r="R888" s="7"/>
      <c r="S888" s="7"/>
      <c r="T888" s="154"/>
      <c r="U888" s="154"/>
      <c r="V888" s="7"/>
      <c r="W888" s="7"/>
      <c r="X888" s="7"/>
      <c r="Y888" s="7"/>
      <c r="Z888" s="154"/>
      <c r="AA888" s="154"/>
      <c r="AB888" s="7"/>
      <c r="AC888" s="7"/>
      <c r="AD888" s="7"/>
      <c r="AE888" s="7"/>
      <c r="AF888" s="154"/>
      <c r="AG888" s="154"/>
      <c r="AH888" s="7"/>
      <c r="AI888" s="7"/>
      <c r="AJ888" s="7"/>
      <c r="AK888" s="7"/>
      <c r="AL888" s="154"/>
      <c r="AM888" s="154"/>
      <c r="AN888" s="7"/>
      <c r="AO888" s="7"/>
      <c r="AP888" s="7"/>
      <c r="AQ888" s="7"/>
      <c r="AR888" s="154"/>
      <c r="AS888" s="154"/>
      <c r="AT888" s="7"/>
      <c r="AU888" s="7"/>
      <c r="AV888" s="7"/>
      <c r="AW888" s="7"/>
      <c r="AX888" s="154"/>
      <c r="AY888" s="154"/>
      <c r="AZ888" s="7"/>
      <c r="BA888" s="7"/>
      <c r="BB888" s="7"/>
      <c r="BC888" s="7"/>
      <c r="BD888" s="154"/>
      <c r="BE888" s="154"/>
      <c r="BF888" s="154"/>
      <c r="BG888" s="7"/>
    </row>
    <row r="889" ht="15.75" customHeight="1">
      <c r="A889" s="7"/>
      <c r="B889" s="154"/>
      <c r="C889" s="154"/>
      <c r="D889" s="7"/>
      <c r="E889" s="7"/>
      <c r="F889" s="7"/>
      <c r="G889" s="7"/>
      <c r="H889" s="154"/>
      <c r="I889" s="154"/>
      <c r="J889" s="7"/>
      <c r="K889" s="7"/>
      <c r="L889" s="7"/>
      <c r="M889" s="7"/>
      <c r="N889" s="154"/>
      <c r="O889" s="154"/>
      <c r="P889" s="7"/>
      <c r="Q889" s="7"/>
      <c r="R889" s="7"/>
      <c r="S889" s="7"/>
      <c r="T889" s="154"/>
      <c r="U889" s="154"/>
      <c r="V889" s="7"/>
      <c r="W889" s="7"/>
      <c r="X889" s="7"/>
      <c r="Y889" s="7"/>
      <c r="Z889" s="154"/>
      <c r="AA889" s="154"/>
      <c r="AB889" s="7"/>
      <c r="AC889" s="7"/>
      <c r="AD889" s="7"/>
      <c r="AE889" s="7"/>
      <c r="AF889" s="154"/>
      <c r="AG889" s="154"/>
      <c r="AH889" s="7"/>
      <c r="AI889" s="7"/>
      <c r="AJ889" s="7"/>
      <c r="AK889" s="7"/>
      <c r="AL889" s="154"/>
      <c r="AM889" s="154"/>
      <c r="AN889" s="7"/>
      <c r="AO889" s="7"/>
      <c r="AP889" s="7"/>
      <c r="AQ889" s="7"/>
      <c r="AR889" s="154"/>
      <c r="AS889" s="154"/>
      <c r="AT889" s="7"/>
      <c r="AU889" s="7"/>
      <c r="AV889" s="7"/>
      <c r="AW889" s="7"/>
      <c r="AX889" s="154"/>
      <c r="AY889" s="154"/>
      <c r="AZ889" s="7"/>
      <c r="BA889" s="7"/>
      <c r="BB889" s="7"/>
      <c r="BC889" s="7"/>
      <c r="BD889" s="154"/>
      <c r="BE889" s="154"/>
      <c r="BF889" s="154"/>
      <c r="BG889" s="7"/>
    </row>
    <row r="890" ht="15.75" customHeight="1">
      <c r="A890" s="7"/>
      <c r="B890" s="154"/>
      <c r="C890" s="154"/>
      <c r="D890" s="7"/>
      <c r="E890" s="7"/>
      <c r="F890" s="7"/>
      <c r="G890" s="7"/>
      <c r="H890" s="154"/>
      <c r="I890" s="154"/>
      <c r="J890" s="7"/>
      <c r="K890" s="7"/>
      <c r="L890" s="7"/>
      <c r="M890" s="7"/>
      <c r="N890" s="154"/>
      <c r="O890" s="154"/>
      <c r="P890" s="7"/>
      <c r="Q890" s="7"/>
      <c r="R890" s="7"/>
      <c r="S890" s="7"/>
      <c r="T890" s="154"/>
      <c r="U890" s="154"/>
      <c r="V890" s="7"/>
      <c r="W890" s="7"/>
      <c r="X890" s="7"/>
      <c r="Y890" s="7"/>
      <c r="Z890" s="154"/>
      <c r="AA890" s="154"/>
      <c r="AB890" s="7"/>
      <c r="AC890" s="7"/>
      <c r="AD890" s="7"/>
      <c r="AE890" s="7"/>
      <c r="AF890" s="154"/>
      <c r="AG890" s="154"/>
      <c r="AH890" s="7"/>
      <c r="AI890" s="7"/>
      <c r="AJ890" s="7"/>
      <c r="AK890" s="7"/>
      <c r="AL890" s="154"/>
      <c r="AM890" s="154"/>
      <c r="AN890" s="7"/>
      <c r="AO890" s="7"/>
      <c r="AP890" s="7"/>
      <c r="AQ890" s="7"/>
      <c r="AR890" s="154"/>
      <c r="AS890" s="154"/>
      <c r="AT890" s="7"/>
      <c r="AU890" s="7"/>
      <c r="AV890" s="7"/>
      <c r="AW890" s="7"/>
      <c r="AX890" s="154"/>
      <c r="AY890" s="154"/>
      <c r="AZ890" s="7"/>
      <c r="BA890" s="7"/>
      <c r="BB890" s="7"/>
      <c r="BC890" s="7"/>
      <c r="BD890" s="154"/>
      <c r="BE890" s="154"/>
      <c r="BF890" s="154"/>
      <c r="BG890" s="7"/>
    </row>
    <row r="891" ht="15.75" customHeight="1">
      <c r="A891" s="7"/>
      <c r="B891" s="154"/>
      <c r="C891" s="154"/>
      <c r="D891" s="7"/>
      <c r="E891" s="7"/>
      <c r="F891" s="7"/>
      <c r="G891" s="7"/>
      <c r="H891" s="154"/>
      <c r="I891" s="154"/>
      <c r="J891" s="7"/>
      <c r="K891" s="7"/>
      <c r="L891" s="7"/>
      <c r="M891" s="7"/>
      <c r="N891" s="154"/>
      <c r="O891" s="154"/>
      <c r="P891" s="7"/>
      <c r="Q891" s="7"/>
      <c r="R891" s="7"/>
      <c r="S891" s="7"/>
      <c r="T891" s="154"/>
      <c r="U891" s="154"/>
      <c r="V891" s="7"/>
      <c r="W891" s="7"/>
      <c r="X891" s="7"/>
      <c r="Y891" s="7"/>
      <c r="Z891" s="154"/>
      <c r="AA891" s="154"/>
      <c r="AB891" s="7"/>
      <c r="AC891" s="7"/>
      <c r="AD891" s="7"/>
      <c r="AE891" s="7"/>
      <c r="AF891" s="154"/>
      <c r="AG891" s="154"/>
      <c r="AH891" s="7"/>
      <c r="AI891" s="7"/>
      <c r="AJ891" s="7"/>
      <c r="AK891" s="7"/>
      <c r="AL891" s="154"/>
      <c r="AM891" s="154"/>
      <c r="AN891" s="7"/>
      <c r="AO891" s="7"/>
      <c r="AP891" s="7"/>
      <c r="AQ891" s="7"/>
      <c r="AR891" s="154"/>
      <c r="AS891" s="154"/>
      <c r="AT891" s="7"/>
      <c r="AU891" s="7"/>
      <c r="AV891" s="7"/>
      <c r="AW891" s="7"/>
      <c r="AX891" s="154"/>
      <c r="AY891" s="154"/>
      <c r="AZ891" s="7"/>
      <c r="BA891" s="7"/>
      <c r="BB891" s="7"/>
      <c r="BC891" s="7"/>
      <c r="BD891" s="154"/>
      <c r="BE891" s="154"/>
      <c r="BF891" s="154"/>
      <c r="BG891" s="7"/>
    </row>
    <row r="892" ht="15.75" customHeight="1">
      <c r="A892" s="7"/>
      <c r="B892" s="154"/>
      <c r="C892" s="154"/>
      <c r="D892" s="7"/>
      <c r="E892" s="7"/>
      <c r="F892" s="7"/>
      <c r="G892" s="7"/>
      <c r="H892" s="154"/>
      <c r="I892" s="154"/>
      <c r="J892" s="7"/>
      <c r="K892" s="7"/>
      <c r="L892" s="7"/>
      <c r="M892" s="7"/>
      <c r="N892" s="154"/>
      <c r="O892" s="154"/>
      <c r="P892" s="7"/>
      <c r="Q892" s="7"/>
      <c r="R892" s="7"/>
      <c r="S892" s="7"/>
      <c r="T892" s="154"/>
      <c r="U892" s="154"/>
      <c r="V892" s="7"/>
      <c r="W892" s="7"/>
      <c r="X892" s="7"/>
      <c r="Y892" s="7"/>
      <c r="Z892" s="154"/>
      <c r="AA892" s="154"/>
      <c r="AB892" s="7"/>
      <c r="AC892" s="7"/>
      <c r="AD892" s="7"/>
      <c r="AE892" s="7"/>
      <c r="AF892" s="154"/>
      <c r="AG892" s="154"/>
      <c r="AH892" s="7"/>
      <c r="AI892" s="7"/>
      <c r="AJ892" s="7"/>
      <c r="AK892" s="7"/>
      <c r="AL892" s="154"/>
      <c r="AM892" s="154"/>
      <c r="AN892" s="7"/>
      <c r="AO892" s="7"/>
      <c r="AP892" s="7"/>
      <c r="AQ892" s="7"/>
      <c r="AR892" s="154"/>
      <c r="AS892" s="154"/>
      <c r="AT892" s="7"/>
      <c r="AU892" s="7"/>
      <c r="AV892" s="7"/>
      <c r="AW892" s="7"/>
      <c r="AX892" s="154"/>
      <c r="AY892" s="154"/>
      <c r="AZ892" s="7"/>
      <c r="BA892" s="7"/>
      <c r="BB892" s="7"/>
      <c r="BC892" s="7"/>
      <c r="BD892" s="154"/>
      <c r="BE892" s="154"/>
      <c r="BF892" s="154"/>
      <c r="BG892" s="7"/>
    </row>
    <row r="893" ht="15.75" customHeight="1">
      <c r="A893" s="7"/>
      <c r="B893" s="154"/>
      <c r="C893" s="154"/>
      <c r="D893" s="7"/>
      <c r="E893" s="7"/>
      <c r="F893" s="7"/>
      <c r="G893" s="7"/>
      <c r="H893" s="154"/>
      <c r="I893" s="154"/>
      <c r="J893" s="7"/>
      <c r="K893" s="7"/>
      <c r="L893" s="7"/>
      <c r="M893" s="7"/>
      <c r="N893" s="154"/>
      <c r="O893" s="154"/>
      <c r="P893" s="7"/>
      <c r="Q893" s="7"/>
      <c r="R893" s="7"/>
      <c r="S893" s="7"/>
      <c r="T893" s="154"/>
      <c r="U893" s="154"/>
      <c r="V893" s="7"/>
      <c r="W893" s="7"/>
      <c r="X893" s="7"/>
      <c r="Y893" s="7"/>
      <c r="Z893" s="154"/>
      <c r="AA893" s="154"/>
      <c r="AB893" s="7"/>
      <c r="AC893" s="7"/>
      <c r="AD893" s="7"/>
      <c r="AE893" s="7"/>
      <c r="AF893" s="154"/>
      <c r="AG893" s="154"/>
      <c r="AH893" s="7"/>
      <c r="AI893" s="7"/>
      <c r="AJ893" s="7"/>
      <c r="AK893" s="7"/>
      <c r="AL893" s="154"/>
      <c r="AM893" s="154"/>
      <c r="AN893" s="7"/>
      <c r="AO893" s="7"/>
      <c r="AP893" s="7"/>
      <c r="AQ893" s="7"/>
      <c r="AR893" s="154"/>
      <c r="AS893" s="154"/>
      <c r="AT893" s="7"/>
      <c r="AU893" s="7"/>
      <c r="AV893" s="7"/>
      <c r="AW893" s="7"/>
      <c r="AX893" s="154"/>
      <c r="AY893" s="154"/>
      <c r="AZ893" s="7"/>
      <c r="BA893" s="7"/>
      <c r="BB893" s="7"/>
      <c r="BC893" s="7"/>
      <c r="BD893" s="154"/>
      <c r="BE893" s="154"/>
      <c r="BF893" s="154"/>
      <c r="BG893" s="7"/>
    </row>
    <row r="894" ht="15.75" customHeight="1">
      <c r="A894" s="7"/>
      <c r="B894" s="154"/>
      <c r="C894" s="154"/>
      <c r="D894" s="7"/>
      <c r="E894" s="7"/>
      <c r="F894" s="7"/>
      <c r="G894" s="7"/>
      <c r="H894" s="154"/>
      <c r="I894" s="154"/>
      <c r="J894" s="7"/>
      <c r="K894" s="7"/>
      <c r="L894" s="7"/>
      <c r="M894" s="7"/>
      <c r="N894" s="154"/>
      <c r="O894" s="154"/>
      <c r="P894" s="7"/>
      <c r="Q894" s="7"/>
      <c r="R894" s="7"/>
      <c r="S894" s="7"/>
      <c r="T894" s="154"/>
      <c r="U894" s="154"/>
      <c r="V894" s="7"/>
      <c r="W894" s="7"/>
      <c r="X894" s="7"/>
      <c r="Y894" s="7"/>
      <c r="Z894" s="154"/>
      <c r="AA894" s="154"/>
      <c r="AB894" s="7"/>
      <c r="AC894" s="7"/>
      <c r="AD894" s="7"/>
      <c r="AE894" s="7"/>
      <c r="AF894" s="154"/>
      <c r="AG894" s="154"/>
      <c r="AH894" s="7"/>
      <c r="AI894" s="7"/>
      <c r="AJ894" s="7"/>
      <c r="AK894" s="7"/>
      <c r="AL894" s="154"/>
      <c r="AM894" s="154"/>
      <c r="AN894" s="7"/>
      <c r="AO894" s="7"/>
      <c r="AP894" s="7"/>
      <c r="AQ894" s="7"/>
      <c r="AR894" s="154"/>
      <c r="AS894" s="154"/>
      <c r="AT894" s="7"/>
      <c r="AU894" s="7"/>
      <c r="AV894" s="7"/>
      <c r="AW894" s="7"/>
      <c r="AX894" s="154"/>
      <c r="AY894" s="154"/>
      <c r="AZ894" s="7"/>
      <c r="BA894" s="7"/>
      <c r="BB894" s="7"/>
      <c r="BC894" s="7"/>
      <c r="BD894" s="154"/>
      <c r="BE894" s="154"/>
      <c r="BF894" s="154"/>
      <c r="BG894" s="7"/>
    </row>
    <row r="895" ht="15.75" customHeight="1">
      <c r="A895" s="7"/>
      <c r="B895" s="154"/>
      <c r="C895" s="154"/>
      <c r="D895" s="7"/>
      <c r="E895" s="7"/>
      <c r="F895" s="7"/>
      <c r="G895" s="7"/>
      <c r="H895" s="154"/>
      <c r="I895" s="154"/>
      <c r="J895" s="7"/>
      <c r="K895" s="7"/>
      <c r="L895" s="7"/>
      <c r="M895" s="7"/>
      <c r="N895" s="154"/>
      <c r="O895" s="154"/>
      <c r="P895" s="7"/>
      <c r="Q895" s="7"/>
      <c r="R895" s="7"/>
      <c r="S895" s="7"/>
      <c r="T895" s="154"/>
      <c r="U895" s="154"/>
      <c r="V895" s="7"/>
      <c r="W895" s="7"/>
      <c r="X895" s="7"/>
      <c r="Y895" s="7"/>
      <c r="Z895" s="154"/>
      <c r="AA895" s="154"/>
      <c r="AB895" s="7"/>
      <c r="AC895" s="7"/>
      <c r="AD895" s="7"/>
      <c r="AE895" s="7"/>
      <c r="AF895" s="154"/>
      <c r="AG895" s="154"/>
      <c r="AH895" s="7"/>
      <c r="AI895" s="7"/>
      <c r="AJ895" s="7"/>
      <c r="AK895" s="7"/>
      <c r="AL895" s="154"/>
      <c r="AM895" s="154"/>
      <c r="AN895" s="7"/>
      <c r="AO895" s="7"/>
      <c r="AP895" s="7"/>
      <c r="AQ895" s="7"/>
      <c r="AR895" s="154"/>
      <c r="AS895" s="154"/>
      <c r="AT895" s="7"/>
      <c r="AU895" s="7"/>
      <c r="AV895" s="7"/>
      <c r="AW895" s="7"/>
      <c r="AX895" s="154"/>
      <c r="AY895" s="154"/>
      <c r="AZ895" s="7"/>
      <c r="BA895" s="7"/>
      <c r="BB895" s="7"/>
      <c r="BC895" s="7"/>
      <c r="BD895" s="154"/>
      <c r="BE895" s="154"/>
      <c r="BF895" s="154"/>
      <c r="BG895" s="7"/>
    </row>
    <row r="896" ht="15.75" customHeight="1">
      <c r="A896" s="7"/>
      <c r="B896" s="154"/>
      <c r="C896" s="154"/>
      <c r="D896" s="7"/>
      <c r="E896" s="7"/>
      <c r="F896" s="7"/>
      <c r="G896" s="7"/>
      <c r="H896" s="154"/>
      <c r="I896" s="154"/>
      <c r="J896" s="7"/>
      <c r="K896" s="7"/>
      <c r="L896" s="7"/>
      <c r="M896" s="7"/>
      <c r="N896" s="154"/>
      <c r="O896" s="154"/>
      <c r="P896" s="7"/>
      <c r="Q896" s="7"/>
      <c r="R896" s="7"/>
      <c r="S896" s="7"/>
      <c r="T896" s="154"/>
      <c r="U896" s="154"/>
      <c r="V896" s="7"/>
      <c r="W896" s="7"/>
      <c r="X896" s="7"/>
      <c r="Y896" s="7"/>
      <c r="Z896" s="154"/>
      <c r="AA896" s="154"/>
      <c r="AB896" s="7"/>
      <c r="AC896" s="7"/>
      <c r="AD896" s="7"/>
      <c r="AE896" s="7"/>
      <c r="AF896" s="154"/>
      <c r="AG896" s="154"/>
      <c r="AH896" s="7"/>
      <c r="AI896" s="7"/>
      <c r="AJ896" s="7"/>
      <c r="AK896" s="7"/>
      <c r="AL896" s="154"/>
      <c r="AM896" s="154"/>
      <c r="AN896" s="7"/>
      <c r="AO896" s="7"/>
      <c r="AP896" s="7"/>
      <c r="AQ896" s="7"/>
      <c r="AR896" s="154"/>
      <c r="AS896" s="154"/>
      <c r="AT896" s="7"/>
      <c r="AU896" s="7"/>
      <c r="AV896" s="7"/>
      <c r="AW896" s="7"/>
      <c r="AX896" s="154"/>
      <c r="AY896" s="154"/>
      <c r="AZ896" s="7"/>
      <c r="BA896" s="7"/>
      <c r="BB896" s="7"/>
      <c r="BC896" s="7"/>
      <c r="BD896" s="154"/>
      <c r="BE896" s="154"/>
      <c r="BF896" s="154"/>
      <c r="BG896" s="7"/>
    </row>
    <row r="897" ht="15.75" customHeight="1">
      <c r="A897" s="7"/>
      <c r="B897" s="154"/>
      <c r="C897" s="154"/>
      <c r="D897" s="7"/>
      <c r="E897" s="7"/>
      <c r="F897" s="7"/>
      <c r="G897" s="7"/>
      <c r="H897" s="154"/>
      <c r="I897" s="154"/>
      <c r="J897" s="7"/>
      <c r="K897" s="7"/>
      <c r="L897" s="7"/>
      <c r="M897" s="7"/>
      <c r="N897" s="154"/>
      <c r="O897" s="154"/>
      <c r="P897" s="7"/>
      <c r="Q897" s="7"/>
      <c r="R897" s="7"/>
      <c r="S897" s="7"/>
      <c r="T897" s="154"/>
      <c r="U897" s="154"/>
      <c r="V897" s="7"/>
      <c r="W897" s="7"/>
      <c r="X897" s="7"/>
      <c r="Y897" s="7"/>
      <c r="Z897" s="154"/>
      <c r="AA897" s="154"/>
      <c r="AB897" s="7"/>
      <c r="AC897" s="7"/>
      <c r="AD897" s="7"/>
      <c r="AE897" s="7"/>
      <c r="AF897" s="154"/>
      <c r="AG897" s="154"/>
      <c r="AH897" s="7"/>
      <c r="AI897" s="7"/>
      <c r="AJ897" s="7"/>
      <c r="AK897" s="7"/>
      <c r="AL897" s="154"/>
      <c r="AM897" s="154"/>
      <c r="AN897" s="7"/>
      <c r="AO897" s="7"/>
      <c r="AP897" s="7"/>
      <c r="AQ897" s="7"/>
      <c r="AR897" s="154"/>
      <c r="AS897" s="154"/>
      <c r="AT897" s="7"/>
      <c r="AU897" s="7"/>
      <c r="AV897" s="7"/>
      <c r="AW897" s="7"/>
      <c r="AX897" s="154"/>
      <c r="AY897" s="154"/>
      <c r="AZ897" s="7"/>
      <c r="BA897" s="7"/>
      <c r="BB897" s="7"/>
      <c r="BC897" s="7"/>
      <c r="BD897" s="154"/>
      <c r="BE897" s="154"/>
      <c r="BF897" s="154"/>
      <c r="BG897" s="7"/>
    </row>
    <row r="898" ht="15.75" customHeight="1">
      <c r="A898" s="7"/>
      <c r="B898" s="154"/>
      <c r="C898" s="154"/>
      <c r="D898" s="7"/>
      <c r="E898" s="7"/>
      <c r="F898" s="7"/>
      <c r="G898" s="7"/>
      <c r="H898" s="154"/>
      <c r="I898" s="154"/>
      <c r="J898" s="7"/>
      <c r="K898" s="7"/>
      <c r="L898" s="7"/>
      <c r="M898" s="7"/>
      <c r="N898" s="154"/>
      <c r="O898" s="154"/>
      <c r="P898" s="7"/>
      <c r="Q898" s="7"/>
      <c r="R898" s="7"/>
      <c r="S898" s="7"/>
      <c r="T898" s="154"/>
      <c r="U898" s="154"/>
      <c r="V898" s="7"/>
      <c r="W898" s="7"/>
      <c r="X898" s="7"/>
      <c r="Y898" s="7"/>
      <c r="Z898" s="154"/>
      <c r="AA898" s="154"/>
      <c r="AB898" s="7"/>
      <c r="AC898" s="7"/>
      <c r="AD898" s="7"/>
      <c r="AE898" s="7"/>
      <c r="AF898" s="154"/>
      <c r="AG898" s="154"/>
      <c r="AH898" s="7"/>
      <c r="AI898" s="7"/>
      <c r="AJ898" s="7"/>
      <c r="AK898" s="7"/>
      <c r="AL898" s="154"/>
      <c r="AM898" s="154"/>
      <c r="AN898" s="7"/>
      <c r="AO898" s="7"/>
      <c r="AP898" s="7"/>
      <c r="AQ898" s="7"/>
      <c r="AR898" s="154"/>
      <c r="AS898" s="154"/>
      <c r="AT898" s="7"/>
      <c r="AU898" s="7"/>
      <c r="AV898" s="7"/>
      <c r="AW898" s="7"/>
      <c r="AX898" s="154"/>
      <c r="AY898" s="154"/>
      <c r="AZ898" s="7"/>
      <c r="BA898" s="7"/>
      <c r="BB898" s="7"/>
      <c r="BC898" s="7"/>
      <c r="BD898" s="154"/>
      <c r="BE898" s="154"/>
      <c r="BF898" s="154"/>
      <c r="BG898" s="7"/>
    </row>
    <row r="899" ht="15.75" customHeight="1">
      <c r="A899" s="7"/>
      <c r="B899" s="154"/>
      <c r="C899" s="154"/>
      <c r="D899" s="7"/>
      <c r="E899" s="7"/>
      <c r="F899" s="7"/>
      <c r="G899" s="7"/>
      <c r="H899" s="154"/>
      <c r="I899" s="154"/>
      <c r="J899" s="7"/>
      <c r="K899" s="7"/>
      <c r="L899" s="7"/>
      <c r="M899" s="7"/>
      <c r="N899" s="154"/>
      <c r="O899" s="154"/>
      <c r="P899" s="7"/>
      <c r="Q899" s="7"/>
      <c r="R899" s="7"/>
      <c r="S899" s="7"/>
      <c r="T899" s="154"/>
      <c r="U899" s="154"/>
      <c r="V899" s="7"/>
      <c r="W899" s="7"/>
      <c r="X899" s="7"/>
      <c r="Y899" s="7"/>
      <c r="Z899" s="154"/>
      <c r="AA899" s="154"/>
      <c r="AB899" s="7"/>
      <c r="AC899" s="7"/>
      <c r="AD899" s="7"/>
      <c r="AE899" s="7"/>
      <c r="AF899" s="154"/>
      <c r="AG899" s="154"/>
      <c r="AH899" s="7"/>
      <c r="AI899" s="7"/>
      <c r="AJ899" s="7"/>
      <c r="AK899" s="7"/>
      <c r="AL899" s="154"/>
      <c r="AM899" s="154"/>
      <c r="AN899" s="7"/>
      <c r="AO899" s="7"/>
      <c r="AP899" s="7"/>
      <c r="AQ899" s="7"/>
      <c r="AR899" s="154"/>
      <c r="AS899" s="154"/>
      <c r="AT899" s="7"/>
      <c r="AU899" s="7"/>
      <c r="AV899" s="7"/>
      <c r="AW899" s="7"/>
      <c r="AX899" s="154"/>
      <c r="AY899" s="154"/>
      <c r="AZ899" s="7"/>
      <c r="BA899" s="7"/>
      <c r="BB899" s="7"/>
      <c r="BC899" s="7"/>
      <c r="BD899" s="154"/>
      <c r="BE899" s="154"/>
      <c r="BF899" s="154"/>
      <c r="BG899" s="7"/>
    </row>
    <row r="900" ht="15.75" customHeight="1">
      <c r="A900" s="7"/>
      <c r="B900" s="154"/>
      <c r="C900" s="154"/>
      <c r="D900" s="7"/>
      <c r="E900" s="7"/>
      <c r="F900" s="7"/>
      <c r="G900" s="7"/>
      <c r="H900" s="154"/>
      <c r="I900" s="154"/>
      <c r="J900" s="7"/>
      <c r="K900" s="7"/>
      <c r="L900" s="7"/>
      <c r="M900" s="7"/>
      <c r="N900" s="154"/>
      <c r="O900" s="154"/>
      <c r="P900" s="7"/>
      <c r="Q900" s="7"/>
      <c r="R900" s="7"/>
      <c r="S900" s="7"/>
      <c r="T900" s="154"/>
      <c r="U900" s="154"/>
      <c r="V900" s="7"/>
      <c r="W900" s="7"/>
      <c r="X900" s="7"/>
      <c r="Y900" s="7"/>
      <c r="Z900" s="154"/>
      <c r="AA900" s="154"/>
      <c r="AB900" s="7"/>
      <c r="AC900" s="7"/>
      <c r="AD900" s="7"/>
      <c r="AE900" s="7"/>
      <c r="AF900" s="154"/>
      <c r="AG900" s="154"/>
      <c r="AH900" s="7"/>
      <c r="AI900" s="7"/>
      <c r="AJ900" s="7"/>
      <c r="AK900" s="7"/>
      <c r="AL900" s="154"/>
      <c r="AM900" s="154"/>
      <c r="AN900" s="7"/>
      <c r="AO900" s="7"/>
      <c r="AP900" s="7"/>
      <c r="AQ900" s="7"/>
      <c r="AR900" s="154"/>
      <c r="AS900" s="154"/>
      <c r="AT900" s="7"/>
      <c r="AU900" s="7"/>
      <c r="AV900" s="7"/>
      <c r="AW900" s="7"/>
      <c r="AX900" s="154"/>
      <c r="AY900" s="154"/>
      <c r="AZ900" s="7"/>
      <c r="BA900" s="7"/>
      <c r="BB900" s="7"/>
      <c r="BC900" s="7"/>
      <c r="BD900" s="154"/>
      <c r="BE900" s="154"/>
      <c r="BF900" s="154"/>
      <c r="BG900" s="7"/>
    </row>
    <row r="901" ht="15.75" customHeight="1">
      <c r="A901" s="7"/>
      <c r="B901" s="154"/>
      <c r="C901" s="154"/>
      <c r="D901" s="7"/>
      <c r="E901" s="7"/>
      <c r="F901" s="7"/>
      <c r="G901" s="7"/>
      <c r="H901" s="154"/>
      <c r="I901" s="154"/>
      <c r="J901" s="7"/>
      <c r="K901" s="7"/>
      <c r="L901" s="7"/>
      <c r="M901" s="7"/>
      <c r="N901" s="154"/>
      <c r="O901" s="154"/>
      <c r="P901" s="7"/>
      <c r="Q901" s="7"/>
      <c r="R901" s="7"/>
      <c r="S901" s="7"/>
      <c r="T901" s="154"/>
      <c r="U901" s="154"/>
      <c r="V901" s="7"/>
      <c r="W901" s="7"/>
      <c r="X901" s="7"/>
      <c r="Y901" s="7"/>
      <c r="Z901" s="154"/>
      <c r="AA901" s="154"/>
      <c r="AB901" s="7"/>
      <c r="AC901" s="7"/>
      <c r="AD901" s="7"/>
      <c r="AE901" s="7"/>
      <c r="AF901" s="154"/>
      <c r="AG901" s="154"/>
      <c r="AH901" s="7"/>
      <c r="AI901" s="7"/>
      <c r="AJ901" s="7"/>
      <c r="AK901" s="7"/>
      <c r="AL901" s="154"/>
      <c r="AM901" s="154"/>
      <c r="AN901" s="7"/>
      <c r="AO901" s="7"/>
      <c r="AP901" s="7"/>
      <c r="AQ901" s="7"/>
      <c r="AR901" s="154"/>
      <c r="AS901" s="154"/>
      <c r="AT901" s="7"/>
      <c r="AU901" s="7"/>
      <c r="AV901" s="7"/>
      <c r="AW901" s="7"/>
      <c r="AX901" s="154"/>
      <c r="AY901" s="154"/>
      <c r="AZ901" s="7"/>
      <c r="BA901" s="7"/>
      <c r="BB901" s="7"/>
      <c r="BC901" s="7"/>
      <c r="BD901" s="154"/>
      <c r="BE901" s="154"/>
      <c r="BF901" s="154"/>
      <c r="BG901" s="7"/>
    </row>
    <row r="902" ht="15.75" customHeight="1">
      <c r="A902" s="7"/>
      <c r="B902" s="154"/>
      <c r="C902" s="154"/>
      <c r="D902" s="7"/>
      <c r="E902" s="7"/>
      <c r="F902" s="7"/>
      <c r="G902" s="7"/>
      <c r="H902" s="154"/>
      <c r="I902" s="154"/>
      <c r="J902" s="7"/>
      <c r="K902" s="7"/>
      <c r="L902" s="7"/>
      <c r="M902" s="7"/>
      <c r="N902" s="154"/>
      <c r="O902" s="154"/>
      <c r="P902" s="7"/>
      <c r="Q902" s="7"/>
      <c r="R902" s="7"/>
      <c r="S902" s="7"/>
      <c r="T902" s="154"/>
      <c r="U902" s="154"/>
      <c r="V902" s="7"/>
      <c r="W902" s="7"/>
      <c r="X902" s="7"/>
      <c r="Y902" s="7"/>
      <c r="Z902" s="154"/>
      <c r="AA902" s="154"/>
      <c r="AB902" s="7"/>
      <c r="AC902" s="7"/>
      <c r="AD902" s="7"/>
      <c r="AE902" s="7"/>
      <c r="AF902" s="154"/>
      <c r="AG902" s="154"/>
      <c r="AH902" s="7"/>
      <c r="AI902" s="7"/>
      <c r="AJ902" s="7"/>
      <c r="AK902" s="7"/>
      <c r="AL902" s="154"/>
      <c r="AM902" s="154"/>
      <c r="AN902" s="7"/>
      <c r="AO902" s="7"/>
      <c r="AP902" s="7"/>
      <c r="AQ902" s="7"/>
      <c r="AR902" s="154"/>
      <c r="AS902" s="154"/>
      <c r="AT902" s="7"/>
      <c r="AU902" s="7"/>
      <c r="AV902" s="7"/>
      <c r="AW902" s="7"/>
      <c r="AX902" s="154"/>
      <c r="AY902" s="154"/>
      <c r="AZ902" s="7"/>
      <c r="BA902" s="7"/>
      <c r="BB902" s="7"/>
      <c r="BC902" s="7"/>
      <c r="BD902" s="154"/>
      <c r="BE902" s="154"/>
      <c r="BF902" s="154"/>
      <c r="BG902" s="7"/>
    </row>
    <row r="903" ht="15.75" customHeight="1">
      <c r="A903" s="7"/>
      <c r="B903" s="154"/>
      <c r="C903" s="154"/>
      <c r="D903" s="7"/>
      <c r="E903" s="7"/>
      <c r="F903" s="7"/>
      <c r="G903" s="7"/>
      <c r="H903" s="154"/>
      <c r="I903" s="154"/>
      <c r="J903" s="7"/>
      <c r="K903" s="7"/>
      <c r="L903" s="7"/>
      <c r="M903" s="7"/>
      <c r="N903" s="154"/>
      <c r="O903" s="154"/>
      <c r="P903" s="7"/>
      <c r="Q903" s="7"/>
      <c r="R903" s="7"/>
      <c r="S903" s="7"/>
      <c r="T903" s="154"/>
      <c r="U903" s="154"/>
      <c r="V903" s="7"/>
      <c r="W903" s="7"/>
      <c r="X903" s="7"/>
      <c r="Y903" s="7"/>
      <c r="Z903" s="154"/>
      <c r="AA903" s="154"/>
      <c r="AB903" s="7"/>
      <c r="AC903" s="7"/>
      <c r="AD903" s="7"/>
      <c r="AE903" s="7"/>
      <c r="AF903" s="154"/>
      <c r="AG903" s="154"/>
      <c r="AH903" s="7"/>
      <c r="AI903" s="7"/>
      <c r="AJ903" s="7"/>
      <c r="AK903" s="7"/>
      <c r="AL903" s="154"/>
      <c r="AM903" s="154"/>
      <c r="AN903" s="7"/>
      <c r="AO903" s="7"/>
      <c r="AP903" s="7"/>
      <c r="AQ903" s="7"/>
      <c r="AR903" s="154"/>
      <c r="AS903" s="154"/>
      <c r="AT903" s="7"/>
      <c r="AU903" s="7"/>
      <c r="AV903" s="7"/>
      <c r="AW903" s="7"/>
      <c r="AX903" s="154"/>
      <c r="AY903" s="154"/>
      <c r="AZ903" s="7"/>
      <c r="BA903" s="7"/>
      <c r="BB903" s="7"/>
      <c r="BC903" s="7"/>
      <c r="BD903" s="154"/>
      <c r="BE903" s="154"/>
      <c r="BF903" s="154"/>
      <c r="BG903" s="7"/>
    </row>
    <row r="904" ht="15.75" customHeight="1">
      <c r="A904" s="7"/>
      <c r="B904" s="154"/>
      <c r="C904" s="154"/>
      <c r="D904" s="7"/>
      <c r="E904" s="7"/>
      <c r="F904" s="7"/>
      <c r="G904" s="7"/>
      <c r="H904" s="154"/>
      <c r="I904" s="154"/>
      <c r="J904" s="7"/>
      <c r="K904" s="7"/>
      <c r="L904" s="7"/>
      <c r="M904" s="7"/>
      <c r="N904" s="154"/>
      <c r="O904" s="154"/>
      <c r="P904" s="7"/>
      <c r="Q904" s="7"/>
      <c r="R904" s="7"/>
      <c r="S904" s="7"/>
      <c r="T904" s="154"/>
      <c r="U904" s="154"/>
      <c r="V904" s="7"/>
      <c r="W904" s="7"/>
      <c r="X904" s="7"/>
      <c r="Y904" s="7"/>
      <c r="Z904" s="154"/>
      <c r="AA904" s="154"/>
      <c r="AB904" s="7"/>
      <c r="AC904" s="7"/>
      <c r="AD904" s="7"/>
      <c r="AE904" s="7"/>
      <c r="AF904" s="154"/>
      <c r="AG904" s="154"/>
      <c r="AH904" s="7"/>
      <c r="AI904" s="7"/>
      <c r="AJ904" s="7"/>
      <c r="AK904" s="7"/>
      <c r="AL904" s="154"/>
      <c r="AM904" s="154"/>
      <c r="AN904" s="7"/>
      <c r="AO904" s="7"/>
      <c r="AP904" s="7"/>
      <c r="AQ904" s="7"/>
      <c r="AR904" s="154"/>
      <c r="AS904" s="154"/>
      <c r="AT904" s="7"/>
      <c r="AU904" s="7"/>
      <c r="AV904" s="7"/>
      <c r="AW904" s="7"/>
      <c r="AX904" s="154"/>
      <c r="AY904" s="154"/>
      <c r="AZ904" s="7"/>
      <c r="BA904" s="7"/>
      <c r="BB904" s="7"/>
      <c r="BC904" s="7"/>
      <c r="BD904" s="154"/>
      <c r="BE904" s="154"/>
      <c r="BF904" s="154"/>
      <c r="BG904" s="7"/>
    </row>
    <row r="905" ht="15.75" customHeight="1">
      <c r="A905" s="7"/>
      <c r="B905" s="154"/>
      <c r="C905" s="154"/>
      <c r="D905" s="7"/>
      <c r="E905" s="7"/>
      <c r="F905" s="7"/>
      <c r="G905" s="7"/>
      <c r="H905" s="154"/>
      <c r="I905" s="154"/>
      <c r="J905" s="7"/>
      <c r="K905" s="7"/>
      <c r="L905" s="7"/>
      <c r="M905" s="7"/>
      <c r="N905" s="154"/>
      <c r="O905" s="154"/>
      <c r="P905" s="7"/>
      <c r="Q905" s="7"/>
      <c r="R905" s="7"/>
      <c r="S905" s="7"/>
      <c r="T905" s="154"/>
      <c r="U905" s="154"/>
      <c r="V905" s="7"/>
      <c r="W905" s="7"/>
      <c r="X905" s="7"/>
      <c r="Y905" s="7"/>
      <c r="Z905" s="154"/>
      <c r="AA905" s="154"/>
      <c r="AB905" s="7"/>
      <c r="AC905" s="7"/>
      <c r="AD905" s="7"/>
      <c r="AE905" s="7"/>
      <c r="AF905" s="154"/>
      <c r="AG905" s="154"/>
      <c r="AH905" s="7"/>
      <c r="AI905" s="7"/>
      <c r="AJ905" s="7"/>
      <c r="AK905" s="7"/>
      <c r="AL905" s="154"/>
      <c r="AM905" s="154"/>
      <c r="AN905" s="7"/>
      <c r="AO905" s="7"/>
      <c r="AP905" s="7"/>
      <c r="AQ905" s="7"/>
      <c r="AR905" s="154"/>
      <c r="AS905" s="154"/>
      <c r="AT905" s="7"/>
      <c r="AU905" s="7"/>
      <c r="AV905" s="7"/>
      <c r="AW905" s="7"/>
      <c r="AX905" s="154"/>
      <c r="AY905" s="154"/>
      <c r="AZ905" s="7"/>
      <c r="BA905" s="7"/>
      <c r="BB905" s="7"/>
      <c r="BC905" s="7"/>
      <c r="BD905" s="154"/>
      <c r="BE905" s="154"/>
      <c r="BF905" s="154"/>
      <c r="BG905" s="7"/>
    </row>
    <row r="906" ht="15.75" customHeight="1">
      <c r="A906" s="7"/>
      <c r="B906" s="154"/>
      <c r="C906" s="154"/>
      <c r="D906" s="7"/>
      <c r="E906" s="7"/>
      <c r="F906" s="7"/>
      <c r="G906" s="7"/>
      <c r="H906" s="154"/>
      <c r="I906" s="154"/>
      <c r="J906" s="7"/>
      <c r="K906" s="7"/>
      <c r="L906" s="7"/>
      <c r="M906" s="7"/>
      <c r="N906" s="154"/>
      <c r="O906" s="154"/>
      <c r="P906" s="7"/>
      <c r="Q906" s="7"/>
      <c r="R906" s="7"/>
      <c r="S906" s="7"/>
      <c r="T906" s="154"/>
      <c r="U906" s="154"/>
      <c r="V906" s="7"/>
      <c r="W906" s="7"/>
      <c r="X906" s="7"/>
      <c r="Y906" s="7"/>
      <c r="Z906" s="154"/>
      <c r="AA906" s="154"/>
      <c r="AB906" s="7"/>
      <c r="AC906" s="7"/>
      <c r="AD906" s="7"/>
      <c r="AE906" s="7"/>
      <c r="AF906" s="154"/>
      <c r="AG906" s="154"/>
      <c r="AH906" s="7"/>
      <c r="AI906" s="7"/>
      <c r="AJ906" s="7"/>
      <c r="AK906" s="7"/>
      <c r="AL906" s="154"/>
      <c r="AM906" s="154"/>
      <c r="AN906" s="7"/>
      <c r="AO906" s="7"/>
      <c r="AP906" s="7"/>
      <c r="AQ906" s="7"/>
      <c r="AR906" s="154"/>
      <c r="AS906" s="154"/>
      <c r="AT906" s="7"/>
      <c r="AU906" s="7"/>
      <c r="AV906" s="7"/>
      <c r="AW906" s="7"/>
      <c r="AX906" s="154"/>
      <c r="AY906" s="154"/>
      <c r="AZ906" s="7"/>
      <c r="BA906" s="7"/>
      <c r="BB906" s="7"/>
      <c r="BC906" s="7"/>
      <c r="BD906" s="154"/>
      <c r="BE906" s="154"/>
      <c r="BF906" s="154"/>
      <c r="BG906" s="7"/>
    </row>
    <row r="907" ht="15.75" customHeight="1">
      <c r="A907" s="7"/>
      <c r="B907" s="154"/>
      <c r="C907" s="154"/>
      <c r="D907" s="7"/>
      <c r="E907" s="7"/>
      <c r="F907" s="7"/>
      <c r="G907" s="7"/>
      <c r="H907" s="154"/>
      <c r="I907" s="154"/>
      <c r="J907" s="7"/>
      <c r="K907" s="7"/>
      <c r="L907" s="7"/>
      <c r="M907" s="7"/>
      <c r="N907" s="154"/>
      <c r="O907" s="154"/>
      <c r="P907" s="7"/>
      <c r="Q907" s="7"/>
      <c r="R907" s="7"/>
      <c r="S907" s="7"/>
      <c r="T907" s="154"/>
      <c r="U907" s="154"/>
      <c r="V907" s="7"/>
      <c r="W907" s="7"/>
      <c r="X907" s="7"/>
      <c r="Y907" s="7"/>
      <c r="Z907" s="154"/>
      <c r="AA907" s="154"/>
      <c r="AB907" s="7"/>
      <c r="AC907" s="7"/>
      <c r="AD907" s="7"/>
      <c r="AE907" s="7"/>
      <c r="AF907" s="154"/>
      <c r="AG907" s="154"/>
      <c r="AH907" s="7"/>
      <c r="AI907" s="7"/>
      <c r="AJ907" s="7"/>
      <c r="AK907" s="7"/>
      <c r="AL907" s="154"/>
      <c r="AM907" s="154"/>
      <c r="AN907" s="7"/>
      <c r="AO907" s="7"/>
      <c r="AP907" s="7"/>
      <c r="AQ907" s="7"/>
      <c r="AR907" s="154"/>
      <c r="AS907" s="154"/>
      <c r="AT907" s="7"/>
      <c r="AU907" s="7"/>
      <c r="AV907" s="7"/>
      <c r="AW907" s="7"/>
      <c r="AX907" s="154"/>
      <c r="AY907" s="154"/>
      <c r="AZ907" s="7"/>
      <c r="BA907" s="7"/>
      <c r="BB907" s="7"/>
      <c r="BC907" s="7"/>
      <c r="BD907" s="154"/>
      <c r="BE907" s="154"/>
      <c r="BF907" s="154"/>
      <c r="BG907" s="7"/>
    </row>
    <row r="908" ht="15.75" customHeight="1">
      <c r="A908" s="7"/>
      <c r="B908" s="154"/>
      <c r="C908" s="154"/>
      <c r="D908" s="7"/>
      <c r="E908" s="7"/>
      <c r="F908" s="7"/>
      <c r="G908" s="7"/>
      <c r="H908" s="154"/>
      <c r="I908" s="154"/>
      <c r="J908" s="7"/>
      <c r="K908" s="7"/>
      <c r="L908" s="7"/>
      <c r="M908" s="7"/>
      <c r="N908" s="154"/>
      <c r="O908" s="154"/>
      <c r="P908" s="7"/>
      <c r="Q908" s="7"/>
      <c r="R908" s="7"/>
      <c r="S908" s="7"/>
      <c r="T908" s="154"/>
      <c r="U908" s="154"/>
      <c r="V908" s="7"/>
      <c r="W908" s="7"/>
      <c r="X908" s="7"/>
      <c r="Y908" s="7"/>
      <c r="Z908" s="154"/>
      <c r="AA908" s="154"/>
      <c r="AB908" s="7"/>
      <c r="AC908" s="7"/>
      <c r="AD908" s="7"/>
      <c r="AE908" s="7"/>
      <c r="AF908" s="154"/>
      <c r="AG908" s="154"/>
      <c r="AH908" s="7"/>
      <c r="AI908" s="7"/>
      <c r="AJ908" s="7"/>
      <c r="AK908" s="7"/>
      <c r="AL908" s="154"/>
      <c r="AM908" s="154"/>
      <c r="AN908" s="7"/>
      <c r="AO908" s="7"/>
      <c r="AP908" s="7"/>
      <c r="AQ908" s="7"/>
      <c r="AR908" s="154"/>
      <c r="AS908" s="154"/>
      <c r="AT908" s="7"/>
      <c r="AU908" s="7"/>
      <c r="AV908" s="7"/>
      <c r="AW908" s="7"/>
      <c r="AX908" s="154"/>
      <c r="AY908" s="154"/>
      <c r="AZ908" s="7"/>
      <c r="BA908" s="7"/>
      <c r="BB908" s="7"/>
      <c r="BC908" s="7"/>
      <c r="BD908" s="154"/>
      <c r="BE908" s="154"/>
      <c r="BF908" s="154"/>
      <c r="BG908" s="7"/>
    </row>
    <row r="909" ht="15.75" customHeight="1">
      <c r="A909" s="7"/>
      <c r="B909" s="154"/>
      <c r="C909" s="154"/>
      <c r="D909" s="7"/>
      <c r="E909" s="7"/>
      <c r="F909" s="7"/>
      <c r="G909" s="7"/>
      <c r="H909" s="154"/>
      <c r="I909" s="154"/>
      <c r="J909" s="7"/>
      <c r="K909" s="7"/>
      <c r="L909" s="7"/>
      <c r="M909" s="7"/>
      <c r="N909" s="154"/>
      <c r="O909" s="154"/>
      <c r="P909" s="7"/>
      <c r="Q909" s="7"/>
      <c r="R909" s="7"/>
      <c r="S909" s="7"/>
      <c r="T909" s="154"/>
      <c r="U909" s="154"/>
      <c r="V909" s="7"/>
      <c r="W909" s="7"/>
      <c r="X909" s="7"/>
      <c r="Y909" s="7"/>
      <c r="Z909" s="154"/>
      <c r="AA909" s="154"/>
      <c r="AB909" s="7"/>
      <c r="AC909" s="7"/>
      <c r="AD909" s="7"/>
      <c r="AE909" s="7"/>
      <c r="AF909" s="154"/>
      <c r="AG909" s="154"/>
      <c r="AH909" s="7"/>
      <c r="AI909" s="7"/>
      <c r="AJ909" s="7"/>
      <c r="AK909" s="7"/>
      <c r="AL909" s="154"/>
      <c r="AM909" s="154"/>
      <c r="AN909" s="7"/>
      <c r="AO909" s="7"/>
      <c r="AP909" s="7"/>
      <c r="AQ909" s="7"/>
      <c r="AR909" s="154"/>
      <c r="AS909" s="154"/>
      <c r="AT909" s="7"/>
      <c r="AU909" s="7"/>
      <c r="AV909" s="7"/>
      <c r="AW909" s="7"/>
      <c r="AX909" s="154"/>
      <c r="AY909" s="154"/>
      <c r="AZ909" s="7"/>
      <c r="BA909" s="7"/>
      <c r="BB909" s="7"/>
      <c r="BC909" s="7"/>
      <c r="BD909" s="154"/>
      <c r="BE909" s="154"/>
      <c r="BF909" s="154"/>
      <c r="BG909" s="7"/>
    </row>
    <row r="910" ht="15.75" customHeight="1">
      <c r="A910" s="7"/>
      <c r="B910" s="154"/>
      <c r="C910" s="154"/>
      <c r="D910" s="7"/>
      <c r="E910" s="7"/>
      <c r="F910" s="7"/>
      <c r="G910" s="7"/>
      <c r="H910" s="154"/>
      <c r="I910" s="154"/>
      <c r="J910" s="7"/>
      <c r="K910" s="7"/>
      <c r="L910" s="7"/>
      <c r="M910" s="7"/>
      <c r="N910" s="154"/>
      <c r="O910" s="154"/>
      <c r="P910" s="7"/>
      <c r="Q910" s="7"/>
      <c r="R910" s="7"/>
      <c r="S910" s="7"/>
      <c r="T910" s="154"/>
      <c r="U910" s="154"/>
      <c r="V910" s="7"/>
      <c r="W910" s="7"/>
      <c r="X910" s="7"/>
      <c r="Y910" s="7"/>
      <c r="Z910" s="154"/>
      <c r="AA910" s="154"/>
      <c r="AB910" s="7"/>
      <c r="AC910" s="7"/>
      <c r="AD910" s="7"/>
      <c r="AE910" s="7"/>
      <c r="AF910" s="154"/>
      <c r="AG910" s="154"/>
      <c r="AH910" s="7"/>
      <c r="AI910" s="7"/>
      <c r="AJ910" s="7"/>
      <c r="AK910" s="7"/>
      <c r="AL910" s="154"/>
      <c r="AM910" s="154"/>
      <c r="AN910" s="7"/>
      <c r="AO910" s="7"/>
      <c r="AP910" s="7"/>
      <c r="AQ910" s="7"/>
      <c r="AR910" s="154"/>
      <c r="AS910" s="154"/>
      <c r="AT910" s="7"/>
      <c r="AU910" s="7"/>
      <c r="AV910" s="7"/>
      <c r="AW910" s="7"/>
      <c r="AX910" s="154"/>
      <c r="AY910" s="154"/>
      <c r="AZ910" s="7"/>
      <c r="BA910" s="7"/>
      <c r="BB910" s="7"/>
      <c r="BC910" s="7"/>
      <c r="BD910" s="154"/>
      <c r="BE910" s="154"/>
      <c r="BF910" s="154"/>
      <c r="BG910" s="7"/>
    </row>
    <row r="911" ht="15.75" customHeight="1">
      <c r="A911" s="7"/>
      <c r="B911" s="154"/>
      <c r="C911" s="154"/>
      <c r="D911" s="7"/>
      <c r="E911" s="7"/>
      <c r="F911" s="7"/>
      <c r="G911" s="7"/>
      <c r="H911" s="154"/>
      <c r="I911" s="154"/>
      <c r="J911" s="7"/>
      <c r="K911" s="7"/>
      <c r="L911" s="7"/>
      <c r="M911" s="7"/>
      <c r="N911" s="154"/>
      <c r="O911" s="154"/>
      <c r="P911" s="7"/>
      <c r="Q911" s="7"/>
      <c r="R911" s="7"/>
      <c r="S911" s="7"/>
      <c r="T911" s="154"/>
      <c r="U911" s="154"/>
      <c r="V911" s="7"/>
      <c r="W911" s="7"/>
      <c r="X911" s="7"/>
      <c r="Y911" s="7"/>
      <c r="Z911" s="154"/>
      <c r="AA911" s="154"/>
      <c r="AB911" s="7"/>
      <c r="AC911" s="7"/>
      <c r="AD911" s="7"/>
      <c r="AE911" s="7"/>
      <c r="AF911" s="154"/>
      <c r="AG911" s="154"/>
      <c r="AH911" s="7"/>
      <c r="AI911" s="7"/>
      <c r="AJ911" s="7"/>
      <c r="AK911" s="7"/>
      <c r="AL911" s="154"/>
      <c r="AM911" s="154"/>
      <c r="AN911" s="7"/>
      <c r="AO911" s="7"/>
      <c r="AP911" s="7"/>
      <c r="AQ911" s="7"/>
      <c r="AR911" s="154"/>
      <c r="AS911" s="154"/>
      <c r="AT911" s="7"/>
      <c r="AU911" s="7"/>
      <c r="AV911" s="7"/>
      <c r="AW911" s="7"/>
      <c r="AX911" s="154"/>
      <c r="AY911" s="154"/>
      <c r="AZ911" s="7"/>
      <c r="BA911" s="7"/>
      <c r="BB911" s="7"/>
      <c r="BC911" s="7"/>
      <c r="BD911" s="154"/>
      <c r="BE911" s="154"/>
      <c r="BF911" s="154"/>
      <c r="BG911" s="7"/>
    </row>
    <row r="912" ht="15.75" customHeight="1">
      <c r="A912" s="7"/>
      <c r="B912" s="154"/>
      <c r="C912" s="154"/>
      <c r="D912" s="7"/>
      <c r="E912" s="7"/>
      <c r="F912" s="7"/>
      <c r="G912" s="7"/>
      <c r="H912" s="154"/>
      <c r="I912" s="154"/>
      <c r="J912" s="7"/>
      <c r="K912" s="7"/>
      <c r="L912" s="7"/>
      <c r="M912" s="7"/>
      <c r="N912" s="154"/>
      <c r="O912" s="154"/>
      <c r="P912" s="7"/>
      <c r="Q912" s="7"/>
      <c r="R912" s="7"/>
      <c r="S912" s="7"/>
      <c r="T912" s="154"/>
      <c r="U912" s="154"/>
      <c r="V912" s="7"/>
      <c r="W912" s="7"/>
      <c r="X912" s="7"/>
      <c r="Y912" s="7"/>
      <c r="Z912" s="154"/>
      <c r="AA912" s="154"/>
      <c r="AB912" s="7"/>
      <c r="AC912" s="7"/>
      <c r="AD912" s="7"/>
      <c r="AE912" s="7"/>
      <c r="AF912" s="154"/>
      <c r="AG912" s="154"/>
      <c r="AH912" s="7"/>
      <c r="AI912" s="7"/>
      <c r="AJ912" s="7"/>
      <c r="AK912" s="7"/>
      <c r="AL912" s="154"/>
      <c r="AM912" s="154"/>
      <c r="AN912" s="7"/>
      <c r="AO912" s="7"/>
      <c r="AP912" s="7"/>
      <c r="AQ912" s="7"/>
      <c r="AR912" s="154"/>
      <c r="AS912" s="154"/>
      <c r="AT912" s="7"/>
      <c r="AU912" s="7"/>
      <c r="AV912" s="7"/>
      <c r="AW912" s="7"/>
      <c r="AX912" s="154"/>
      <c r="AY912" s="154"/>
      <c r="AZ912" s="7"/>
      <c r="BA912" s="7"/>
      <c r="BB912" s="7"/>
      <c r="BC912" s="7"/>
      <c r="BD912" s="154"/>
      <c r="BE912" s="154"/>
      <c r="BF912" s="154"/>
      <c r="BG912" s="7"/>
    </row>
    <row r="913" ht="15.75" customHeight="1">
      <c r="A913" s="7"/>
      <c r="B913" s="154"/>
      <c r="C913" s="154"/>
      <c r="D913" s="7"/>
      <c r="E913" s="7"/>
      <c r="F913" s="7"/>
      <c r="G913" s="7"/>
      <c r="H913" s="154"/>
      <c r="I913" s="154"/>
      <c r="J913" s="7"/>
      <c r="K913" s="7"/>
      <c r="L913" s="7"/>
      <c r="M913" s="7"/>
      <c r="N913" s="154"/>
      <c r="O913" s="154"/>
      <c r="P913" s="7"/>
      <c r="Q913" s="7"/>
      <c r="R913" s="7"/>
      <c r="S913" s="7"/>
      <c r="T913" s="154"/>
      <c r="U913" s="154"/>
      <c r="V913" s="7"/>
      <c r="W913" s="7"/>
      <c r="X913" s="7"/>
      <c r="Y913" s="7"/>
      <c r="Z913" s="154"/>
      <c r="AA913" s="154"/>
      <c r="AB913" s="7"/>
      <c r="AC913" s="7"/>
      <c r="AD913" s="7"/>
      <c r="AE913" s="7"/>
      <c r="AF913" s="154"/>
      <c r="AG913" s="154"/>
      <c r="AH913" s="7"/>
      <c r="AI913" s="7"/>
      <c r="AJ913" s="7"/>
      <c r="AK913" s="7"/>
      <c r="AL913" s="154"/>
      <c r="AM913" s="154"/>
      <c r="AN913" s="7"/>
      <c r="AO913" s="7"/>
      <c r="AP913" s="7"/>
      <c r="AQ913" s="7"/>
      <c r="AR913" s="154"/>
      <c r="AS913" s="154"/>
      <c r="AT913" s="7"/>
      <c r="AU913" s="7"/>
      <c r="AV913" s="7"/>
      <c r="AW913" s="7"/>
      <c r="AX913" s="154"/>
      <c r="AY913" s="154"/>
      <c r="AZ913" s="7"/>
      <c r="BA913" s="7"/>
      <c r="BB913" s="7"/>
      <c r="BC913" s="7"/>
      <c r="BD913" s="154"/>
      <c r="BE913" s="154"/>
      <c r="BF913" s="154"/>
      <c r="BG913" s="7"/>
    </row>
    <row r="914" ht="15.75" customHeight="1">
      <c r="A914" s="7"/>
      <c r="B914" s="154"/>
      <c r="C914" s="154"/>
      <c r="D914" s="7"/>
      <c r="E914" s="7"/>
      <c r="F914" s="7"/>
      <c r="G914" s="7"/>
      <c r="H914" s="154"/>
      <c r="I914" s="154"/>
      <c r="J914" s="7"/>
      <c r="K914" s="7"/>
      <c r="L914" s="7"/>
      <c r="M914" s="7"/>
      <c r="N914" s="154"/>
      <c r="O914" s="154"/>
      <c r="P914" s="7"/>
      <c r="Q914" s="7"/>
      <c r="R914" s="7"/>
      <c r="S914" s="7"/>
      <c r="T914" s="154"/>
      <c r="U914" s="154"/>
      <c r="V914" s="7"/>
      <c r="W914" s="7"/>
      <c r="X914" s="7"/>
      <c r="Y914" s="7"/>
      <c r="Z914" s="154"/>
      <c r="AA914" s="154"/>
      <c r="AB914" s="7"/>
      <c r="AC914" s="7"/>
      <c r="AD914" s="7"/>
      <c r="AE914" s="7"/>
      <c r="AF914" s="154"/>
      <c r="AG914" s="154"/>
      <c r="AH914" s="7"/>
      <c r="AI914" s="7"/>
      <c r="AJ914" s="7"/>
      <c r="AK914" s="7"/>
      <c r="AL914" s="154"/>
      <c r="AM914" s="154"/>
      <c r="AN914" s="7"/>
      <c r="AO914" s="7"/>
      <c r="AP914" s="7"/>
      <c r="AQ914" s="7"/>
      <c r="AR914" s="154"/>
      <c r="AS914" s="154"/>
      <c r="AT914" s="7"/>
      <c r="AU914" s="7"/>
      <c r="AV914" s="7"/>
      <c r="AW914" s="7"/>
      <c r="AX914" s="154"/>
      <c r="AY914" s="154"/>
      <c r="AZ914" s="7"/>
      <c r="BA914" s="7"/>
      <c r="BB914" s="7"/>
      <c r="BC914" s="7"/>
      <c r="BD914" s="154"/>
      <c r="BE914" s="154"/>
      <c r="BF914" s="154"/>
      <c r="BG914" s="7"/>
    </row>
    <row r="915" ht="15.75" customHeight="1">
      <c r="A915" s="7"/>
      <c r="B915" s="154"/>
      <c r="C915" s="154"/>
      <c r="D915" s="7"/>
      <c r="E915" s="7"/>
      <c r="F915" s="7"/>
      <c r="G915" s="7"/>
      <c r="H915" s="154"/>
      <c r="I915" s="154"/>
      <c r="J915" s="7"/>
      <c r="K915" s="7"/>
      <c r="L915" s="7"/>
      <c r="M915" s="7"/>
      <c r="N915" s="154"/>
      <c r="O915" s="154"/>
      <c r="P915" s="7"/>
      <c r="Q915" s="7"/>
      <c r="R915" s="7"/>
      <c r="S915" s="7"/>
      <c r="T915" s="154"/>
      <c r="U915" s="154"/>
      <c r="V915" s="7"/>
      <c r="W915" s="7"/>
      <c r="X915" s="7"/>
      <c r="Y915" s="7"/>
      <c r="Z915" s="154"/>
      <c r="AA915" s="154"/>
      <c r="AB915" s="7"/>
      <c r="AC915" s="7"/>
      <c r="AD915" s="7"/>
      <c r="AE915" s="7"/>
      <c r="AF915" s="154"/>
      <c r="AG915" s="154"/>
      <c r="AH915" s="7"/>
      <c r="AI915" s="7"/>
      <c r="AJ915" s="7"/>
      <c r="AK915" s="7"/>
      <c r="AL915" s="154"/>
      <c r="AM915" s="154"/>
      <c r="AN915" s="7"/>
      <c r="AO915" s="7"/>
      <c r="AP915" s="7"/>
      <c r="AQ915" s="7"/>
      <c r="AR915" s="154"/>
      <c r="AS915" s="154"/>
      <c r="AT915" s="7"/>
      <c r="AU915" s="7"/>
      <c r="AV915" s="7"/>
      <c r="AW915" s="7"/>
      <c r="AX915" s="154"/>
      <c r="AY915" s="154"/>
      <c r="AZ915" s="7"/>
      <c r="BA915" s="7"/>
      <c r="BB915" s="7"/>
      <c r="BC915" s="7"/>
      <c r="BD915" s="154"/>
      <c r="BE915" s="154"/>
      <c r="BF915" s="154"/>
      <c r="BG915" s="7"/>
    </row>
    <row r="916" ht="15.75" customHeight="1">
      <c r="A916" s="7"/>
      <c r="B916" s="154"/>
      <c r="C916" s="154"/>
      <c r="D916" s="7"/>
      <c r="E916" s="7"/>
      <c r="F916" s="7"/>
      <c r="G916" s="7"/>
      <c r="H916" s="154"/>
      <c r="I916" s="154"/>
      <c r="J916" s="7"/>
      <c r="K916" s="7"/>
      <c r="L916" s="7"/>
      <c r="M916" s="7"/>
      <c r="N916" s="154"/>
      <c r="O916" s="154"/>
      <c r="P916" s="7"/>
      <c r="Q916" s="7"/>
      <c r="R916" s="7"/>
      <c r="S916" s="7"/>
      <c r="T916" s="154"/>
      <c r="U916" s="154"/>
      <c r="V916" s="7"/>
      <c r="W916" s="7"/>
      <c r="X916" s="7"/>
      <c r="Y916" s="7"/>
      <c r="Z916" s="154"/>
      <c r="AA916" s="154"/>
      <c r="AB916" s="7"/>
      <c r="AC916" s="7"/>
      <c r="AD916" s="7"/>
      <c r="AE916" s="7"/>
      <c r="AF916" s="154"/>
      <c r="AG916" s="154"/>
      <c r="AH916" s="7"/>
      <c r="AI916" s="7"/>
      <c r="AJ916" s="7"/>
      <c r="AK916" s="7"/>
      <c r="AL916" s="154"/>
      <c r="AM916" s="154"/>
      <c r="AN916" s="7"/>
      <c r="AO916" s="7"/>
      <c r="AP916" s="7"/>
      <c r="AQ916" s="7"/>
      <c r="AR916" s="154"/>
      <c r="AS916" s="154"/>
      <c r="AT916" s="7"/>
      <c r="AU916" s="7"/>
      <c r="AV916" s="7"/>
      <c r="AW916" s="7"/>
      <c r="AX916" s="154"/>
      <c r="AY916" s="154"/>
      <c r="AZ916" s="7"/>
      <c r="BA916" s="7"/>
      <c r="BB916" s="7"/>
      <c r="BC916" s="7"/>
      <c r="BD916" s="154"/>
      <c r="BE916" s="154"/>
      <c r="BF916" s="154"/>
      <c r="BG916" s="7"/>
    </row>
    <row r="917" ht="15.75" customHeight="1">
      <c r="A917" s="7"/>
      <c r="B917" s="154"/>
      <c r="C917" s="154"/>
      <c r="D917" s="7"/>
      <c r="E917" s="7"/>
      <c r="F917" s="7"/>
      <c r="G917" s="7"/>
      <c r="H917" s="154"/>
      <c r="I917" s="154"/>
      <c r="J917" s="7"/>
      <c r="K917" s="7"/>
      <c r="L917" s="7"/>
      <c r="M917" s="7"/>
      <c r="N917" s="154"/>
      <c r="O917" s="154"/>
      <c r="P917" s="7"/>
      <c r="Q917" s="7"/>
      <c r="R917" s="7"/>
      <c r="S917" s="7"/>
      <c r="T917" s="154"/>
      <c r="U917" s="154"/>
      <c r="V917" s="7"/>
      <c r="W917" s="7"/>
      <c r="X917" s="7"/>
      <c r="Y917" s="7"/>
      <c r="Z917" s="154"/>
      <c r="AA917" s="154"/>
      <c r="AB917" s="7"/>
      <c r="AC917" s="7"/>
      <c r="AD917" s="7"/>
      <c r="AE917" s="7"/>
      <c r="AF917" s="154"/>
      <c r="AG917" s="154"/>
      <c r="AH917" s="7"/>
      <c r="AI917" s="7"/>
      <c r="AJ917" s="7"/>
      <c r="AK917" s="7"/>
      <c r="AL917" s="154"/>
      <c r="AM917" s="154"/>
      <c r="AN917" s="7"/>
      <c r="AO917" s="7"/>
      <c r="AP917" s="7"/>
      <c r="AQ917" s="7"/>
      <c r="AR917" s="154"/>
      <c r="AS917" s="154"/>
      <c r="AT917" s="7"/>
      <c r="AU917" s="7"/>
      <c r="AV917" s="7"/>
      <c r="AW917" s="7"/>
      <c r="AX917" s="154"/>
      <c r="AY917" s="154"/>
      <c r="AZ917" s="7"/>
      <c r="BA917" s="7"/>
      <c r="BB917" s="7"/>
      <c r="BC917" s="7"/>
      <c r="BD917" s="154"/>
      <c r="BE917" s="154"/>
      <c r="BF917" s="154"/>
      <c r="BG917" s="7"/>
    </row>
    <row r="918" ht="15.75" customHeight="1">
      <c r="A918" s="7"/>
      <c r="B918" s="154"/>
      <c r="C918" s="154"/>
      <c r="D918" s="7"/>
      <c r="E918" s="7"/>
      <c r="F918" s="7"/>
      <c r="G918" s="7"/>
      <c r="H918" s="154"/>
      <c r="I918" s="154"/>
      <c r="J918" s="7"/>
      <c r="K918" s="7"/>
      <c r="L918" s="7"/>
      <c r="M918" s="7"/>
      <c r="N918" s="154"/>
      <c r="O918" s="154"/>
      <c r="P918" s="7"/>
      <c r="Q918" s="7"/>
      <c r="R918" s="7"/>
      <c r="S918" s="7"/>
      <c r="T918" s="154"/>
      <c r="U918" s="154"/>
      <c r="V918" s="7"/>
      <c r="W918" s="7"/>
      <c r="X918" s="7"/>
      <c r="Y918" s="7"/>
      <c r="Z918" s="154"/>
      <c r="AA918" s="154"/>
      <c r="AB918" s="7"/>
      <c r="AC918" s="7"/>
      <c r="AD918" s="7"/>
      <c r="AE918" s="7"/>
      <c r="AF918" s="154"/>
      <c r="AG918" s="154"/>
      <c r="AH918" s="7"/>
      <c r="AI918" s="7"/>
      <c r="AJ918" s="7"/>
      <c r="AK918" s="7"/>
      <c r="AL918" s="154"/>
      <c r="AM918" s="154"/>
      <c r="AN918" s="7"/>
      <c r="AO918" s="7"/>
      <c r="AP918" s="7"/>
      <c r="AQ918" s="7"/>
      <c r="AR918" s="154"/>
      <c r="AS918" s="154"/>
      <c r="AT918" s="7"/>
      <c r="AU918" s="7"/>
      <c r="AV918" s="7"/>
      <c r="AW918" s="7"/>
      <c r="AX918" s="154"/>
      <c r="AY918" s="154"/>
      <c r="AZ918" s="7"/>
      <c r="BA918" s="7"/>
      <c r="BB918" s="7"/>
      <c r="BC918" s="7"/>
      <c r="BD918" s="154"/>
      <c r="BE918" s="154"/>
      <c r="BF918" s="154"/>
      <c r="BG918" s="7"/>
    </row>
    <row r="919" ht="15.75" customHeight="1">
      <c r="A919" s="7"/>
      <c r="B919" s="154"/>
      <c r="C919" s="154"/>
      <c r="D919" s="7"/>
      <c r="E919" s="7"/>
      <c r="F919" s="7"/>
      <c r="G919" s="7"/>
      <c r="H919" s="154"/>
      <c r="I919" s="154"/>
      <c r="J919" s="7"/>
      <c r="K919" s="7"/>
      <c r="L919" s="7"/>
      <c r="M919" s="7"/>
      <c r="N919" s="154"/>
      <c r="O919" s="154"/>
      <c r="P919" s="7"/>
      <c r="Q919" s="7"/>
      <c r="R919" s="7"/>
      <c r="S919" s="7"/>
      <c r="T919" s="154"/>
      <c r="U919" s="154"/>
      <c r="V919" s="7"/>
      <c r="W919" s="7"/>
      <c r="X919" s="7"/>
      <c r="Y919" s="7"/>
      <c r="Z919" s="154"/>
      <c r="AA919" s="154"/>
      <c r="AB919" s="7"/>
      <c r="AC919" s="7"/>
      <c r="AD919" s="7"/>
      <c r="AE919" s="7"/>
      <c r="AF919" s="154"/>
      <c r="AG919" s="154"/>
      <c r="AH919" s="7"/>
      <c r="AI919" s="7"/>
      <c r="AJ919" s="7"/>
      <c r="AK919" s="7"/>
      <c r="AL919" s="154"/>
      <c r="AM919" s="154"/>
      <c r="AN919" s="7"/>
      <c r="AO919" s="7"/>
      <c r="AP919" s="7"/>
      <c r="AQ919" s="7"/>
      <c r="AR919" s="154"/>
      <c r="AS919" s="154"/>
      <c r="AT919" s="7"/>
      <c r="AU919" s="7"/>
      <c r="AV919" s="7"/>
      <c r="AW919" s="7"/>
      <c r="AX919" s="154"/>
      <c r="AY919" s="154"/>
      <c r="AZ919" s="7"/>
      <c r="BA919" s="7"/>
      <c r="BB919" s="7"/>
      <c r="BC919" s="7"/>
      <c r="BD919" s="154"/>
      <c r="BE919" s="154"/>
      <c r="BF919" s="154"/>
      <c r="BG919" s="7"/>
    </row>
    <row r="920" ht="15.75" customHeight="1">
      <c r="A920" s="7"/>
      <c r="B920" s="154"/>
      <c r="C920" s="154"/>
      <c r="D920" s="7"/>
      <c r="E920" s="7"/>
      <c r="F920" s="7"/>
      <c r="G920" s="7"/>
      <c r="H920" s="154"/>
      <c r="I920" s="154"/>
      <c r="J920" s="7"/>
      <c r="K920" s="7"/>
      <c r="L920" s="7"/>
      <c r="M920" s="7"/>
      <c r="N920" s="154"/>
      <c r="O920" s="154"/>
      <c r="P920" s="7"/>
      <c r="Q920" s="7"/>
      <c r="R920" s="7"/>
      <c r="S920" s="7"/>
      <c r="T920" s="154"/>
      <c r="U920" s="154"/>
      <c r="V920" s="7"/>
      <c r="W920" s="7"/>
      <c r="X920" s="7"/>
      <c r="Y920" s="7"/>
      <c r="Z920" s="154"/>
      <c r="AA920" s="154"/>
      <c r="AB920" s="7"/>
      <c r="AC920" s="7"/>
      <c r="AD920" s="7"/>
      <c r="AE920" s="7"/>
      <c r="AF920" s="154"/>
      <c r="AG920" s="154"/>
      <c r="AH920" s="7"/>
      <c r="AI920" s="7"/>
      <c r="AJ920" s="7"/>
      <c r="AK920" s="7"/>
      <c r="AL920" s="154"/>
      <c r="AM920" s="154"/>
      <c r="AN920" s="7"/>
      <c r="AO920" s="7"/>
      <c r="AP920" s="7"/>
      <c r="AQ920" s="7"/>
      <c r="AR920" s="154"/>
      <c r="AS920" s="154"/>
      <c r="AT920" s="7"/>
      <c r="AU920" s="7"/>
      <c r="AV920" s="7"/>
      <c r="AW920" s="7"/>
      <c r="AX920" s="154"/>
      <c r="AY920" s="154"/>
      <c r="AZ920" s="7"/>
      <c r="BA920" s="7"/>
      <c r="BB920" s="7"/>
      <c r="BC920" s="7"/>
      <c r="BD920" s="154"/>
      <c r="BE920" s="154"/>
      <c r="BF920" s="154"/>
      <c r="BG920" s="7"/>
    </row>
    <row r="921" ht="15.75" customHeight="1">
      <c r="A921" s="7"/>
      <c r="B921" s="154"/>
      <c r="C921" s="154"/>
      <c r="D921" s="7"/>
      <c r="E921" s="7"/>
      <c r="F921" s="7"/>
      <c r="G921" s="7"/>
      <c r="H921" s="154"/>
      <c r="I921" s="154"/>
      <c r="J921" s="7"/>
      <c r="K921" s="7"/>
      <c r="L921" s="7"/>
      <c r="M921" s="7"/>
      <c r="N921" s="154"/>
      <c r="O921" s="154"/>
      <c r="P921" s="7"/>
      <c r="Q921" s="7"/>
      <c r="R921" s="7"/>
      <c r="S921" s="7"/>
      <c r="T921" s="154"/>
      <c r="U921" s="154"/>
      <c r="V921" s="7"/>
      <c r="W921" s="7"/>
      <c r="X921" s="7"/>
      <c r="Y921" s="7"/>
      <c r="Z921" s="154"/>
      <c r="AA921" s="154"/>
      <c r="AB921" s="7"/>
      <c r="AC921" s="7"/>
      <c r="AD921" s="7"/>
      <c r="AE921" s="7"/>
      <c r="AF921" s="154"/>
      <c r="AG921" s="154"/>
      <c r="AH921" s="7"/>
      <c r="AI921" s="7"/>
      <c r="AJ921" s="7"/>
      <c r="AK921" s="7"/>
      <c r="AL921" s="154"/>
      <c r="AM921" s="154"/>
      <c r="AN921" s="7"/>
      <c r="AO921" s="7"/>
      <c r="AP921" s="7"/>
      <c r="AQ921" s="7"/>
      <c r="AR921" s="154"/>
      <c r="AS921" s="154"/>
      <c r="AT921" s="7"/>
      <c r="AU921" s="7"/>
      <c r="AV921" s="7"/>
      <c r="AW921" s="7"/>
      <c r="AX921" s="154"/>
      <c r="AY921" s="154"/>
      <c r="AZ921" s="7"/>
      <c r="BA921" s="7"/>
      <c r="BB921" s="7"/>
      <c r="BC921" s="7"/>
      <c r="BD921" s="154"/>
      <c r="BE921" s="154"/>
      <c r="BF921" s="154"/>
      <c r="BG921" s="7"/>
    </row>
    <row r="922" ht="15.75" customHeight="1">
      <c r="A922" s="7"/>
      <c r="B922" s="154"/>
      <c r="C922" s="154"/>
      <c r="D922" s="7"/>
      <c r="E922" s="7"/>
      <c r="F922" s="7"/>
      <c r="G922" s="7"/>
      <c r="H922" s="154"/>
      <c r="I922" s="154"/>
      <c r="J922" s="7"/>
      <c r="K922" s="7"/>
      <c r="L922" s="7"/>
      <c r="M922" s="7"/>
      <c r="N922" s="154"/>
      <c r="O922" s="154"/>
      <c r="P922" s="7"/>
      <c r="Q922" s="7"/>
      <c r="R922" s="7"/>
      <c r="S922" s="7"/>
      <c r="T922" s="154"/>
      <c r="U922" s="154"/>
      <c r="V922" s="7"/>
      <c r="W922" s="7"/>
      <c r="X922" s="7"/>
      <c r="Y922" s="7"/>
      <c r="Z922" s="154"/>
      <c r="AA922" s="154"/>
      <c r="AB922" s="7"/>
      <c r="AC922" s="7"/>
      <c r="AD922" s="7"/>
      <c r="AE922" s="7"/>
      <c r="AF922" s="154"/>
      <c r="AG922" s="154"/>
      <c r="AH922" s="7"/>
      <c r="AI922" s="7"/>
      <c r="AJ922" s="7"/>
      <c r="AK922" s="7"/>
      <c r="AL922" s="154"/>
      <c r="AM922" s="154"/>
      <c r="AN922" s="7"/>
      <c r="AO922" s="7"/>
      <c r="AP922" s="7"/>
      <c r="AQ922" s="7"/>
      <c r="AR922" s="154"/>
      <c r="AS922" s="154"/>
      <c r="AT922" s="7"/>
      <c r="AU922" s="7"/>
      <c r="AV922" s="7"/>
      <c r="AW922" s="7"/>
      <c r="AX922" s="154"/>
      <c r="AY922" s="154"/>
      <c r="AZ922" s="7"/>
      <c r="BA922" s="7"/>
      <c r="BB922" s="7"/>
      <c r="BC922" s="7"/>
      <c r="BD922" s="154"/>
      <c r="BE922" s="154"/>
      <c r="BF922" s="154"/>
      <c r="BG922" s="7"/>
    </row>
    <row r="923" ht="15.75" customHeight="1">
      <c r="A923" s="7"/>
      <c r="B923" s="154"/>
      <c r="C923" s="154"/>
      <c r="D923" s="7"/>
      <c r="E923" s="7"/>
      <c r="F923" s="7"/>
      <c r="G923" s="7"/>
      <c r="H923" s="154"/>
      <c r="I923" s="154"/>
      <c r="J923" s="7"/>
      <c r="K923" s="7"/>
      <c r="L923" s="7"/>
      <c r="M923" s="7"/>
      <c r="N923" s="154"/>
      <c r="O923" s="154"/>
      <c r="P923" s="7"/>
      <c r="Q923" s="7"/>
      <c r="R923" s="7"/>
      <c r="S923" s="7"/>
      <c r="T923" s="154"/>
      <c r="U923" s="154"/>
      <c r="V923" s="7"/>
      <c r="W923" s="7"/>
      <c r="X923" s="7"/>
      <c r="Y923" s="7"/>
      <c r="Z923" s="154"/>
      <c r="AA923" s="154"/>
      <c r="AB923" s="7"/>
      <c r="AC923" s="7"/>
      <c r="AD923" s="7"/>
      <c r="AE923" s="7"/>
      <c r="AF923" s="154"/>
      <c r="AG923" s="154"/>
      <c r="AH923" s="7"/>
      <c r="AI923" s="7"/>
      <c r="AJ923" s="7"/>
      <c r="AK923" s="7"/>
      <c r="AL923" s="154"/>
      <c r="AM923" s="154"/>
      <c r="AN923" s="7"/>
      <c r="AO923" s="7"/>
      <c r="AP923" s="7"/>
      <c r="AQ923" s="7"/>
      <c r="AR923" s="154"/>
      <c r="AS923" s="154"/>
      <c r="AT923" s="7"/>
      <c r="AU923" s="7"/>
      <c r="AV923" s="7"/>
      <c r="AW923" s="7"/>
      <c r="AX923" s="154"/>
      <c r="AY923" s="154"/>
      <c r="AZ923" s="7"/>
      <c r="BA923" s="7"/>
      <c r="BB923" s="7"/>
      <c r="BC923" s="7"/>
      <c r="BD923" s="154"/>
      <c r="BE923" s="154"/>
      <c r="BF923" s="154"/>
      <c r="BG923" s="7"/>
    </row>
    <row r="924" ht="15.75" customHeight="1">
      <c r="A924" s="7"/>
      <c r="B924" s="154"/>
      <c r="C924" s="154"/>
      <c r="D924" s="7"/>
      <c r="E924" s="7"/>
      <c r="F924" s="7"/>
      <c r="G924" s="7"/>
      <c r="H924" s="154"/>
      <c r="I924" s="154"/>
      <c r="J924" s="7"/>
      <c r="K924" s="7"/>
      <c r="L924" s="7"/>
      <c r="M924" s="7"/>
      <c r="N924" s="154"/>
      <c r="O924" s="154"/>
      <c r="P924" s="7"/>
      <c r="Q924" s="7"/>
      <c r="R924" s="7"/>
      <c r="S924" s="7"/>
      <c r="T924" s="154"/>
      <c r="U924" s="154"/>
      <c r="V924" s="7"/>
      <c r="W924" s="7"/>
      <c r="X924" s="7"/>
      <c r="Y924" s="7"/>
      <c r="Z924" s="154"/>
      <c r="AA924" s="154"/>
      <c r="AB924" s="7"/>
      <c r="AC924" s="7"/>
      <c r="AD924" s="7"/>
      <c r="AE924" s="7"/>
      <c r="AF924" s="154"/>
      <c r="AG924" s="154"/>
      <c r="AH924" s="7"/>
      <c r="AI924" s="7"/>
      <c r="AJ924" s="7"/>
      <c r="AK924" s="7"/>
      <c r="AL924" s="154"/>
      <c r="AM924" s="154"/>
      <c r="AN924" s="7"/>
      <c r="AO924" s="7"/>
      <c r="AP924" s="7"/>
      <c r="AQ924" s="7"/>
      <c r="AR924" s="154"/>
      <c r="AS924" s="154"/>
      <c r="AT924" s="7"/>
      <c r="AU924" s="7"/>
      <c r="AV924" s="7"/>
      <c r="AW924" s="7"/>
      <c r="AX924" s="154"/>
      <c r="AY924" s="154"/>
      <c r="AZ924" s="7"/>
      <c r="BA924" s="7"/>
      <c r="BB924" s="7"/>
      <c r="BC924" s="7"/>
      <c r="BD924" s="154"/>
      <c r="BE924" s="154"/>
      <c r="BF924" s="154"/>
      <c r="BG924" s="7"/>
    </row>
    <row r="925" ht="15.75" customHeight="1">
      <c r="A925" s="7"/>
      <c r="B925" s="154"/>
      <c r="C925" s="154"/>
      <c r="D925" s="7"/>
      <c r="E925" s="7"/>
      <c r="F925" s="7"/>
      <c r="G925" s="7"/>
      <c r="H925" s="154"/>
      <c r="I925" s="154"/>
      <c r="J925" s="7"/>
      <c r="K925" s="7"/>
      <c r="L925" s="7"/>
      <c r="M925" s="7"/>
      <c r="N925" s="154"/>
      <c r="O925" s="154"/>
      <c r="P925" s="7"/>
      <c r="Q925" s="7"/>
      <c r="R925" s="7"/>
      <c r="S925" s="7"/>
      <c r="T925" s="154"/>
      <c r="U925" s="154"/>
      <c r="V925" s="7"/>
      <c r="W925" s="7"/>
      <c r="X925" s="7"/>
      <c r="Y925" s="7"/>
      <c r="Z925" s="154"/>
      <c r="AA925" s="154"/>
      <c r="AB925" s="7"/>
      <c r="AC925" s="7"/>
      <c r="AD925" s="7"/>
      <c r="AE925" s="7"/>
      <c r="AF925" s="154"/>
      <c r="AG925" s="154"/>
      <c r="AH925" s="7"/>
      <c r="AI925" s="7"/>
      <c r="AJ925" s="7"/>
      <c r="AK925" s="7"/>
      <c r="AL925" s="154"/>
      <c r="AM925" s="154"/>
      <c r="AN925" s="7"/>
      <c r="AO925" s="7"/>
      <c r="AP925" s="7"/>
      <c r="AQ925" s="7"/>
      <c r="AR925" s="154"/>
      <c r="AS925" s="154"/>
      <c r="AT925" s="7"/>
      <c r="AU925" s="7"/>
      <c r="AV925" s="7"/>
      <c r="AW925" s="7"/>
      <c r="AX925" s="154"/>
      <c r="AY925" s="154"/>
      <c r="AZ925" s="7"/>
      <c r="BA925" s="7"/>
      <c r="BB925" s="7"/>
      <c r="BC925" s="7"/>
      <c r="BD925" s="154"/>
      <c r="BE925" s="154"/>
      <c r="BF925" s="154"/>
      <c r="BG925" s="7"/>
    </row>
    <row r="926" ht="15.75" customHeight="1">
      <c r="A926" s="7"/>
      <c r="B926" s="154"/>
      <c r="C926" s="154"/>
      <c r="D926" s="7"/>
      <c r="E926" s="7"/>
      <c r="F926" s="7"/>
      <c r="G926" s="7"/>
      <c r="H926" s="154"/>
      <c r="I926" s="154"/>
      <c r="J926" s="7"/>
      <c r="K926" s="7"/>
      <c r="L926" s="7"/>
      <c r="M926" s="7"/>
      <c r="N926" s="154"/>
      <c r="O926" s="154"/>
      <c r="P926" s="7"/>
      <c r="Q926" s="7"/>
      <c r="R926" s="7"/>
      <c r="S926" s="7"/>
      <c r="T926" s="154"/>
      <c r="U926" s="154"/>
      <c r="V926" s="7"/>
      <c r="W926" s="7"/>
      <c r="X926" s="7"/>
      <c r="Y926" s="7"/>
      <c r="Z926" s="154"/>
      <c r="AA926" s="154"/>
      <c r="AB926" s="7"/>
      <c r="AC926" s="7"/>
      <c r="AD926" s="7"/>
      <c r="AE926" s="7"/>
      <c r="AF926" s="154"/>
      <c r="AG926" s="154"/>
      <c r="AH926" s="7"/>
      <c r="AI926" s="7"/>
      <c r="AJ926" s="7"/>
      <c r="AK926" s="7"/>
      <c r="AL926" s="154"/>
      <c r="AM926" s="154"/>
      <c r="AN926" s="7"/>
      <c r="AO926" s="7"/>
      <c r="AP926" s="7"/>
      <c r="AQ926" s="7"/>
      <c r="AR926" s="154"/>
      <c r="AS926" s="154"/>
      <c r="AT926" s="7"/>
      <c r="AU926" s="7"/>
      <c r="AV926" s="7"/>
      <c r="AW926" s="7"/>
      <c r="AX926" s="154"/>
      <c r="AY926" s="154"/>
      <c r="AZ926" s="7"/>
      <c r="BA926" s="7"/>
      <c r="BB926" s="7"/>
      <c r="BC926" s="7"/>
      <c r="BD926" s="154"/>
      <c r="BE926" s="154"/>
      <c r="BF926" s="154"/>
      <c r="BG926" s="7"/>
    </row>
    <row r="927" ht="15.75" customHeight="1">
      <c r="A927" s="7"/>
      <c r="B927" s="154"/>
      <c r="C927" s="154"/>
      <c r="D927" s="7"/>
      <c r="E927" s="7"/>
      <c r="F927" s="7"/>
      <c r="G927" s="7"/>
      <c r="H927" s="154"/>
      <c r="I927" s="154"/>
      <c r="J927" s="7"/>
      <c r="K927" s="7"/>
      <c r="L927" s="7"/>
      <c r="M927" s="7"/>
      <c r="N927" s="154"/>
      <c r="O927" s="154"/>
      <c r="P927" s="7"/>
      <c r="Q927" s="7"/>
      <c r="R927" s="7"/>
      <c r="S927" s="7"/>
      <c r="T927" s="154"/>
      <c r="U927" s="154"/>
      <c r="V927" s="7"/>
      <c r="W927" s="7"/>
      <c r="X927" s="7"/>
      <c r="Y927" s="7"/>
      <c r="Z927" s="154"/>
      <c r="AA927" s="154"/>
      <c r="AB927" s="7"/>
      <c r="AC927" s="7"/>
      <c r="AD927" s="7"/>
      <c r="AE927" s="7"/>
      <c r="AF927" s="154"/>
      <c r="AG927" s="154"/>
      <c r="AH927" s="7"/>
      <c r="AI927" s="7"/>
      <c r="AJ927" s="7"/>
      <c r="AK927" s="7"/>
      <c r="AL927" s="154"/>
      <c r="AM927" s="154"/>
      <c r="AN927" s="7"/>
      <c r="AO927" s="7"/>
      <c r="AP927" s="7"/>
      <c r="AQ927" s="7"/>
      <c r="AR927" s="154"/>
      <c r="AS927" s="154"/>
      <c r="AT927" s="7"/>
      <c r="AU927" s="7"/>
      <c r="AV927" s="7"/>
      <c r="AW927" s="7"/>
      <c r="AX927" s="154"/>
      <c r="AY927" s="154"/>
      <c r="AZ927" s="7"/>
      <c r="BA927" s="7"/>
      <c r="BB927" s="7"/>
      <c r="BC927" s="7"/>
      <c r="BD927" s="154"/>
      <c r="BE927" s="154"/>
      <c r="BF927" s="154"/>
      <c r="BG927" s="7"/>
    </row>
    <row r="928" ht="15.75" customHeight="1">
      <c r="A928" s="7"/>
      <c r="B928" s="154"/>
      <c r="C928" s="154"/>
      <c r="D928" s="7"/>
      <c r="E928" s="7"/>
      <c r="F928" s="7"/>
      <c r="G928" s="7"/>
      <c r="H928" s="154"/>
      <c r="I928" s="154"/>
      <c r="J928" s="7"/>
      <c r="K928" s="7"/>
      <c r="L928" s="7"/>
      <c r="M928" s="7"/>
      <c r="N928" s="154"/>
      <c r="O928" s="154"/>
      <c r="P928" s="7"/>
      <c r="Q928" s="7"/>
      <c r="R928" s="7"/>
      <c r="S928" s="7"/>
      <c r="T928" s="154"/>
      <c r="U928" s="154"/>
      <c r="V928" s="7"/>
      <c r="W928" s="7"/>
      <c r="X928" s="7"/>
      <c r="Y928" s="7"/>
      <c r="Z928" s="154"/>
      <c r="AA928" s="154"/>
      <c r="AB928" s="7"/>
      <c r="AC928" s="7"/>
      <c r="AD928" s="7"/>
      <c r="AE928" s="7"/>
      <c r="AF928" s="154"/>
      <c r="AG928" s="154"/>
      <c r="AH928" s="7"/>
      <c r="AI928" s="7"/>
      <c r="AJ928" s="7"/>
      <c r="AK928" s="7"/>
      <c r="AL928" s="154"/>
      <c r="AM928" s="154"/>
      <c r="AN928" s="7"/>
      <c r="AO928" s="7"/>
      <c r="AP928" s="7"/>
      <c r="AQ928" s="7"/>
      <c r="AR928" s="154"/>
      <c r="AS928" s="154"/>
      <c r="AT928" s="7"/>
      <c r="AU928" s="7"/>
      <c r="AV928" s="7"/>
      <c r="AW928" s="7"/>
      <c r="AX928" s="154"/>
      <c r="AY928" s="154"/>
      <c r="AZ928" s="7"/>
      <c r="BA928" s="7"/>
      <c r="BB928" s="7"/>
      <c r="BC928" s="7"/>
      <c r="BD928" s="154"/>
      <c r="BE928" s="154"/>
      <c r="BF928" s="154"/>
      <c r="BG928" s="7"/>
    </row>
    <row r="929" ht="15.75" customHeight="1">
      <c r="A929" s="7"/>
      <c r="B929" s="154"/>
      <c r="C929" s="154"/>
      <c r="D929" s="7"/>
      <c r="E929" s="7"/>
      <c r="F929" s="7"/>
      <c r="G929" s="7"/>
      <c r="H929" s="154"/>
      <c r="I929" s="154"/>
      <c r="J929" s="7"/>
      <c r="K929" s="7"/>
      <c r="L929" s="7"/>
      <c r="M929" s="7"/>
      <c r="N929" s="154"/>
      <c r="O929" s="154"/>
      <c r="P929" s="7"/>
      <c r="Q929" s="7"/>
      <c r="R929" s="7"/>
      <c r="S929" s="7"/>
      <c r="T929" s="154"/>
      <c r="U929" s="154"/>
      <c r="V929" s="7"/>
      <c r="W929" s="7"/>
      <c r="X929" s="7"/>
      <c r="Y929" s="7"/>
      <c r="Z929" s="154"/>
      <c r="AA929" s="154"/>
      <c r="AB929" s="7"/>
      <c r="AC929" s="7"/>
      <c r="AD929" s="7"/>
      <c r="AE929" s="7"/>
      <c r="AF929" s="154"/>
      <c r="AG929" s="154"/>
      <c r="AH929" s="7"/>
      <c r="AI929" s="7"/>
      <c r="AJ929" s="7"/>
      <c r="AK929" s="7"/>
      <c r="AL929" s="154"/>
      <c r="AM929" s="154"/>
      <c r="AN929" s="7"/>
      <c r="AO929" s="7"/>
      <c r="AP929" s="7"/>
      <c r="AQ929" s="7"/>
      <c r="AR929" s="154"/>
      <c r="AS929" s="154"/>
      <c r="AT929" s="7"/>
      <c r="AU929" s="7"/>
      <c r="AV929" s="7"/>
      <c r="AW929" s="7"/>
      <c r="AX929" s="154"/>
      <c r="AY929" s="154"/>
      <c r="AZ929" s="7"/>
      <c r="BA929" s="7"/>
      <c r="BB929" s="7"/>
      <c r="BC929" s="7"/>
      <c r="BD929" s="154"/>
      <c r="BE929" s="154"/>
      <c r="BF929" s="154"/>
      <c r="BG929" s="7"/>
    </row>
    <row r="930" ht="15.75" customHeight="1">
      <c r="A930" s="7"/>
      <c r="B930" s="154"/>
      <c r="C930" s="154"/>
      <c r="D930" s="7"/>
      <c r="E930" s="7"/>
      <c r="F930" s="7"/>
      <c r="G930" s="7"/>
      <c r="H930" s="154"/>
      <c r="I930" s="154"/>
      <c r="J930" s="7"/>
      <c r="K930" s="7"/>
      <c r="L930" s="7"/>
      <c r="M930" s="7"/>
      <c r="N930" s="154"/>
      <c r="O930" s="154"/>
      <c r="P930" s="7"/>
      <c r="Q930" s="7"/>
      <c r="R930" s="7"/>
      <c r="S930" s="7"/>
      <c r="T930" s="154"/>
      <c r="U930" s="154"/>
      <c r="V930" s="7"/>
      <c r="W930" s="7"/>
      <c r="X930" s="7"/>
      <c r="Y930" s="7"/>
      <c r="Z930" s="154"/>
      <c r="AA930" s="154"/>
      <c r="AB930" s="7"/>
      <c r="AC930" s="7"/>
      <c r="AD930" s="7"/>
      <c r="AE930" s="7"/>
      <c r="AF930" s="154"/>
      <c r="AG930" s="154"/>
      <c r="AH930" s="7"/>
      <c r="AI930" s="7"/>
      <c r="AJ930" s="7"/>
      <c r="AK930" s="7"/>
      <c r="AL930" s="154"/>
      <c r="AM930" s="154"/>
      <c r="AN930" s="7"/>
      <c r="AO930" s="7"/>
      <c r="AP930" s="7"/>
      <c r="AQ930" s="7"/>
      <c r="AR930" s="154"/>
      <c r="AS930" s="154"/>
      <c r="AT930" s="7"/>
      <c r="AU930" s="7"/>
      <c r="AV930" s="7"/>
      <c r="AW930" s="7"/>
      <c r="AX930" s="154"/>
      <c r="AY930" s="154"/>
      <c r="AZ930" s="7"/>
      <c r="BA930" s="7"/>
      <c r="BB930" s="7"/>
      <c r="BC930" s="7"/>
      <c r="BD930" s="154"/>
      <c r="BE930" s="154"/>
      <c r="BF930" s="154"/>
      <c r="BG930" s="7"/>
    </row>
    <row r="931" ht="15.75" customHeight="1">
      <c r="A931" s="7"/>
      <c r="B931" s="154"/>
      <c r="C931" s="154"/>
      <c r="D931" s="7"/>
      <c r="E931" s="7"/>
      <c r="F931" s="7"/>
      <c r="G931" s="7"/>
      <c r="H931" s="154"/>
      <c r="I931" s="154"/>
      <c r="J931" s="7"/>
      <c r="K931" s="7"/>
      <c r="L931" s="7"/>
      <c r="M931" s="7"/>
      <c r="N931" s="154"/>
      <c r="O931" s="154"/>
      <c r="P931" s="7"/>
      <c r="Q931" s="7"/>
      <c r="R931" s="7"/>
      <c r="S931" s="7"/>
      <c r="T931" s="154"/>
      <c r="U931" s="154"/>
      <c r="V931" s="7"/>
      <c r="W931" s="7"/>
      <c r="X931" s="7"/>
      <c r="Y931" s="7"/>
      <c r="Z931" s="154"/>
      <c r="AA931" s="154"/>
      <c r="AB931" s="7"/>
      <c r="AC931" s="7"/>
      <c r="AD931" s="7"/>
      <c r="AE931" s="7"/>
      <c r="AF931" s="154"/>
      <c r="AG931" s="154"/>
      <c r="AH931" s="7"/>
      <c r="AI931" s="7"/>
      <c r="AJ931" s="7"/>
      <c r="AK931" s="7"/>
      <c r="AL931" s="154"/>
      <c r="AM931" s="154"/>
      <c r="AN931" s="7"/>
      <c r="AO931" s="7"/>
      <c r="AP931" s="7"/>
      <c r="AQ931" s="7"/>
      <c r="AR931" s="154"/>
      <c r="AS931" s="154"/>
      <c r="AT931" s="7"/>
      <c r="AU931" s="7"/>
      <c r="AV931" s="7"/>
      <c r="AW931" s="7"/>
      <c r="AX931" s="154"/>
      <c r="AY931" s="154"/>
      <c r="AZ931" s="7"/>
      <c r="BA931" s="7"/>
      <c r="BB931" s="7"/>
      <c r="BC931" s="7"/>
      <c r="BD931" s="154"/>
      <c r="BE931" s="154"/>
      <c r="BF931" s="154"/>
      <c r="BG931" s="7"/>
    </row>
    <row r="932" ht="15.75" customHeight="1">
      <c r="A932" s="7"/>
      <c r="B932" s="154"/>
      <c r="C932" s="154"/>
      <c r="D932" s="7"/>
      <c r="E932" s="7"/>
      <c r="F932" s="7"/>
      <c r="G932" s="7"/>
      <c r="H932" s="154"/>
      <c r="I932" s="154"/>
      <c r="J932" s="7"/>
      <c r="K932" s="7"/>
      <c r="L932" s="7"/>
      <c r="M932" s="7"/>
      <c r="N932" s="154"/>
      <c r="O932" s="154"/>
      <c r="P932" s="7"/>
      <c r="Q932" s="7"/>
      <c r="R932" s="7"/>
      <c r="S932" s="7"/>
      <c r="T932" s="154"/>
      <c r="U932" s="154"/>
      <c r="V932" s="7"/>
      <c r="W932" s="7"/>
      <c r="X932" s="7"/>
      <c r="Y932" s="7"/>
      <c r="Z932" s="154"/>
      <c r="AA932" s="154"/>
      <c r="AB932" s="7"/>
      <c r="AC932" s="7"/>
      <c r="AD932" s="7"/>
      <c r="AE932" s="7"/>
      <c r="AF932" s="154"/>
      <c r="AG932" s="154"/>
      <c r="AH932" s="7"/>
      <c r="AI932" s="7"/>
      <c r="AJ932" s="7"/>
      <c r="AK932" s="7"/>
      <c r="AL932" s="154"/>
      <c r="AM932" s="154"/>
      <c r="AN932" s="7"/>
      <c r="AO932" s="7"/>
      <c r="AP932" s="7"/>
      <c r="AQ932" s="7"/>
      <c r="AR932" s="154"/>
      <c r="AS932" s="154"/>
      <c r="AT932" s="7"/>
      <c r="AU932" s="7"/>
      <c r="AV932" s="7"/>
      <c r="AW932" s="7"/>
      <c r="AX932" s="154"/>
      <c r="AY932" s="154"/>
      <c r="AZ932" s="7"/>
      <c r="BA932" s="7"/>
      <c r="BB932" s="7"/>
      <c r="BC932" s="7"/>
      <c r="BD932" s="154"/>
      <c r="BE932" s="154"/>
      <c r="BF932" s="154"/>
      <c r="BG932" s="7"/>
    </row>
    <row r="933" ht="15.75" customHeight="1">
      <c r="A933" s="7"/>
      <c r="B933" s="154"/>
      <c r="C933" s="154"/>
      <c r="D933" s="7"/>
      <c r="E933" s="7"/>
      <c r="F933" s="7"/>
      <c r="G933" s="7"/>
      <c r="H933" s="154"/>
      <c r="I933" s="154"/>
      <c r="J933" s="7"/>
      <c r="K933" s="7"/>
      <c r="L933" s="7"/>
      <c r="M933" s="7"/>
      <c r="N933" s="154"/>
      <c r="O933" s="154"/>
      <c r="P933" s="7"/>
      <c r="Q933" s="7"/>
      <c r="R933" s="7"/>
      <c r="S933" s="7"/>
      <c r="T933" s="154"/>
      <c r="U933" s="154"/>
      <c r="V933" s="7"/>
      <c r="W933" s="7"/>
      <c r="X933" s="7"/>
      <c r="Y933" s="7"/>
      <c r="Z933" s="154"/>
      <c r="AA933" s="154"/>
      <c r="AB933" s="7"/>
      <c r="AC933" s="7"/>
      <c r="AD933" s="7"/>
      <c r="AE933" s="7"/>
      <c r="AF933" s="154"/>
      <c r="AG933" s="154"/>
      <c r="AH933" s="7"/>
      <c r="AI933" s="7"/>
      <c r="AJ933" s="7"/>
      <c r="AK933" s="7"/>
      <c r="AL933" s="154"/>
      <c r="AM933" s="154"/>
      <c r="AN933" s="7"/>
      <c r="AO933" s="7"/>
      <c r="AP933" s="7"/>
      <c r="AQ933" s="7"/>
      <c r="AR933" s="154"/>
      <c r="AS933" s="154"/>
      <c r="AT933" s="7"/>
      <c r="AU933" s="7"/>
      <c r="AV933" s="7"/>
      <c r="AW933" s="7"/>
      <c r="AX933" s="154"/>
      <c r="AY933" s="154"/>
      <c r="AZ933" s="7"/>
      <c r="BA933" s="7"/>
      <c r="BB933" s="7"/>
      <c r="BC933" s="7"/>
      <c r="BD933" s="154"/>
      <c r="BE933" s="154"/>
      <c r="BF933" s="154"/>
      <c r="BG933" s="7"/>
    </row>
    <row r="934" ht="15.75" customHeight="1">
      <c r="A934" s="7"/>
      <c r="B934" s="154"/>
      <c r="C934" s="154"/>
      <c r="D934" s="7"/>
      <c r="E934" s="7"/>
      <c r="F934" s="7"/>
      <c r="G934" s="7"/>
      <c r="H934" s="154"/>
      <c r="I934" s="154"/>
      <c r="J934" s="7"/>
      <c r="K934" s="7"/>
      <c r="L934" s="7"/>
      <c r="M934" s="7"/>
      <c r="N934" s="154"/>
      <c r="O934" s="154"/>
      <c r="P934" s="7"/>
      <c r="Q934" s="7"/>
      <c r="R934" s="7"/>
      <c r="S934" s="7"/>
      <c r="T934" s="154"/>
      <c r="U934" s="154"/>
      <c r="V934" s="7"/>
      <c r="W934" s="7"/>
      <c r="X934" s="7"/>
      <c r="Y934" s="7"/>
      <c r="Z934" s="154"/>
      <c r="AA934" s="154"/>
      <c r="AB934" s="7"/>
      <c r="AC934" s="7"/>
      <c r="AD934" s="7"/>
      <c r="AE934" s="7"/>
      <c r="AF934" s="154"/>
      <c r="AG934" s="154"/>
      <c r="AH934" s="7"/>
      <c r="AI934" s="7"/>
      <c r="AJ934" s="7"/>
      <c r="AK934" s="7"/>
      <c r="AL934" s="154"/>
      <c r="AM934" s="154"/>
      <c r="AN934" s="7"/>
      <c r="AO934" s="7"/>
      <c r="AP934" s="7"/>
      <c r="AQ934" s="7"/>
      <c r="AR934" s="154"/>
      <c r="AS934" s="154"/>
      <c r="AT934" s="7"/>
      <c r="AU934" s="7"/>
      <c r="AV934" s="7"/>
      <c r="AW934" s="7"/>
      <c r="AX934" s="154"/>
      <c r="AY934" s="154"/>
      <c r="AZ934" s="7"/>
      <c r="BA934" s="7"/>
      <c r="BB934" s="7"/>
      <c r="BC934" s="7"/>
      <c r="BD934" s="154"/>
      <c r="BE934" s="154"/>
      <c r="BF934" s="154"/>
      <c r="BG934" s="7"/>
    </row>
    <row r="935" ht="15.75" customHeight="1">
      <c r="A935" s="7"/>
      <c r="B935" s="154"/>
      <c r="C935" s="154"/>
      <c r="D935" s="7"/>
      <c r="E935" s="7"/>
      <c r="F935" s="7"/>
      <c r="G935" s="7"/>
      <c r="H935" s="154"/>
      <c r="I935" s="154"/>
      <c r="J935" s="7"/>
      <c r="K935" s="7"/>
      <c r="L935" s="7"/>
      <c r="M935" s="7"/>
      <c r="N935" s="154"/>
      <c r="O935" s="154"/>
      <c r="P935" s="7"/>
      <c r="Q935" s="7"/>
      <c r="R935" s="7"/>
      <c r="S935" s="7"/>
      <c r="T935" s="154"/>
      <c r="U935" s="154"/>
      <c r="V935" s="7"/>
      <c r="W935" s="7"/>
      <c r="X935" s="7"/>
      <c r="Y935" s="7"/>
      <c r="Z935" s="154"/>
      <c r="AA935" s="154"/>
      <c r="AB935" s="7"/>
      <c r="AC935" s="7"/>
      <c r="AD935" s="7"/>
      <c r="AE935" s="7"/>
      <c r="AF935" s="154"/>
      <c r="AG935" s="154"/>
      <c r="AH935" s="7"/>
      <c r="AI935" s="7"/>
      <c r="AJ935" s="7"/>
      <c r="AK935" s="7"/>
      <c r="AL935" s="154"/>
      <c r="AM935" s="154"/>
      <c r="AN935" s="7"/>
      <c r="AO935" s="7"/>
      <c r="AP935" s="7"/>
      <c r="AQ935" s="7"/>
      <c r="AR935" s="154"/>
      <c r="AS935" s="154"/>
      <c r="AT935" s="7"/>
      <c r="AU935" s="7"/>
      <c r="AV935" s="7"/>
      <c r="AW935" s="7"/>
      <c r="AX935" s="154"/>
      <c r="AY935" s="154"/>
      <c r="AZ935" s="7"/>
      <c r="BA935" s="7"/>
      <c r="BB935" s="7"/>
      <c r="BC935" s="7"/>
      <c r="BD935" s="154"/>
      <c r="BE935" s="154"/>
      <c r="BF935" s="154"/>
      <c r="BG935" s="7"/>
    </row>
    <row r="936" ht="15.75" customHeight="1">
      <c r="A936" s="7"/>
      <c r="B936" s="154"/>
      <c r="C936" s="154"/>
      <c r="D936" s="7"/>
      <c r="E936" s="7"/>
      <c r="F936" s="7"/>
      <c r="G936" s="7"/>
      <c r="H936" s="154"/>
      <c r="I936" s="154"/>
      <c r="J936" s="7"/>
      <c r="K936" s="7"/>
      <c r="L936" s="7"/>
      <c r="M936" s="7"/>
      <c r="N936" s="154"/>
      <c r="O936" s="154"/>
      <c r="P936" s="7"/>
      <c r="Q936" s="7"/>
      <c r="R936" s="7"/>
      <c r="S936" s="7"/>
      <c r="T936" s="154"/>
      <c r="U936" s="154"/>
      <c r="V936" s="7"/>
      <c r="W936" s="7"/>
      <c r="X936" s="7"/>
      <c r="Y936" s="7"/>
      <c r="Z936" s="154"/>
      <c r="AA936" s="154"/>
      <c r="AB936" s="7"/>
      <c r="AC936" s="7"/>
      <c r="AD936" s="7"/>
      <c r="AE936" s="7"/>
      <c r="AF936" s="154"/>
      <c r="AG936" s="154"/>
      <c r="AH936" s="7"/>
      <c r="AI936" s="7"/>
      <c r="AJ936" s="7"/>
      <c r="AK936" s="7"/>
      <c r="AL936" s="154"/>
      <c r="AM936" s="154"/>
      <c r="AN936" s="7"/>
      <c r="AO936" s="7"/>
      <c r="AP936" s="7"/>
      <c r="AQ936" s="7"/>
      <c r="AR936" s="154"/>
      <c r="AS936" s="154"/>
      <c r="AT936" s="7"/>
      <c r="AU936" s="7"/>
      <c r="AV936" s="7"/>
      <c r="AW936" s="7"/>
      <c r="AX936" s="154"/>
      <c r="AY936" s="154"/>
      <c r="AZ936" s="7"/>
      <c r="BA936" s="7"/>
      <c r="BB936" s="7"/>
      <c r="BC936" s="7"/>
      <c r="BD936" s="154"/>
      <c r="BE936" s="154"/>
      <c r="BF936" s="154"/>
      <c r="BG936" s="7"/>
    </row>
    <row r="937" ht="15.75" customHeight="1">
      <c r="A937" s="7"/>
      <c r="B937" s="154"/>
      <c r="C937" s="154"/>
      <c r="D937" s="7"/>
      <c r="E937" s="7"/>
      <c r="F937" s="7"/>
      <c r="G937" s="7"/>
      <c r="H937" s="154"/>
      <c r="I937" s="154"/>
      <c r="J937" s="7"/>
      <c r="K937" s="7"/>
      <c r="L937" s="7"/>
      <c r="M937" s="7"/>
      <c r="N937" s="154"/>
      <c r="O937" s="154"/>
      <c r="P937" s="7"/>
      <c r="Q937" s="7"/>
      <c r="R937" s="7"/>
      <c r="S937" s="7"/>
      <c r="T937" s="154"/>
      <c r="U937" s="154"/>
      <c r="V937" s="7"/>
      <c r="W937" s="7"/>
      <c r="X937" s="7"/>
      <c r="Y937" s="7"/>
      <c r="Z937" s="154"/>
      <c r="AA937" s="154"/>
      <c r="AB937" s="7"/>
      <c r="AC937" s="7"/>
      <c r="AD937" s="7"/>
      <c r="AE937" s="7"/>
      <c r="AF937" s="154"/>
      <c r="AG937" s="154"/>
      <c r="AH937" s="7"/>
      <c r="AI937" s="7"/>
      <c r="AJ937" s="7"/>
      <c r="AK937" s="7"/>
      <c r="AL937" s="154"/>
      <c r="AM937" s="154"/>
      <c r="AN937" s="7"/>
      <c r="AO937" s="7"/>
      <c r="AP937" s="7"/>
      <c r="AQ937" s="7"/>
      <c r="AR937" s="154"/>
      <c r="AS937" s="154"/>
      <c r="AT937" s="7"/>
      <c r="AU937" s="7"/>
      <c r="AV937" s="7"/>
      <c r="AW937" s="7"/>
      <c r="AX937" s="154"/>
      <c r="AY937" s="154"/>
      <c r="AZ937" s="7"/>
      <c r="BA937" s="7"/>
      <c r="BB937" s="7"/>
      <c r="BC937" s="7"/>
      <c r="BD937" s="154"/>
      <c r="BE937" s="154"/>
      <c r="BF937" s="154"/>
      <c r="BG937" s="7"/>
    </row>
    <row r="938" ht="15.75" customHeight="1">
      <c r="A938" s="7"/>
      <c r="B938" s="154"/>
      <c r="C938" s="154"/>
      <c r="D938" s="7"/>
      <c r="E938" s="7"/>
      <c r="F938" s="7"/>
      <c r="G938" s="7"/>
      <c r="H938" s="154"/>
      <c r="I938" s="154"/>
      <c r="J938" s="7"/>
      <c r="K938" s="7"/>
      <c r="L938" s="7"/>
      <c r="M938" s="7"/>
      <c r="N938" s="154"/>
      <c r="O938" s="154"/>
      <c r="P938" s="7"/>
      <c r="Q938" s="7"/>
      <c r="R938" s="7"/>
      <c r="S938" s="7"/>
      <c r="T938" s="154"/>
      <c r="U938" s="154"/>
      <c r="V938" s="7"/>
      <c r="W938" s="7"/>
      <c r="X938" s="7"/>
      <c r="Y938" s="7"/>
      <c r="Z938" s="154"/>
      <c r="AA938" s="154"/>
      <c r="AB938" s="7"/>
      <c r="AC938" s="7"/>
      <c r="AD938" s="7"/>
      <c r="AE938" s="7"/>
      <c r="AF938" s="154"/>
      <c r="AG938" s="154"/>
      <c r="AH938" s="7"/>
      <c r="AI938" s="7"/>
      <c r="AJ938" s="7"/>
      <c r="AK938" s="7"/>
      <c r="AL938" s="154"/>
      <c r="AM938" s="154"/>
      <c r="AN938" s="7"/>
      <c r="AO938" s="7"/>
      <c r="AP938" s="7"/>
      <c r="AQ938" s="7"/>
      <c r="AR938" s="154"/>
      <c r="AS938" s="154"/>
      <c r="AT938" s="7"/>
      <c r="AU938" s="7"/>
      <c r="AV938" s="7"/>
      <c r="AW938" s="7"/>
      <c r="AX938" s="154"/>
      <c r="AY938" s="154"/>
      <c r="AZ938" s="7"/>
      <c r="BA938" s="7"/>
      <c r="BB938" s="7"/>
      <c r="BC938" s="7"/>
      <c r="BD938" s="154"/>
      <c r="BE938" s="154"/>
      <c r="BF938" s="154"/>
      <c r="BG938" s="7"/>
    </row>
    <row r="939" ht="15.75" customHeight="1">
      <c r="A939" s="7"/>
      <c r="B939" s="154"/>
      <c r="C939" s="154"/>
      <c r="D939" s="7"/>
      <c r="E939" s="7"/>
      <c r="F939" s="7"/>
      <c r="G939" s="7"/>
      <c r="H939" s="154"/>
      <c r="I939" s="154"/>
      <c r="J939" s="7"/>
      <c r="K939" s="7"/>
      <c r="L939" s="7"/>
      <c r="M939" s="7"/>
      <c r="N939" s="154"/>
      <c r="O939" s="154"/>
      <c r="P939" s="7"/>
      <c r="Q939" s="7"/>
      <c r="R939" s="7"/>
      <c r="S939" s="7"/>
      <c r="T939" s="154"/>
      <c r="U939" s="154"/>
      <c r="V939" s="7"/>
      <c r="W939" s="7"/>
      <c r="X939" s="7"/>
      <c r="Y939" s="7"/>
      <c r="Z939" s="154"/>
      <c r="AA939" s="154"/>
      <c r="AB939" s="7"/>
      <c r="AC939" s="7"/>
      <c r="AD939" s="7"/>
      <c r="AE939" s="7"/>
      <c r="AF939" s="154"/>
      <c r="AG939" s="154"/>
      <c r="AH939" s="7"/>
      <c r="AI939" s="7"/>
      <c r="AJ939" s="7"/>
      <c r="AK939" s="7"/>
      <c r="AL939" s="154"/>
      <c r="AM939" s="154"/>
      <c r="AN939" s="7"/>
      <c r="AO939" s="7"/>
      <c r="AP939" s="7"/>
      <c r="AQ939" s="7"/>
      <c r="AR939" s="154"/>
      <c r="AS939" s="154"/>
      <c r="AT939" s="7"/>
      <c r="AU939" s="7"/>
      <c r="AV939" s="7"/>
      <c r="AW939" s="7"/>
      <c r="AX939" s="154"/>
      <c r="AY939" s="154"/>
      <c r="AZ939" s="7"/>
      <c r="BA939" s="7"/>
      <c r="BB939" s="7"/>
      <c r="BC939" s="7"/>
      <c r="BD939" s="154"/>
      <c r="BE939" s="154"/>
      <c r="BF939" s="154"/>
      <c r="BG939" s="7"/>
    </row>
    <row r="940" ht="15.75" customHeight="1">
      <c r="A940" s="7"/>
      <c r="B940" s="154"/>
      <c r="C940" s="154"/>
      <c r="D940" s="7"/>
      <c r="E940" s="7"/>
      <c r="F940" s="7"/>
      <c r="G940" s="7"/>
      <c r="H940" s="154"/>
      <c r="I940" s="154"/>
      <c r="J940" s="7"/>
      <c r="K940" s="7"/>
      <c r="L940" s="7"/>
      <c r="M940" s="7"/>
      <c r="N940" s="154"/>
      <c r="O940" s="154"/>
      <c r="P940" s="7"/>
      <c r="Q940" s="7"/>
      <c r="R940" s="7"/>
      <c r="S940" s="7"/>
      <c r="T940" s="154"/>
      <c r="U940" s="154"/>
      <c r="V940" s="7"/>
      <c r="W940" s="7"/>
      <c r="X940" s="7"/>
      <c r="Y940" s="7"/>
      <c r="Z940" s="154"/>
      <c r="AA940" s="154"/>
      <c r="AB940" s="7"/>
      <c r="AC940" s="7"/>
      <c r="AD940" s="7"/>
      <c r="AE940" s="7"/>
      <c r="AF940" s="154"/>
      <c r="AG940" s="154"/>
      <c r="AH940" s="7"/>
      <c r="AI940" s="7"/>
      <c r="AJ940" s="7"/>
      <c r="AK940" s="7"/>
      <c r="AL940" s="154"/>
      <c r="AM940" s="154"/>
      <c r="AN940" s="7"/>
      <c r="AO940" s="7"/>
      <c r="AP940" s="7"/>
      <c r="AQ940" s="7"/>
      <c r="AR940" s="154"/>
      <c r="AS940" s="154"/>
      <c r="AT940" s="7"/>
      <c r="AU940" s="7"/>
      <c r="AV940" s="7"/>
      <c r="AW940" s="7"/>
      <c r="AX940" s="154"/>
      <c r="AY940" s="154"/>
      <c r="AZ940" s="7"/>
      <c r="BA940" s="7"/>
      <c r="BB940" s="7"/>
      <c r="BC940" s="7"/>
      <c r="BD940" s="154"/>
      <c r="BE940" s="154"/>
      <c r="BF940" s="154"/>
      <c r="BG940" s="7"/>
    </row>
    <row r="941" ht="15.75" customHeight="1">
      <c r="A941" s="7"/>
      <c r="B941" s="154"/>
      <c r="C941" s="154"/>
      <c r="D941" s="7"/>
      <c r="E941" s="7"/>
      <c r="F941" s="7"/>
      <c r="G941" s="7"/>
      <c r="H941" s="154"/>
      <c r="I941" s="154"/>
      <c r="J941" s="7"/>
      <c r="K941" s="7"/>
      <c r="L941" s="7"/>
      <c r="M941" s="7"/>
      <c r="N941" s="154"/>
      <c r="O941" s="154"/>
      <c r="P941" s="7"/>
      <c r="Q941" s="7"/>
      <c r="R941" s="7"/>
      <c r="S941" s="7"/>
      <c r="T941" s="154"/>
      <c r="U941" s="154"/>
      <c r="V941" s="7"/>
      <c r="W941" s="7"/>
      <c r="X941" s="7"/>
      <c r="Y941" s="7"/>
      <c r="Z941" s="154"/>
      <c r="AA941" s="154"/>
      <c r="AB941" s="7"/>
      <c r="AC941" s="7"/>
      <c r="AD941" s="7"/>
      <c r="AE941" s="7"/>
      <c r="AF941" s="154"/>
      <c r="AG941" s="154"/>
      <c r="AH941" s="7"/>
      <c r="AI941" s="7"/>
      <c r="AJ941" s="7"/>
      <c r="AK941" s="7"/>
      <c r="AL941" s="154"/>
      <c r="AM941" s="154"/>
      <c r="AN941" s="7"/>
      <c r="AO941" s="7"/>
      <c r="AP941" s="7"/>
      <c r="AQ941" s="7"/>
      <c r="AR941" s="154"/>
      <c r="AS941" s="154"/>
      <c r="AT941" s="7"/>
      <c r="AU941" s="7"/>
      <c r="AV941" s="7"/>
      <c r="AW941" s="7"/>
      <c r="AX941" s="154"/>
      <c r="AY941" s="154"/>
      <c r="AZ941" s="7"/>
      <c r="BA941" s="7"/>
      <c r="BB941" s="7"/>
      <c r="BC941" s="7"/>
      <c r="BD941" s="154"/>
      <c r="BE941" s="154"/>
      <c r="BF941" s="154"/>
      <c r="BG941" s="7"/>
    </row>
    <row r="942" ht="15.75" customHeight="1">
      <c r="A942" s="7"/>
      <c r="B942" s="154"/>
      <c r="C942" s="154"/>
      <c r="D942" s="7"/>
      <c r="E942" s="7"/>
      <c r="F942" s="7"/>
      <c r="G942" s="7"/>
      <c r="H942" s="154"/>
      <c r="I942" s="154"/>
      <c r="J942" s="7"/>
      <c r="K942" s="7"/>
      <c r="L942" s="7"/>
      <c r="M942" s="7"/>
      <c r="N942" s="154"/>
      <c r="O942" s="154"/>
      <c r="P942" s="7"/>
      <c r="Q942" s="7"/>
      <c r="R942" s="7"/>
      <c r="S942" s="7"/>
      <c r="T942" s="154"/>
      <c r="U942" s="154"/>
      <c r="V942" s="7"/>
      <c r="W942" s="7"/>
      <c r="X942" s="7"/>
      <c r="Y942" s="7"/>
      <c r="Z942" s="154"/>
      <c r="AA942" s="154"/>
      <c r="AB942" s="7"/>
      <c r="AC942" s="7"/>
      <c r="AD942" s="7"/>
      <c r="AE942" s="7"/>
      <c r="AF942" s="154"/>
      <c r="AG942" s="154"/>
      <c r="AH942" s="7"/>
      <c r="AI942" s="7"/>
      <c r="AJ942" s="7"/>
      <c r="AK942" s="7"/>
      <c r="AL942" s="154"/>
      <c r="AM942" s="154"/>
      <c r="AN942" s="7"/>
      <c r="AO942" s="7"/>
      <c r="AP942" s="7"/>
      <c r="AQ942" s="7"/>
      <c r="AR942" s="154"/>
      <c r="AS942" s="154"/>
      <c r="AT942" s="7"/>
      <c r="AU942" s="7"/>
      <c r="AV942" s="7"/>
      <c r="AW942" s="7"/>
      <c r="AX942" s="154"/>
      <c r="AY942" s="154"/>
      <c r="AZ942" s="7"/>
      <c r="BA942" s="7"/>
      <c r="BB942" s="7"/>
      <c r="BC942" s="7"/>
      <c r="BD942" s="154"/>
      <c r="BE942" s="154"/>
      <c r="BF942" s="154"/>
      <c r="BG942" s="7"/>
    </row>
    <row r="943" ht="15.75" customHeight="1">
      <c r="A943" s="7"/>
      <c r="B943" s="154"/>
      <c r="C943" s="154"/>
      <c r="D943" s="7"/>
      <c r="E943" s="7"/>
      <c r="F943" s="7"/>
      <c r="G943" s="7"/>
      <c r="H943" s="154"/>
      <c r="I943" s="154"/>
      <c r="J943" s="7"/>
      <c r="K943" s="7"/>
      <c r="L943" s="7"/>
      <c r="M943" s="7"/>
      <c r="N943" s="154"/>
      <c r="O943" s="154"/>
      <c r="P943" s="7"/>
      <c r="Q943" s="7"/>
      <c r="R943" s="7"/>
      <c r="S943" s="7"/>
      <c r="T943" s="154"/>
      <c r="U943" s="154"/>
      <c r="V943" s="7"/>
      <c r="W943" s="7"/>
      <c r="X943" s="7"/>
      <c r="Y943" s="7"/>
      <c r="Z943" s="154"/>
      <c r="AA943" s="154"/>
      <c r="AB943" s="7"/>
      <c r="AC943" s="7"/>
      <c r="AD943" s="7"/>
      <c r="AE943" s="7"/>
      <c r="AF943" s="154"/>
      <c r="AG943" s="154"/>
      <c r="AH943" s="7"/>
      <c r="AI943" s="7"/>
      <c r="AJ943" s="7"/>
      <c r="AK943" s="7"/>
      <c r="AL943" s="154"/>
      <c r="AM943" s="154"/>
      <c r="AN943" s="7"/>
      <c r="AO943" s="7"/>
      <c r="AP943" s="7"/>
      <c r="AQ943" s="7"/>
      <c r="AR943" s="154"/>
      <c r="AS943" s="154"/>
      <c r="AT943" s="7"/>
      <c r="AU943" s="7"/>
      <c r="AV943" s="7"/>
      <c r="AW943" s="7"/>
      <c r="AX943" s="154"/>
      <c r="AY943" s="154"/>
      <c r="AZ943" s="7"/>
      <c r="BA943" s="7"/>
      <c r="BB943" s="7"/>
      <c r="BC943" s="7"/>
      <c r="BD943" s="154"/>
      <c r="BE943" s="154"/>
      <c r="BF943" s="154"/>
      <c r="BG943" s="7"/>
    </row>
    <row r="944" ht="15.75" customHeight="1">
      <c r="A944" s="7"/>
      <c r="B944" s="154"/>
      <c r="C944" s="154"/>
      <c r="D944" s="7"/>
      <c r="E944" s="7"/>
      <c r="F944" s="7"/>
      <c r="G944" s="7"/>
      <c r="H944" s="154"/>
      <c r="I944" s="154"/>
      <c r="J944" s="7"/>
      <c r="K944" s="7"/>
      <c r="L944" s="7"/>
      <c r="M944" s="7"/>
      <c r="N944" s="154"/>
      <c r="O944" s="154"/>
      <c r="P944" s="7"/>
      <c r="Q944" s="7"/>
      <c r="R944" s="7"/>
      <c r="S944" s="7"/>
      <c r="T944" s="154"/>
      <c r="U944" s="154"/>
      <c r="V944" s="7"/>
      <c r="W944" s="7"/>
      <c r="X944" s="7"/>
      <c r="Y944" s="7"/>
      <c r="Z944" s="154"/>
      <c r="AA944" s="154"/>
      <c r="AB944" s="7"/>
      <c r="AC944" s="7"/>
      <c r="AD944" s="7"/>
      <c r="AE944" s="7"/>
      <c r="AF944" s="154"/>
      <c r="AG944" s="154"/>
      <c r="AH944" s="7"/>
      <c r="AI944" s="7"/>
      <c r="AJ944" s="7"/>
      <c r="AK944" s="7"/>
      <c r="AL944" s="154"/>
      <c r="AM944" s="154"/>
      <c r="AN944" s="7"/>
      <c r="AO944" s="7"/>
      <c r="AP944" s="7"/>
      <c r="AQ944" s="7"/>
      <c r="AR944" s="154"/>
      <c r="AS944" s="154"/>
      <c r="AT944" s="7"/>
      <c r="AU944" s="7"/>
      <c r="AV944" s="7"/>
      <c r="AW944" s="7"/>
      <c r="AX944" s="154"/>
      <c r="AY944" s="154"/>
      <c r="AZ944" s="7"/>
      <c r="BA944" s="7"/>
      <c r="BB944" s="7"/>
      <c r="BC944" s="7"/>
      <c r="BD944" s="154"/>
      <c r="BE944" s="154"/>
      <c r="BF944" s="154"/>
      <c r="BG944" s="7"/>
    </row>
    <row r="945" ht="15.75" customHeight="1">
      <c r="A945" s="7"/>
      <c r="B945" s="154"/>
      <c r="C945" s="154"/>
      <c r="D945" s="7"/>
      <c r="E945" s="7"/>
      <c r="F945" s="7"/>
      <c r="G945" s="7"/>
      <c r="H945" s="154"/>
      <c r="I945" s="154"/>
      <c r="J945" s="7"/>
      <c r="K945" s="7"/>
      <c r="L945" s="7"/>
      <c r="M945" s="7"/>
      <c r="N945" s="154"/>
      <c r="O945" s="154"/>
      <c r="P945" s="7"/>
      <c r="Q945" s="7"/>
      <c r="R945" s="7"/>
      <c r="S945" s="7"/>
      <c r="T945" s="154"/>
      <c r="U945" s="154"/>
      <c r="V945" s="7"/>
      <c r="W945" s="7"/>
      <c r="X945" s="7"/>
      <c r="Y945" s="7"/>
      <c r="Z945" s="154"/>
      <c r="AA945" s="154"/>
      <c r="AB945" s="7"/>
      <c r="AC945" s="7"/>
      <c r="AD945" s="7"/>
      <c r="AE945" s="7"/>
      <c r="AF945" s="154"/>
      <c r="AG945" s="154"/>
      <c r="AH945" s="7"/>
      <c r="AI945" s="7"/>
      <c r="AJ945" s="7"/>
      <c r="AK945" s="7"/>
      <c r="AL945" s="154"/>
      <c r="AM945" s="154"/>
      <c r="AN945" s="7"/>
      <c r="AO945" s="7"/>
      <c r="AP945" s="7"/>
      <c r="AQ945" s="7"/>
      <c r="AR945" s="154"/>
      <c r="AS945" s="154"/>
      <c r="AT945" s="7"/>
      <c r="AU945" s="7"/>
      <c r="AV945" s="7"/>
      <c r="AW945" s="7"/>
      <c r="AX945" s="154"/>
      <c r="AY945" s="154"/>
      <c r="AZ945" s="7"/>
      <c r="BA945" s="7"/>
      <c r="BB945" s="7"/>
      <c r="BC945" s="7"/>
      <c r="BD945" s="154"/>
      <c r="BE945" s="154"/>
      <c r="BF945" s="154"/>
      <c r="BG945" s="7"/>
    </row>
    <row r="946" ht="15.75" customHeight="1">
      <c r="A946" s="7"/>
      <c r="B946" s="154"/>
      <c r="C946" s="154"/>
      <c r="D946" s="7"/>
      <c r="E946" s="7"/>
      <c r="F946" s="7"/>
      <c r="G946" s="7"/>
      <c r="H946" s="154"/>
      <c r="I946" s="154"/>
      <c r="J946" s="7"/>
      <c r="K946" s="7"/>
      <c r="L946" s="7"/>
      <c r="M946" s="7"/>
      <c r="N946" s="154"/>
      <c r="O946" s="154"/>
      <c r="P946" s="7"/>
      <c r="Q946" s="7"/>
      <c r="R946" s="7"/>
      <c r="S946" s="7"/>
      <c r="T946" s="154"/>
      <c r="U946" s="154"/>
      <c r="V946" s="7"/>
      <c r="W946" s="7"/>
      <c r="X946" s="7"/>
      <c r="Y946" s="7"/>
      <c r="Z946" s="154"/>
      <c r="AA946" s="154"/>
      <c r="AB946" s="7"/>
      <c r="AC946" s="7"/>
      <c r="AD946" s="7"/>
      <c r="AE946" s="7"/>
      <c r="AF946" s="154"/>
      <c r="AG946" s="154"/>
      <c r="AH946" s="7"/>
      <c r="AI946" s="7"/>
      <c r="AJ946" s="7"/>
      <c r="AK946" s="7"/>
      <c r="AL946" s="154"/>
      <c r="AM946" s="154"/>
      <c r="AN946" s="7"/>
      <c r="AO946" s="7"/>
      <c r="AP946" s="7"/>
      <c r="AQ946" s="7"/>
      <c r="AR946" s="154"/>
      <c r="AS946" s="154"/>
      <c r="AT946" s="7"/>
      <c r="AU946" s="7"/>
      <c r="AV946" s="7"/>
      <c r="AW946" s="7"/>
      <c r="AX946" s="154"/>
      <c r="AY946" s="154"/>
      <c r="AZ946" s="7"/>
      <c r="BA946" s="7"/>
      <c r="BB946" s="7"/>
      <c r="BC946" s="7"/>
      <c r="BD946" s="154"/>
      <c r="BE946" s="154"/>
      <c r="BF946" s="154"/>
      <c r="BG946" s="7"/>
    </row>
    <row r="947" ht="15.75" customHeight="1">
      <c r="A947" s="7"/>
      <c r="B947" s="154"/>
      <c r="C947" s="154"/>
      <c r="D947" s="7"/>
      <c r="E947" s="7"/>
      <c r="F947" s="7"/>
      <c r="G947" s="7"/>
      <c r="H947" s="154"/>
      <c r="I947" s="154"/>
      <c r="J947" s="7"/>
      <c r="K947" s="7"/>
      <c r="L947" s="7"/>
      <c r="M947" s="7"/>
      <c r="N947" s="154"/>
      <c r="O947" s="154"/>
      <c r="P947" s="7"/>
      <c r="Q947" s="7"/>
      <c r="R947" s="7"/>
      <c r="S947" s="7"/>
      <c r="T947" s="154"/>
      <c r="U947" s="154"/>
      <c r="V947" s="7"/>
      <c r="W947" s="7"/>
      <c r="X947" s="7"/>
      <c r="Y947" s="7"/>
      <c r="Z947" s="154"/>
      <c r="AA947" s="154"/>
      <c r="AB947" s="7"/>
      <c r="AC947" s="7"/>
      <c r="AD947" s="7"/>
      <c r="AE947" s="7"/>
      <c r="AF947" s="154"/>
      <c r="AG947" s="154"/>
      <c r="AH947" s="7"/>
      <c r="AI947" s="7"/>
      <c r="AJ947" s="7"/>
      <c r="AK947" s="7"/>
      <c r="AL947" s="154"/>
      <c r="AM947" s="154"/>
      <c r="AN947" s="7"/>
      <c r="AO947" s="7"/>
      <c r="AP947" s="7"/>
      <c r="AQ947" s="7"/>
      <c r="AR947" s="154"/>
      <c r="AS947" s="154"/>
      <c r="AT947" s="7"/>
      <c r="AU947" s="7"/>
      <c r="AV947" s="7"/>
      <c r="AW947" s="7"/>
      <c r="AX947" s="154"/>
      <c r="AY947" s="154"/>
      <c r="AZ947" s="7"/>
      <c r="BA947" s="7"/>
      <c r="BB947" s="7"/>
      <c r="BC947" s="7"/>
      <c r="BD947" s="154"/>
      <c r="BE947" s="154"/>
      <c r="BF947" s="154"/>
      <c r="BG947" s="7"/>
    </row>
    <row r="948" ht="15.75" customHeight="1">
      <c r="A948" s="7"/>
      <c r="B948" s="154"/>
      <c r="C948" s="154"/>
      <c r="D948" s="7"/>
      <c r="E948" s="7"/>
      <c r="F948" s="7"/>
      <c r="G948" s="7"/>
      <c r="H948" s="154"/>
      <c r="I948" s="154"/>
      <c r="J948" s="7"/>
      <c r="K948" s="7"/>
      <c r="L948" s="7"/>
      <c r="M948" s="7"/>
      <c r="N948" s="154"/>
      <c r="O948" s="154"/>
      <c r="P948" s="7"/>
      <c r="Q948" s="7"/>
      <c r="R948" s="7"/>
      <c r="S948" s="7"/>
      <c r="T948" s="154"/>
      <c r="U948" s="154"/>
      <c r="V948" s="7"/>
      <c r="W948" s="7"/>
      <c r="X948" s="7"/>
      <c r="Y948" s="7"/>
      <c r="Z948" s="154"/>
      <c r="AA948" s="154"/>
      <c r="AB948" s="7"/>
      <c r="AC948" s="7"/>
      <c r="AD948" s="7"/>
      <c r="AE948" s="7"/>
      <c r="AF948" s="154"/>
      <c r="AG948" s="154"/>
      <c r="AH948" s="7"/>
      <c r="AI948" s="7"/>
      <c r="AJ948" s="7"/>
      <c r="AK948" s="7"/>
      <c r="AL948" s="154"/>
      <c r="AM948" s="154"/>
      <c r="AN948" s="7"/>
      <c r="AO948" s="7"/>
      <c r="AP948" s="7"/>
      <c r="AQ948" s="7"/>
      <c r="AR948" s="154"/>
      <c r="AS948" s="154"/>
      <c r="AT948" s="7"/>
      <c r="AU948" s="7"/>
      <c r="AV948" s="7"/>
      <c r="AW948" s="7"/>
      <c r="AX948" s="154"/>
      <c r="AY948" s="154"/>
      <c r="AZ948" s="7"/>
      <c r="BA948" s="7"/>
      <c r="BB948" s="7"/>
      <c r="BC948" s="7"/>
      <c r="BD948" s="154"/>
      <c r="BE948" s="154"/>
      <c r="BF948" s="154"/>
      <c r="BG948" s="7"/>
    </row>
    <row r="949" ht="15.75" customHeight="1">
      <c r="A949" s="7"/>
      <c r="B949" s="154"/>
      <c r="C949" s="154"/>
      <c r="D949" s="7"/>
      <c r="E949" s="7"/>
      <c r="F949" s="7"/>
      <c r="G949" s="7"/>
      <c r="H949" s="154"/>
      <c r="I949" s="154"/>
      <c r="J949" s="7"/>
      <c r="K949" s="7"/>
      <c r="L949" s="7"/>
      <c r="M949" s="7"/>
      <c r="N949" s="154"/>
      <c r="O949" s="154"/>
      <c r="P949" s="7"/>
      <c r="Q949" s="7"/>
      <c r="R949" s="7"/>
      <c r="S949" s="7"/>
      <c r="T949" s="154"/>
      <c r="U949" s="154"/>
      <c r="V949" s="7"/>
      <c r="W949" s="7"/>
      <c r="X949" s="7"/>
      <c r="Y949" s="7"/>
      <c r="Z949" s="154"/>
      <c r="AA949" s="154"/>
      <c r="AB949" s="7"/>
      <c r="AC949" s="7"/>
      <c r="AD949" s="7"/>
      <c r="AE949" s="7"/>
      <c r="AF949" s="154"/>
      <c r="AG949" s="154"/>
      <c r="AH949" s="7"/>
      <c r="AI949" s="7"/>
      <c r="AJ949" s="7"/>
      <c r="AK949" s="7"/>
      <c r="AL949" s="154"/>
      <c r="AM949" s="154"/>
      <c r="AN949" s="7"/>
      <c r="AO949" s="7"/>
      <c r="AP949" s="7"/>
      <c r="AQ949" s="7"/>
      <c r="AR949" s="154"/>
      <c r="AS949" s="154"/>
      <c r="AT949" s="7"/>
      <c r="AU949" s="7"/>
      <c r="AV949" s="7"/>
      <c r="AW949" s="7"/>
      <c r="AX949" s="154"/>
      <c r="AY949" s="154"/>
      <c r="AZ949" s="7"/>
      <c r="BA949" s="7"/>
      <c r="BB949" s="7"/>
      <c r="BC949" s="7"/>
      <c r="BD949" s="154"/>
      <c r="BE949" s="154"/>
      <c r="BF949" s="154"/>
      <c r="BG949" s="7"/>
    </row>
    <row r="950" ht="15.75" customHeight="1">
      <c r="A950" s="7"/>
      <c r="B950" s="154"/>
      <c r="C950" s="154"/>
      <c r="D950" s="7"/>
      <c r="E950" s="7"/>
      <c r="F950" s="7"/>
      <c r="G950" s="7"/>
      <c r="H950" s="154"/>
      <c r="I950" s="154"/>
      <c r="J950" s="7"/>
      <c r="K950" s="7"/>
      <c r="L950" s="7"/>
      <c r="M950" s="7"/>
      <c r="N950" s="154"/>
      <c r="O950" s="154"/>
      <c r="P950" s="7"/>
      <c r="Q950" s="7"/>
      <c r="R950" s="7"/>
      <c r="S950" s="7"/>
      <c r="T950" s="154"/>
      <c r="U950" s="154"/>
      <c r="V950" s="7"/>
      <c r="W950" s="7"/>
      <c r="X950" s="7"/>
      <c r="Y950" s="7"/>
      <c r="Z950" s="154"/>
      <c r="AA950" s="154"/>
      <c r="AB950" s="7"/>
      <c r="AC950" s="7"/>
      <c r="AD950" s="7"/>
      <c r="AE950" s="7"/>
      <c r="AF950" s="154"/>
      <c r="AG950" s="154"/>
      <c r="AH950" s="7"/>
      <c r="AI950" s="7"/>
      <c r="AJ950" s="7"/>
      <c r="AK950" s="7"/>
      <c r="AL950" s="154"/>
      <c r="AM950" s="154"/>
      <c r="AN950" s="7"/>
      <c r="AO950" s="7"/>
      <c r="AP950" s="7"/>
      <c r="AQ950" s="7"/>
      <c r="AR950" s="154"/>
      <c r="AS950" s="154"/>
      <c r="AT950" s="7"/>
      <c r="AU950" s="7"/>
      <c r="AV950" s="7"/>
      <c r="AW950" s="7"/>
      <c r="AX950" s="154"/>
      <c r="AY950" s="154"/>
      <c r="AZ950" s="7"/>
      <c r="BA950" s="7"/>
      <c r="BB950" s="7"/>
      <c r="BC950" s="7"/>
      <c r="BD950" s="154"/>
      <c r="BE950" s="154"/>
      <c r="BF950" s="154"/>
      <c r="BG950" s="7"/>
    </row>
    <row r="951" ht="15.75" customHeight="1">
      <c r="A951" s="7"/>
      <c r="B951" s="154"/>
      <c r="C951" s="154"/>
      <c r="D951" s="7"/>
      <c r="E951" s="7"/>
      <c r="F951" s="7"/>
      <c r="G951" s="7"/>
      <c r="H951" s="154"/>
      <c r="I951" s="154"/>
      <c r="J951" s="7"/>
      <c r="K951" s="7"/>
      <c r="L951" s="7"/>
      <c r="M951" s="7"/>
      <c r="N951" s="154"/>
      <c r="O951" s="154"/>
      <c r="P951" s="7"/>
      <c r="Q951" s="7"/>
      <c r="R951" s="7"/>
      <c r="S951" s="7"/>
      <c r="T951" s="154"/>
      <c r="U951" s="154"/>
      <c r="V951" s="7"/>
      <c r="W951" s="7"/>
      <c r="X951" s="7"/>
      <c r="Y951" s="7"/>
      <c r="Z951" s="154"/>
      <c r="AA951" s="154"/>
      <c r="AB951" s="7"/>
      <c r="AC951" s="7"/>
      <c r="AD951" s="7"/>
      <c r="AE951" s="7"/>
      <c r="AF951" s="154"/>
      <c r="AG951" s="154"/>
      <c r="AH951" s="7"/>
      <c r="AI951" s="7"/>
      <c r="AJ951" s="7"/>
      <c r="AK951" s="7"/>
      <c r="AL951" s="154"/>
      <c r="AM951" s="154"/>
      <c r="AN951" s="7"/>
      <c r="AO951" s="7"/>
      <c r="AP951" s="7"/>
      <c r="AQ951" s="7"/>
      <c r="AR951" s="154"/>
      <c r="AS951" s="154"/>
      <c r="AT951" s="7"/>
      <c r="AU951" s="7"/>
      <c r="AV951" s="7"/>
      <c r="AW951" s="7"/>
      <c r="AX951" s="154"/>
      <c r="AY951" s="154"/>
      <c r="AZ951" s="7"/>
      <c r="BA951" s="7"/>
      <c r="BB951" s="7"/>
      <c r="BC951" s="7"/>
      <c r="BD951" s="154"/>
      <c r="BE951" s="154"/>
      <c r="BF951" s="154"/>
      <c r="BG951" s="7"/>
    </row>
    <row r="952" ht="15.75" customHeight="1">
      <c r="A952" s="7"/>
      <c r="B952" s="154"/>
      <c r="C952" s="154"/>
      <c r="D952" s="7"/>
      <c r="E952" s="7"/>
      <c r="F952" s="7"/>
      <c r="G952" s="7"/>
      <c r="H952" s="154"/>
      <c r="I952" s="154"/>
      <c r="J952" s="7"/>
      <c r="K952" s="7"/>
      <c r="L952" s="7"/>
      <c r="M952" s="7"/>
      <c r="N952" s="154"/>
      <c r="O952" s="154"/>
      <c r="P952" s="7"/>
      <c r="Q952" s="7"/>
      <c r="R952" s="7"/>
      <c r="S952" s="7"/>
      <c r="T952" s="154"/>
      <c r="U952" s="154"/>
      <c r="V952" s="7"/>
      <c r="W952" s="7"/>
      <c r="X952" s="7"/>
      <c r="Y952" s="7"/>
      <c r="Z952" s="154"/>
      <c r="AA952" s="154"/>
      <c r="AB952" s="7"/>
      <c r="AC952" s="7"/>
      <c r="AD952" s="7"/>
      <c r="AE952" s="7"/>
      <c r="AF952" s="154"/>
      <c r="AG952" s="154"/>
      <c r="AH952" s="7"/>
      <c r="AI952" s="7"/>
      <c r="AJ952" s="7"/>
      <c r="AK952" s="7"/>
      <c r="AL952" s="154"/>
      <c r="AM952" s="154"/>
      <c r="AN952" s="7"/>
      <c r="AO952" s="7"/>
      <c r="AP952" s="7"/>
      <c r="AQ952" s="7"/>
      <c r="AR952" s="154"/>
      <c r="AS952" s="154"/>
      <c r="AT952" s="7"/>
      <c r="AU952" s="7"/>
      <c r="AV952" s="7"/>
      <c r="AW952" s="7"/>
      <c r="AX952" s="154"/>
      <c r="AY952" s="154"/>
      <c r="AZ952" s="7"/>
      <c r="BA952" s="7"/>
      <c r="BB952" s="7"/>
      <c r="BC952" s="7"/>
      <c r="BD952" s="154"/>
      <c r="BE952" s="154"/>
      <c r="BF952" s="154"/>
      <c r="BG952" s="7"/>
    </row>
    <row r="953" ht="15.75" customHeight="1">
      <c r="A953" s="7"/>
      <c r="B953" s="154"/>
      <c r="C953" s="154"/>
      <c r="D953" s="7"/>
      <c r="E953" s="7"/>
      <c r="F953" s="7"/>
      <c r="G953" s="7"/>
      <c r="H953" s="154"/>
      <c r="I953" s="154"/>
      <c r="J953" s="7"/>
      <c r="K953" s="7"/>
      <c r="L953" s="7"/>
      <c r="M953" s="7"/>
      <c r="N953" s="154"/>
      <c r="O953" s="154"/>
      <c r="P953" s="7"/>
      <c r="Q953" s="7"/>
      <c r="R953" s="7"/>
      <c r="S953" s="7"/>
      <c r="T953" s="154"/>
      <c r="U953" s="154"/>
      <c r="V953" s="7"/>
      <c r="W953" s="7"/>
      <c r="X953" s="7"/>
      <c r="Y953" s="7"/>
      <c r="Z953" s="154"/>
      <c r="AA953" s="154"/>
      <c r="AB953" s="7"/>
      <c r="AC953" s="7"/>
      <c r="AD953" s="7"/>
      <c r="AE953" s="7"/>
      <c r="AF953" s="154"/>
      <c r="AG953" s="154"/>
      <c r="AH953" s="7"/>
      <c r="AI953" s="7"/>
      <c r="AJ953" s="7"/>
      <c r="AK953" s="7"/>
      <c r="AL953" s="154"/>
      <c r="AM953" s="154"/>
      <c r="AN953" s="7"/>
      <c r="AO953" s="7"/>
      <c r="AP953" s="7"/>
      <c r="AQ953" s="7"/>
      <c r="AR953" s="154"/>
      <c r="AS953" s="154"/>
      <c r="AT953" s="7"/>
      <c r="AU953" s="7"/>
      <c r="AV953" s="7"/>
      <c r="AW953" s="7"/>
      <c r="AX953" s="154"/>
      <c r="AY953" s="154"/>
      <c r="AZ953" s="7"/>
      <c r="BA953" s="7"/>
      <c r="BB953" s="7"/>
      <c r="BC953" s="7"/>
      <c r="BD953" s="154"/>
      <c r="BE953" s="154"/>
      <c r="BF953" s="154"/>
      <c r="BG953" s="7"/>
    </row>
    <row r="954" ht="15.75" customHeight="1">
      <c r="A954" s="7"/>
      <c r="B954" s="154"/>
      <c r="C954" s="154"/>
      <c r="D954" s="7"/>
      <c r="E954" s="7"/>
      <c r="F954" s="7"/>
      <c r="G954" s="7"/>
      <c r="H954" s="154"/>
      <c r="I954" s="154"/>
      <c r="J954" s="7"/>
      <c r="K954" s="7"/>
      <c r="L954" s="7"/>
      <c r="M954" s="7"/>
      <c r="N954" s="154"/>
      <c r="O954" s="154"/>
      <c r="P954" s="7"/>
      <c r="Q954" s="7"/>
      <c r="R954" s="7"/>
      <c r="S954" s="7"/>
      <c r="T954" s="154"/>
      <c r="U954" s="154"/>
      <c r="V954" s="7"/>
      <c r="W954" s="7"/>
      <c r="X954" s="7"/>
      <c r="Y954" s="7"/>
      <c r="Z954" s="154"/>
      <c r="AA954" s="154"/>
      <c r="AB954" s="7"/>
      <c r="AC954" s="7"/>
      <c r="AD954" s="7"/>
      <c r="AE954" s="7"/>
      <c r="AF954" s="154"/>
      <c r="AG954" s="154"/>
      <c r="AH954" s="7"/>
      <c r="AI954" s="7"/>
      <c r="AJ954" s="7"/>
      <c r="AK954" s="7"/>
      <c r="AL954" s="154"/>
      <c r="AM954" s="154"/>
      <c r="AN954" s="7"/>
      <c r="AO954" s="7"/>
      <c r="AP954" s="7"/>
      <c r="AQ954" s="7"/>
      <c r="AR954" s="154"/>
      <c r="AS954" s="154"/>
      <c r="AT954" s="7"/>
      <c r="AU954" s="7"/>
      <c r="AV954" s="7"/>
      <c r="AW954" s="7"/>
      <c r="AX954" s="154"/>
      <c r="AY954" s="154"/>
      <c r="AZ954" s="7"/>
      <c r="BA954" s="7"/>
      <c r="BB954" s="7"/>
      <c r="BC954" s="7"/>
      <c r="BD954" s="154"/>
      <c r="BE954" s="154"/>
      <c r="BF954" s="154"/>
      <c r="BG954" s="7"/>
    </row>
    <row r="955" ht="15.75" customHeight="1">
      <c r="A955" s="7"/>
      <c r="B955" s="154"/>
      <c r="C955" s="154"/>
      <c r="D955" s="7"/>
      <c r="E955" s="7"/>
      <c r="F955" s="7"/>
      <c r="G955" s="7"/>
      <c r="H955" s="154"/>
      <c r="I955" s="154"/>
      <c r="J955" s="7"/>
      <c r="K955" s="7"/>
      <c r="L955" s="7"/>
      <c r="M955" s="7"/>
      <c r="N955" s="154"/>
      <c r="O955" s="154"/>
      <c r="P955" s="7"/>
      <c r="Q955" s="7"/>
      <c r="R955" s="7"/>
      <c r="S955" s="7"/>
      <c r="T955" s="154"/>
      <c r="U955" s="154"/>
      <c r="V955" s="7"/>
      <c r="W955" s="7"/>
      <c r="X955" s="7"/>
      <c r="Y955" s="7"/>
      <c r="Z955" s="154"/>
      <c r="AA955" s="154"/>
      <c r="AB955" s="7"/>
      <c r="AC955" s="7"/>
      <c r="AD955" s="7"/>
      <c r="AE955" s="7"/>
      <c r="AF955" s="154"/>
      <c r="AG955" s="154"/>
      <c r="AH955" s="7"/>
      <c r="AI955" s="7"/>
      <c r="AJ955" s="7"/>
      <c r="AK955" s="7"/>
      <c r="AL955" s="154"/>
      <c r="AM955" s="154"/>
      <c r="AN955" s="7"/>
      <c r="AO955" s="7"/>
      <c r="AP955" s="7"/>
      <c r="AQ955" s="7"/>
      <c r="AR955" s="154"/>
      <c r="AS955" s="154"/>
      <c r="AT955" s="7"/>
      <c r="AU955" s="7"/>
      <c r="AV955" s="7"/>
      <c r="AW955" s="7"/>
      <c r="AX955" s="154"/>
      <c r="AY955" s="154"/>
      <c r="AZ955" s="7"/>
      <c r="BA955" s="7"/>
      <c r="BB955" s="7"/>
      <c r="BC955" s="7"/>
      <c r="BD955" s="154"/>
      <c r="BE955" s="154"/>
      <c r="BF955" s="154"/>
      <c r="BG955" s="7"/>
    </row>
    <row r="956" ht="15.75" customHeight="1">
      <c r="A956" s="7"/>
      <c r="B956" s="154"/>
      <c r="C956" s="154"/>
      <c r="D956" s="7"/>
      <c r="E956" s="7"/>
      <c r="F956" s="7"/>
      <c r="G956" s="7"/>
      <c r="H956" s="154"/>
      <c r="I956" s="154"/>
      <c r="J956" s="7"/>
      <c r="K956" s="7"/>
      <c r="L956" s="7"/>
      <c r="M956" s="7"/>
      <c r="N956" s="154"/>
      <c r="O956" s="154"/>
      <c r="P956" s="7"/>
      <c r="Q956" s="7"/>
      <c r="R956" s="7"/>
      <c r="S956" s="7"/>
      <c r="T956" s="154"/>
      <c r="U956" s="154"/>
      <c r="V956" s="7"/>
      <c r="W956" s="7"/>
      <c r="X956" s="7"/>
      <c r="Y956" s="7"/>
      <c r="Z956" s="154"/>
      <c r="AA956" s="154"/>
      <c r="AB956" s="7"/>
      <c r="AC956" s="7"/>
      <c r="AD956" s="7"/>
      <c r="AE956" s="7"/>
      <c r="AF956" s="154"/>
      <c r="AG956" s="154"/>
      <c r="AH956" s="7"/>
      <c r="AI956" s="7"/>
      <c r="AJ956" s="7"/>
      <c r="AK956" s="7"/>
      <c r="AL956" s="154"/>
      <c r="AM956" s="154"/>
      <c r="AN956" s="7"/>
      <c r="AO956" s="7"/>
      <c r="AP956" s="7"/>
      <c r="AQ956" s="7"/>
      <c r="AR956" s="154"/>
      <c r="AS956" s="154"/>
      <c r="AT956" s="7"/>
      <c r="AU956" s="7"/>
      <c r="AV956" s="7"/>
      <c r="AW956" s="7"/>
      <c r="AX956" s="154"/>
      <c r="AY956" s="154"/>
      <c r="AZ956" s="7"/>
      <c r="BA956" s="7"/>
      <c r="BB956" s="7"/>
      <c r="BC956" s="7"/>
      <c r="BD956" s="154"/>
      <c r="BE956" s="154"/>
      <c r="BF956" s="154"/>
      <c r="BG956" s="7"/>
    </row>
    <row r="957" ht="15.75" customHeight="1">
      <c r="A957" s="7"/>
      <c r="B957" s="154"/>
      <c r="C957" s="154"/>
      <c r="D957" s="7"/>
      <c r="E957" s="7"/>
      <c r="F957" s="7"/>
      <c r="G957" s="7"/>
      <c r="H957" s="154"/>
      <c r="I957" s="154"/>
      <c r="J957" s="7"/>
      <c r="K957" s="7"/>
      <c r="L957" s="7"/>
      <c r="M957" s="7"/>
      <c r="N957" s="154"/>
      <c r="O957" s="154"/>
      <c r="P957" s="7"/>
      <c r="Q957" s="7"/>
      <c r="R957" s="7"/>
      <c r="S957" s="7"/>
      <c r="T957" s="154"/>
      <c r="U957" s="154"/>
      <c r="V957" s="7"/>
      <c r="W957" s="7"/>
      <c r="X957" s="7"/>
      <c r="Y957" s="7"/>
      <c r="Z957" s="154"/>
      <c r="AA957" s="154"/>
      <c r="AB957" s="7"/>
      <c r="AC957" s="7"/>
      <c r="AD957" s="7"/>
      <c r="AE957" s="7"/>
      <c r="AF957" s="154"/>
      <c r="AG957" s="154"/>
      <c r="AH957" s="7"/>
      <c r="AI957" s="7"/>
      <c r="AJ957" s="7"/>
      <c r="AK957" s="7"/>
      <c r="AL957" s="154"/>
      <c r="AM957" s="154"/>
      <c r="AN957" s="7"/>
      <c r="AO957" s="7"/>
      <c r="AP957" s="7"/>
      <c r="AQ957" s="7"/>
      <c r="AR957" s="154"/>
      <c r="AS957" s="154"/>
      <c r="AT957" s="7"/>
      <c r="AU957" s="7"/>
      <c r="AV957" s="7"/>
      <c r="AW957" s="7"/>
      <c r="AX957" s="154"/>
      <c r="AY957" s="154"/>
      <c r="AZ957" s="7"/>
      <c r="BA957" s="7"/>
      <c r="BB957" s="7"/>
      <c r="BC957" s="7"/>
      <c r="BD957" s="154"/>
      <c r="BE957" s="154"/>
      <c r="BF957" s="154"/>
      <c r="BG957" s="7"/>
    </row>
    <row r="958" ht="15.75" customHeight="1">
      <c r="A958" s="7"/>
      <c r="B958" s="154"/>
      <c r="C958" s="154"/>
      <c r="D958" s="7"/>
      <c r="E958" s="7"/>
      <c r="F958" s="7"/>
      <c r="G958" s="7"/>
      <c r="H958" s="154"/>
      <c r="I958" s="154"/>
      <c r="J958" s="7"/>
      <c r="K958" s="7"/>
      <c r="L958" s="7"/>
      <c r="M958" s="7"/>
      <c r="N958" s="154"/>
      <c r="O958" s="154"/>
      <c r="P958" s="7"/>
      <c r="Q958" s="7"/>
      <c r="R958" s="7"/>
      <c r="S958" s="7"/>
      <c r="T958" s="154"/>
      <c r="U958" s="154"/>
      <c r="V958" s="7"/>
      <c r="W958" s="7"/>
      <c r="X958" s="7"/>
      <c r="Y958" s="7"/>
      <c r="Z958" s="154"/>
      <c r="AA958" s="154"/>
      <c r="AB958" s="7"/>
      <c r="AC958" s="7"/>
      <c r="AD958" s="7"/>
      <c r="AE958" s="7"/>
      <c r="AF958" s="154"/>
      <c r="AG958" s="154"/>
      <c r="AH958" s="7"/>
      <c r="AI958" s="7"/>
      <c r="AJ958" s="7"/>
      <c r="AK958" s="7"/>
      <c r="AL958" s="154"/>
      <c r="AM958" s="154"/>
      <c r="AN958" s="7"/>
      <c r="AO958" s="7"/>
      <c r="AP958" s="7"/>
      <c r="AQ958" s="7"/>
      <c r="AR958" s="154"/>
      <c r="AS958" s="154"/>
      <c r="AT958" s="7"/>
      <c r="AU958" s="7"/>
      <c r="AV958" s="7"/>
      <c r="AW958" s="7"/>
      <c r="AX958" s="154"/>
      <c r="AY958" s="154"/>
      <c r="AZ958" s="7"/>
      <c r="BA958" s="7"/>
      <c r="BB958" s="7"/>
      <c r="BC958" s="7"/>
      <c r="BD958" s="154"/>
      <c r="BE958" s="154"/>
      <c r="BF958" s="154"/>
      <c r="BG958" s="7"/>
    </row>
    <row r="959" ht="15.75" customHeight="1">
      <c r="A959" s="7"/>
      <c r="B959" s="154"/>
      <c r="C959" s="154"/>
      <c r="D959" s="7"/>
      <c r="E959" s="7"/>
      <c r="F959" s="7"/>
      <c r="G959" s="7"/>
      <c r="H959" s="154"/>
      <c r="I959" s="154"/>
      <c r="J959" s="7"/>
      <c r="K959" s="7"/>
      <c r="L959" s="7"/>
      <c r="M959" s="7"/>
      <c r="N959" s="154"/>
      <c r="O959" s="154"/>
      <c r="P959" s="7"/>
      <c r="Q959" s="7"/>
      <c r="R959" s="7"/>
      <c r="S959" s="7"/>
      <c r="T959" s="154"/>
      <c r="U959" s="154"/>
      <c r="V959" s="7"/>
      <c r="W959" s="7"/>
      <c r="X959" s="7"/>
      <c r="Y959" s="7"/>
      <c r="Z959" s="154"/>
      <c r="AA959" s="154"/>
      <c r="AB959" s="7"/>
      <c r="AC959" s="7"/>
      <c r="AD959" s="7"/>
      <c r="AE959" s="7"/>
      <c r="AF959" s="154"/>
      <c r="AG959" s="154"/>
      <c r="AH959" s="7"/>
      <c r="AI959" s="7"/>
      <c r="AJ959" s="7"/>
      <c r="AK959" s="7"/>
      <c r="AL959" s="154"/>
      <c r="AM959" s="154"/>
      <c r="AN959" s="7"/>
      <c r="AO959" s="7"/>
      <c r="AP959" s="7"/>
      <c r="AQ959" s="7"/>
      <c r="AR959" s="154"/>
      <c r="AS959" s="154"/>
      <c r="AT959" s="7"/>
      <c r="AU959" s="7"/>
      <c r="AV959" s="7"/>
      <c r="AW959" s="7"/>
      <c r="AX959" s="154"/>
      <c r="AY959" s="154"/>
      <c r="AZ959" s="7"/>
      <c r="BA959" s="7"/>
      <c r="BB959" s="7"/>
      <c r="BC959" s="7"/>
      <c r="BD959" s="154"/>
      <c r="BE959" s="154"/>
      <c r="BF959" s="154"/>
      <c r="BG959" s="7"/>
    </row>
    <row r="960" ht="15.75" customHeight="1">
      <c r="A960" s="7"/>
      <c r="B960" s="154"/>
      <c r="C960" s="154"/>
      <c r="D960" s="7"/>
      <c r="E960" s="7"/>
      <c r="F960" s="7"/>
      <c r="G960" s="7"/>
      <c r="H960" s="154"/>
      <c r="I960" s="154"/>
      <c r="J960" s="7"/>
      <c r="K960" s="7"/>
      <c r="L960" s="7"/>
      <c r="M960" s="7"/>
      <c r="N960" s="154"/>
      <c r="O960" s="154"/>
      <c r="P960" s="7"/>
      <c r="Q960" s="7"/>
      <c r="R960" s="7"/>
      <c r="S960" s="7"/>
      <c r="T960" s="154"/>
      <c r="U960" s="154"/>
      <c r="V960" s="7"/>
      <c r="W960" s="7"/>
      <c r="X960" s="7"/>
      <c r="Y960" s="7"/>
      <c r="Z960" s="154"/>
      <c r="AA960" s="154"/>
      <c r="AB960" s="7"/>
      <c r="AC960" s="7"/>
      <c r="AD960" s="7"/>
      <c r="AE960" s="7"/>
      <c r="AF960" s="154"/>
      <c r="AG960" s="154"/>
      <c r="AH960" s="7"/>
      <c r="AI960" s="7"/>
      <c r="AJ960" s="7"/>
      <c r="AK960" s="7"/>
      <c r="AL960" s="154"/>
      <c r="AM960" s="154"/>
      <c r="AN960" s="7"/>
      <c r="AO960" s="7"/>
      <c r="AP960" s="7"/>
      <c r="AQ960" s="7"/>
      <c r="AR960" s="154"/>
      <c r="AS960" s="154"/>
      <c r="AT960" s="7"/>
      <c r="AU960" s="7"/>
      <c r="AV960" s="7"/>
      <c r="AW960" s="7"/>
      <c r="AX960" s="154"/>
      <c r="AY960" s="154"/>
      <c r="AZ960" s="7"/>
      <c r="BA960" s="7"/>
      <c r="BB960" s="7"/>
      <c r="BC960" s="7"/>
      <c r="BD960" s="154"/>
      <c r="BE960" s="154"/>
      <c r="BF960" s="154"/>
      <c r="BG960" s="7"/>
    </row>
    <row r="961" ht="15.75" customHeight="1">
      <c r="A961" s="7"/>
      <c r="B961" s="154"/>
      <c r="C961" s="154"/>
      <c r="D961" s="7"/>
      <c r="E961" s="7"/>
      <c r="F961" s="7"/>
      <c r="G961" s="7"/>
      <c r="H961" s="154"/>
      <c r="I961" s="154"/>
      <c r="J961" s="7"/>
      <c r="K961" s="7"/>
      <c r="L961" s="7"/>
      <c r="M961" s="7"/>
      <c r="N961" s="154"/>
      <c r="O961" s="154"/>
      <c r="P961" s="7"/>
      <c r="Q961" s="7"/>
      <c r="R961" s="7"/>
      <c r="S961" s="7"/>
      <c r="T961" s="154"/>
      <c r="U961" s="154"/>
      <c r="V961" s="7"/>
      <c r="W961" s="7"/>
      <c r="X961" s="7"/>
      <c r="Y961" s="7"/>
      <c r="Z961" s="154"/>
      <c r="AA961" s="154"/>
      <c r="AB961" s="7"/>
      <c r="AC961" s="7"/>
      <c r="AD961" s="7"/>
      <c r="AE961" s="7"/>
      <c r="AF961" s="154"/>
      <c r="AG961" s="154"/>
      <c r="AH961" s="7"/>
      <c r="AI961" s="7"/>
      <c r="AJ961" s="7"/>
      <c r="AK961" s="7"/>
      <c r="AL961" s="154"/>
      <c r="AM961" s="154"/>
      <c r="AN961" s="7"/>
      <c r="AO961" s="7"/>
      <c r="AP961" s="7"/>
      <c r="AQ961" s="7"/>
      <c r="AR961" s="154"/>
      <c r="AS961" s="154"/>
      <c r="AT961" s="7"/>
      <c r="AU961" s="7"/>
      <c r="AV961" s="7"/>
      <c r="AW961" s="7"/>
      <c r="AX961" s="154"/>
      <c r="AY961" s="154"/>
      <c r="AZ961" s="7"/>
      <c r="BA961" s="7"/>
      <c r="BB961" s="7"/>
      <c r="BC961" s="7"/>
      <c r="BD961" s="154"/>
      <c r="BE961" s="154"/>
      <c r="BF961" s="154"/>
      <c r="BG961" s="7"/>
    </row>
    <row r="962" ht="15.75" customHeight="1">
      <c r="A962" s="7"/>
      <c r="B962" s="154"/>
      <c r="C962" s="154"/>
      <c r="D962" s="7"/>
      <c r="E962" s="7"/>
      <c r="F962" s="7"/>
      <c r="G962" s="7"/>
      <c r="H962" s="154"/>
      <c r="I962" s="154"/>
      <c r="J962" s="7"/>
      <c r="K962" s="7"/>
      <c r="L962" s="7"/>
      <c r="M962" s="7"/>
      <c r="N962" s="154"/>
      <c r="O962" s="154"/>
      <c r="P962" s="7"/>
      <c r="Q962" s="7"/>
      <c r="R962" s="7"/>
      <c r="S962" s="7"/>
      <c r="T962" s="154"/>
      <c r="U962" s="154"/>
      <c r="V962" s="7"/>
      <c r="W962" s="7"/>
      <c r="X962" s="7"/>
      <c r="Y962" s="7"/>
      <c r="Z962" s="154"/>
      <c r="AA962" s="154"/>
      <c r="AB962" s="7"/>
      <c r="AC962" s="7"/>
      <c r="AD962" s="7"/>
      <c r="AE962" s="7"/>
      <c r="AF962" s="154"/>
      <c r="AG962" s="154"/>
      <c r="AH962" s="7"/>
      <c r="AI962" s="7"/>
      <c r="AJ962" s="7"/>
      <c r="AK962" s="7"/>
      <c r="AL962" s="154"/>
      <c r="AM962" s="154"/>
      <c r="AN962" s="7"/>
      <c r="AO962" s="7"/>
      <c r="AP962" s="7"/>
      <c r="AQ962" s="7"/>
      <c r="AR962" s="154"/>
      <c r="AS962" s="154"/>
      <c r="AT962" s="7"/>
      <c r="AU962" s="7"/>
      <c r="AV962" s="7"/>
      <c r="AW962" s="7"/>
      <c r="AX962" s="154"/>
      <c r="AY962" s="154"/>
      <c r="AZ962" s="7"/>
      <c r="BA962" s="7"/>
      <c r="BB962" s="7"/>
      <c r="BC962" s="7"/>
      <c r="BD962" s="154"/>
      <c r="BE962" s="154"/>
      <c r="BF962" s="154"/>
      <c r="BG962" s="7"/>
    </row>
    <row r="963" ht="15.75" customHeight="1">
      <c r="A963" s="7"/>
      <c r="B963" s="154"/>
      <c r="C963" s="154"/>
      <c r="D963" s="7"/>
      <c r="E963" s="7"/>
      <c r="F963" s="7"/>
      <c r="G963" s="7"/>
      <c r="H963" s="154"/>
      <c r="I963" s="154"/>
      <c r="J963" s="7"/>
      <c r="K963" s="7"/>
      <c r="L963" s="7"/>
      <c r="M963" s="7"/>
      <c r="N963" s="154"/>
      <c r="O963" s="154"/>
      <c r="P963" s="7"/>
      <c r="Q963" s="7"/>
      <c r="R963" s="7"/>
      <c r="S963" s="7"/>
      <c r="T963" s="154"/>
      <c r="U963" s="154"/>
      <c r="V963" s="7"/>
      <c r="W963" s="7"/>
      <c r="X963" s="7"/>
      <c r="Y963" s="7"/>
      <c r="Z963" s="154"/>
      <c r="AA963" s="154"/>
      <c r="AB963" s="7"/>
      <c r="AC963" s="7"/>
      <c r="AD963" s="7"/>
      <c r="AE963" s="7"/>
      <c r="AF963" s="154"/>
      <c r="AG963" s="154"/>
      <c r="AH963" s="7"/>
      <c r="AI963" s="7"/>
      <c r="AJ963" s="7"/>
      <c r="AK963" s="7"/>
      <c r="AL963" s="154"/>
      <c r="AM963" s="154"/>
      <c r="AN963" s="7"/>
      <c r="AO963" s="7"/>
      <c r="AP963" s="7"/>
      <c r="AQ963" s="7"/>
      <c r="AR963" s="154"/>
      <c r="AS963" s="154"/>
      <c r="AT963" s="7"/>
      <c r="AU963" s="7"/>
      <c r="AV963" s="7"/>
      <c r="AW963" s="7"/>
      <c r="AX963" s="154"/>
      <c r="AY963" s="154"/>
      <c r="AZ963" s="7"/>
      <c r="BA963" s="7"/>
      <c r="BB963" s="7"/>
      <c r="BC963" s="7"/>
      <c r="BD963" s="154"/>
      <c r="BE963" s="154"/>
      <c r="BF963" s="154"/>
      <c r="BG963" s="7"/>
    </row>
    <row r="964" ht="15.75" customHeight="1">
      <c r="A964" s="7"/>
      <c r="B964" s="154"/>
      <c r="C964" s="154"/>
      <c r="D964" s="7"/>
      <c r="E964" s="7"/>
      <c r="F964" s="7"/>
      <c r="G964" s="7"/>
      <c r="H964" s="154"/>
      <c r="I964" s="154"/>
      <c r="J964" s="7"/>
      <c r="K964" s="7"/>
      <c r="L964" s="7"/>
      <c r="M964" s="7"/>
      <c r="N964" s="154"/>
      <c r="O964" s="154"/>
      <c r="P964" s="7"/>
      <c r="Q964" s="7"/>
      <c r="R964" s="7"/>
      <c r="S964" s="7"/>
      <c r="T964" s="154"/>
      <c r="U964" s="154"/>
      <c r="V964" s="7"/>
      <c r="W964" s="7"/>
      <c r="X964" s="7"/>
      <c r="Y964" s="7"/>
      <c r="Z964" s="154"/>
      <c r="AA964" s="154"/>
      <c r="AB964" s="7"/>
      <c r="AC964" s="7"/>
      <c r="AD964" s="7"/>
      <c r="AE964" s="7"/>
      <c r="AF964" s="154"/>
      <c r="AG964" s="154"/>
      <c r="AH964" s="7"/>
      <c r="AI964" s="7"/>
      <c r="AJ964" s="7"/>
      <c r="AK964" s="7"/>
      <c r="AL964" s="154"/>
      <c r="AM964" s="154"/>
      <c r="AN964" s="7"/>
      <c r="AO964" s="7"/>
      <c r="AP964" s="7"/>
      <c r="AQ964" s="7"/>
      <c r="AR964" s="154"/>
      <c r="AS964" s="154"/>
      <c r="AT964" s="7"/>
      <c r="AU964" s="7"/>
      <c r="AV964" s="7"/>
      <c r="AW964" s="7"/>
      <c r="AX964" s="154"/>
      <c r="AY964" s="154"/>
      <c r="AZ964" s="7"/>
      <c r="BA964" s="7"/>
      <c r="BB964" s="7"/>
      <c r="BC964" s="7"/>
      <c r="BD964" s="154"/>
      <c r="BE964" s="154"/>
      <c r="BF964" s="154"/>
      <c r="BG964" s="7"/>
    </row>
    <row r="965" ht="15.75" customHeight="1">
      <c r="A965" s="7"/>
      <c r="B965" s="154"/>
      <c r="C965" s="154"/>
      <c r="D965" s="7"/>
      <c r="E965" s="7"/>
      <c r="F965" s="7"/>
      <c r="G965" s="7"/>
      <c r="H965" s="154"/>
      <c r="I965" s="154"/>
      <c r="J965" s="7"/>
      <c r="K965" s="7"/>
      <c r="L965" s="7"/>
      <c r="M965" s="7"/>
      <c r="N965" s="154"/>
      <c r="O965" s="154"/>
      <c r="P965" s="7"/>
      <c r="Q965" s="7"/>
      <c r="R965" s="7"/>
      <c r="S965" s="7"/>
      <c r="T965" s="154"/>
      <c r="U965" s="154"/>
      <c r="V965" s="7"/>
      <c r="W965" s="7"/>
      <c r="X965" s="7"/>
      <c r="Y965" s="7"/>
      <c r="Z965" s="154"/>
      <c r="AA965" s="154"/>
      <c r="AB965" s="7"/>
      <c r="AC965" s="7"/>
      <c r="AD965" s="7"/>
      <c r="AE965" s="7"/>
      <c r="AF965" s="154"/>
      <c r="AG965" s="154"/>
      <c r="AH965" s="7"/>
      <c r="AI965" s="7"/>
      <c r="AJ965" s="7"/>
      <c r="AK965" s="7"/>
      <c r="AL965" s="154"/>
      <c r="AM965" s="154"/>
      <c r="AN965" s="7"/>
      <c r="AO965" s="7"/>
      <c r="AP965" s="7"/>
      <c r="AQ965" s="7"/>
      <c r="AR965" s="154"/>
      <c r="AS965" s="154"/>
      <c r="AT965" s="7"/>
      <c r="AU965" s="7"/>
      <c r="AV965" s="7"/>
      <c r="AW965" s="7"/>
      <c r="AX965" s="154"/>
      <c r="AY965" s="154"/>
      <c r="AZ965" s="7"/>
      <c r="BA965" s="7"/>
      <c r="BB965" s="7"/>
      <c r="BC965" s="7"/>
      <c r="BD965" s="154"/>
      <c r="BE965" s="154"/>
      <c r="BF965" s="154"/>
      <c r="BG965" s="7"/>
    </row>
    <row r="966" ht="15.75" customHeight="1">
      <c r="A966" s="7"/>
      <c r="B966" s="154"/>
      <c r="C966" s="154"/>
      <c r="D966" s="7"/>
      <c r="E966" s="7"/>
      <c r="F966" s="7"/>
      <c r="G966" s="7"/>
      <c r="H966" s="154"/>
      <c r="I966" s="154"/>
      <c r="J966" s="7"/>
      <c r="K966" s="7"/>
      <c r="L966" s="7"/>
      <c r="M966" s="7"/>
      <c r="N966" s="154"/>
      <c r="O966" s="154"/>
      <c r="P966" s="7"/>
      <c r="Q966" s="7"/>
      <c r="R966" s="7"/>
      <c r="S966" s="7"/>
      <c r="T966" s="154"/>
      <c r="U966" s="154"/>
      <c r="V966" s="7"/>
      <c r="W966" s="7"/>
      <c r="X966" s="7"/>
      <c r="Y966" s="7"/>
      <c r="Z966" s="154"/>
      <c r="AA966" s="154"/>
      <c r="AB966" s="7"/>
      <c r="AC966" s="7"/>
      <c r="AD966" s="7"/>
      <c r="AE966" s="7"/>
      <c r="AF966" s="154"/>
      <c r="AG966" s="154"/>
      <c r="AH966" s="7"/>
      <c r="AI966" s="7"/>
      <c r="AJ966" s="7"/>
      <c r="AK966" s="7"/>
      <c r="AL966" s="154"/>
      <c r="AM966" s="154"/>
      <c r="AN966" s="7"/>
      <c r="AO966" s="7"/>
      <c r="AP966" s="7"/>
      <c r="AQ966" s="7"/>
      <c r="AR966" s="154"/>
      <c r="AS966" s="154"/>
      <c r="AT966" s="7"/>
      <c r="AU966" s="7"/>
      <c r="AV966" s="7"/>
      <c r="AW966" s="7"/>
      <c r="AX966" s="154"/>
      <c r="AY966" s="154"/>
      <c r="AZ966" s="7"/>
      <c r="BA966" s="7"/>
      <c r="BB966" s="7"/>
      <c r="BC966" s="7"/>
      <c r="BD966" s="154"/>
      <c r="BE966" s="154"/>
      <c r="BF966" s="154"/>
      <c r="BG966" s="7"/>
    </row>
    <row r="967" ht="15.75" customHeight="1">
      <c r="A967" s="7"/>
      <c r="B967" s="154"/>
      <c r="C967" s="154"/>
      <c r="D967" s="7"/>
      <c r="E967" s="7"/>
      <c r="F967" s="7"/>
      <c r="G967" s="7"/>
      <c r="H967" s="154"/>
      <c r="I967" s="154"/>
      <c r="J967" s="7"/>
      <c r="K967" s="7"/>
      <c r="L967" s="7"/>
      <c r="M967" s="7"/>
      <c r="N967" s="154"/>
      <c r="O967" s="154"/>
      <c r="P967" s="7"/>
      <c r="Q967" s="7"/>
      <c r="R967" s="7"/>
      <c r="S967" s="7"/>
      <c r="T967" s="154"/>
      <c r="U967" s="154"/>
      <c r="V967" s="7"/>
      <c r="W967" s="7"/>
      <c r="X967" s="7"/>
      <c r="Y967" s="7"/>
      <c r="Z967" s="154"/>
      <c r="AA967" s="154"/>
      <c r="AB967" s="7"/>
      <c r="AC967" s="7"/>
      <c r="AD967" s="7"/>
      <c r="AE967" s="7"/>
      <c r="AF967" s="154"/>
      <c r="AG967" s="154"/>
      <c r="AH967" s="7"/>
      <c r="AI967" s="7"/>
      <c r="AJ967" s="7"/>
      <c r="AK967" s="7"/>
      <c r="AL967" s="154"/>
      <c r="AM967" s="154"/>
      <c r="AN967" s="7"/>
      <c r="AO967" s="7"/>
      <c r="AP967" s="7"/>
      <c r="AQ967" s="7"/>
      <c r="AR967" s="154"/>
      <c r="AS967" s="154"/>
      <c r="AT967" s="7"/>
      <c r="AU967" s="7"/>
      <c r="AV967" s="7"/>
      <c r="AW967" s="7"/>
      <c r="AX967" s="154"/>
      <c r="AY967" s="154"/>
      <c r="AZ967" s="7"/>
      <c r="BA967" s="7"/>
      <c r="BB967" s="7"/>
      <c r="BC967" s="7"/>
      <c r="BD967" s="154"/>
      <c r="BE967" s="154"/>
      <c r="BF967" s="154"/>
      <c r="BG967" s="7"/>
    </row>
    <row r="968" ht="15.75" customHeight="1">
      <c r="A968" s="7"/>
      <c r="B968" s="154"/>
      <c r="C968" s="154"/>
      <c r="D968" s="7"/>
      <c r="E968" s="7"/>
      <c r="F968" s="7"/>
      <c r="G968" s="7"/>
      <c r="H968" s="154"/>
      <c r="I968" s="154"/>
      <c r="J968" s="7"/>
      <c r="K968" s="7"/>
      <c r="L968" s="7"/>
      <c r="M968" s="7"/>
      <c r="N968" s="154"/>
      <c r="O968" s="154"/>
      <c r="P968" s="7"/>
      <c r="Q968" s="7"/>
      <c r="R968" s="7"/>
      <c r="S968" s="7"/>
      <c r="T968" s="154"/>
      <c r="U968" s="154"/>
      <c r="V968" s="7"/>
      <c r="W968" s="7"/>
      <c r="X968" s="7"/>
      <c r="Y968" s="7"/>
      <c r="Z968" s="154"/>
      <c r="AA968" s="154"/>
      <c r="AB968" s="7"/>
      <c r="AC968" s="7"/>
      <c r="AD968" s="7"/>
      <c r="AE968" s="7"/>
      <c r="AF968" s="154"/>
      <c r="AG968" s="154"/>
      <c r="AH968" s="7"/>
      <c r="AI968" s="7"/>
      <c r="AJ968" s="7"/>
      <c r="AK968" s="7"/>
      <c r="AL968" s="154"/>
      <c r="AM968" s="154"/>
      <c r="AN968" s="7"/>
      <c r="AO968" s="7"/>
      <c r="AP968" s="7"/>
      <c r="AQ968" s="7"/>
      <c r="AR968" s="154"/>
      <c r="AS968" s="154"/>
      <c r="AT968" s="7"/>
      <c r="AU968" s="7"/>
      <c r="AV968" s="7"/>
      <c r="AW968" s="7"/>
      <c r="AX968" s="154"/>
      <c r="AY968" s="154"/>
      <c r="AZ968" s="7"/>
      <c r="BA968" s="7"/>
      <c r="BB968" s="7"/>
      <c r="BC968" s="7"/>
      <c r="BD968" s="154"/>
      <c r="BE968" s="154"/>
      <c r="BF968" s="154"/>
      <c r="BG968" s="7"/>
    </row>
    <row r="969" ht="15.75" customHeight="1">
      <c r="A969" s="7"/>
      <c r="B969" s="154"/>
      <c r="C969" s="154"/>
      <c r="D969" s="7"/>
      <c r="E969" s="7"/>
      <c r="F969" s="7"/>
      <c r="G969" s="7"/>
      <c r="H969" s="154"/>
      <c r="I969" s="154"/>
      <c r="J969" s="7"/>
      <c r="K969" s="7"/>
      <c r="L969" s="7"/>
      <c r="M969" s="7"/>
      <c r="N969" s="154"/>
      <c r="O969" s="154"/>
      <c r="P969" s="7"/>
      <c r="Q969" s="7"/>
      <c r="R969" s="7"/>
      <c r="S969" s="7"/>
      <c r="T969" s="154"/>
      <c r="U969" s="154"/>
      <c r="V969" s="7"/>
      <c r="W969" s="7"/>
      <c r="X969" s="7"/>
      <c r="Y969" s="7"/>
      <c r="Z969" s="154"/>
      <c r="AA969" s="154"/>
      <c r="AB969" s="7"/>
      <c r="AC969" s="7"/>
      <c r="AD969" s="7"/>
      <c r="AE969" s="7"/>
      <c r="AF969" s="154"/>
      <c r="AG969" s="154"/>
      <c r="AH969" s="7"/>
      <c r="AI969" s="7"/>
      <c r="AJ969" s="7"/>
      <c r="AK969" s="7"/>
      <c r="AL969" s="154"/>
      <c r="AM969" s="154"/>
      <c r="AN969" s="7"/>
      <c r="AO969" s="7"/>
      <c r="AP969" s="7"/>
      <c r="AQ969" s="7"/>
      <c r="AR969" s="154"/>
      <c r="AS969" s="154"/>
      <c r="AT969" s="7"/>
      <c r="AU969" s="7"/>
      <c r="AV969" s="7"/>
      <c r="AW969" s="7"/>
      <c r="AX969" s="154"/>
      <c r="AY969" s="154"/>
      <c r="AZ969" s="7"/>
      <c r="BA969" s="7"/>
      <c r="BB969" s="7"/>
      <c r="BC969" s="7"/>
      <c r="BD969" s="154"/>
      <c r="BE969" s="154"/>
      <c r="BF969" s="154"/>
      <c r="BG969" s="7"/>
    </row>
    <row r="970" ht="15.75" customHeight="1">
      <c r="A970" s="7"/>
      <c r="B970" s="154"/>
      <c r="C970" s="154"/>
      <c r="D970" s="7"/>
      <c r="E970" s="7"/>
      <c r="F970" s="7"/>
      <c r="G970" s="7"/>
      <c r="H970" s="154"/>
      <c r="I970" s="154"/>
      <c r="J970" s="7"/>
      <c r="K970" s="7"/>
      <c r="L970" s="7"/>
      <c r="M970" s="7"/>
      <c r="N970" s="154"/>
      <c r="O970" s="154"/>
      <c r="P970" s="7"/>
      <c r="Q970" s="7"/>
      <c r="R970" s="7"/>
      <c r="S970" s="7"/>
      <c r="T970" s="154"/>
      <c r="U970" s="154"/>
      <c r="V970" s="7"/>
      <c r="W970" s="7"/>
      <c r="X970" s="7"/>
      <c r="Y970" s="7"/>
      <c r="Z970" s="154"/>
      <c r="AA970" s="154"/>
      <c r="AB970" s="7"/>
      <c r="AC970" s="7"/>
      <c r="AD970" s="7"/>
      <c r="AE970" s="7"/>
      <c r="AF970" s="154"/>
      <c r="AG970" s="154"/>
      <c r="AH970" s="7"/>
      <c r="AI970" s="7"/>
      <c r="AJ970" s="7"/>
      <c r="AK970" s="7"/>
      <c r="AL970" s="154"/>
      <c r="AM970" s="154"/>
      <c r="AN970" s="7"/>
      <c r="AO970" s="7"/>
      <c r="AP970" s="7"/>
      <c r="AQ970" s="7"/>
      <c r="AR970" s="154"/>
      <c r="AS970" s="154"/>
      <c r="AT970" s="7"/>
      <c r="AU970" s="7"/>
      <c r="AV970" s="7"/>
      <c r="AW970" s="7"/>
      <c r="AX970" s="154"/>
      <c r="AY970" s="154"/>
      <c r="AZ970" s="7"/>
      <c r="BA970" s="7"/>
      <c r="BB970" s="7"/>
      <c r="BC970" s="7"/>
      <c r="BD970" s="154"/>
      <c r="BE970" s="154"/>
      <c r="BF970" s="154"/>
      <c r="BG970" s="7"/>
    </row>
    <row r="971" ht="15.75" customHeight="1">
      <c r="A971" s="7"/>
      <c r="B971" s="154"/>
      <c r="C971" s="154"/>
      <c r="D971" s="7"/>
      <c r="E971" s="7"/>
      <c r="F971" s="7"/>
      <c r="G971" s="7"/>
      <c r="H971" s="154"/>
      <c r="I971" s="154"/>
      <c r="J971" s="7"/>
      <c r="K971" s="7"/>
      <c r="L971" s="7"/>
      <c r="M971" s="7"/>
      <c r="N971" s="154"/>
      <c r="O971" s="154"/>
      <c r="P971" s="7"/>
      <c r="Q971" s="7"/>
      <c r="R971" s="7"/>
      <c r="S971" s="7"/>
      <c r="T971" s="154"/>
      <c r="U971" s="154"/>
      <c r="V971" s="7"/>
      <c r="W971" s="7"/>
      <c r="X971" s="7"/>
      <c r="Y971" s="7"/>
      <c r="Z971" s="154"/>
      <c r="AA971" s="154"/>
      <c r="AB971" s="7"/>
      <c r="AC971" s="7"/>
      <c r="AD971" s="7"/>
      <c r="AE971" s="7"/>
      <c r="AF971" s="154"/>
      <c r="AG971" s="154"/>
      <c r="AH971" s="7"/>
      <c r="AI971" s="7"/>
      <c r="AJ971" s="7"/>
      <c r="AK971" s="7"/>
      <c r="AL971" s="154"/>
      <c r="AM971" s="154"/>
      <c r="AN971" s="7"/>
      <c r="AO971" s="7"/>
      <c r="AP971" s="7"/>
      <c r="AQ971" s="7"/>
      <c r="AR971" s="154"/>
      <c r="AS971" s="154"/>
      <c r="AT971" s="7"/>
      <c r="AU971" s="7"/>
      <c r="AV971" s="7"/>
      <c r="AW971" s="7"/>
      <c r="AX971" s="154"/>
      <c r="AY971" s="154"/>
      <c r="AZ971" s="7"/>
      <c r="BA971" s="7"/>
      <c r="BB971" s="7"/>
      <c r="BC971" s="7"/>
      <c r="BD971" s="154"/>
      <c r="BE971" s="154"/>
      <c r="BF971" s="154"/>
      <c r="BG971" s="7"/>
    </row>
    <row r="972" ht="15.75" customHeight="1">
      <c r="A972" s="7"/>
      <c r="B972" s="154"/>
      <c r="C972" s="154"/>
      <c r="D972" s="7"/>
      <c r="E972" s="7"/>
      <c r="F972" s="7"/>
      <c r="G972" s="7"/>
      <c r="H972" s="154"/>
      <c r="I972" s="154"/>
      <c r="J972" s="7"/>
      <c r="K972" s="7"/>
      <c r="L972" s="7"/>
      <c r="M972" s="7"/>
      <c r="N972" s="154"/>
      <c r="O972" s="154"/>
      <c r="P972" s="7"/>
      <c r="Q972" s="7"/>
      <c r="R972" s="7"/>
      <c r="S972" s="7"/>
      <c r="T972" s="154"/>
      <c r="U972" s="154"/>
      <c r="V972" s="7"/>
      <c r="W972" s="7"/>
      <c r="X972" s="7"/>
      <c r="Y972" s="7"/>
      <c r="Z972" s="154"/>
      <c r="AA972" s="154"/>
      <c r="AB972" s="7"/>
      <c r="AC972" s="7"/>
      <c r="AD972" s="7"/>
      <c r="AE972" s="7"/>
      <c r="AF972" s="154"/>
      <c r="AG972" s="154"/>
      <c r="AH972" s="7"/>
      <c r="AI972" s="7"/>
      <c r="AJ972" s="7"/>
      <c r="AK972" s="7"/>
      <c r="AL972" s="154"/>
      <c r="AM972" s="154"/>
      <c r="AN972" s="7"/>
      <c r="AO972" s="7"/>
      <c r="AP972" s="7"/>
      <c r="AQ972" s="7"/>
      <c r="AR972" s="154"/>
      <c r="AS972" s="154"/>
      <c r="AT972" s="7"/>
      <c r="AU972" s="7"/>
      <c r="AV972" s="7"/>
      <c r="AW972" s="7"/>
      <c r="AX972" s="154"/>
      <c r="AY972" s="154"/>
      <c r="AZ972" s="7"/>
      <c r="BA972" s="7"/>
      <c r="BB972" s="7"/>
      <c r="BC972" s="7"/>
      <c r="BD972" s="154"/>
      <c r="BE972" s="154"/>
      <c r="BF972" s="154"/>
      <c r="BG972" s="7"/>
    </row>
    <row r="973" ht="15.75" customHeight="1">
      <c r="A973" s="7"/>
      <c r="B973" s="154"/>
      <c r="C973" s="154"/>
      <c r="D973" s="7"/>
      <c r="E973" s="7"/>
      <c r="F973" s="7"/>
      <c r="G973" s="7"/>
      <c r="H973" s="154"/>
      <c r="I973" s="154"/>
      <c r="J973" s="7"/>
      <c r="K973" s="7"/>
      <c r="L973" s="7"/>
      <c r="M973" s="7"/>
      <c r="N973" s="154"/>
      <c r="O973" s="154"/>
      <c r="P973" s="7"/>
      <c r="Q973" s="7"/>
      <c r="R973" s="7"/>
      <c r="S973" s="7"/>
      <c r="T973" s="154"/>
      <c r="U973" s="154"/>
      <c r="V973" s="7"/>
      <c r="W973" s="7"/>
      <c r="X973" s="7"/>
      <c r="Y973" s="7"/>
      <c r="Z973" s="154"/>
      <c r="AA973" s="154"/>
      <c r="AB973" s="7"/>
      <c r="AC973" s="7"/>
      <c r="AD973" s="7"/>
      <c r="AE973" s="7"/>
      <c r="AF973" s="154"/>
      <c r="AG973" s="154"/>
      <c r="AH973" s="7"/>
      <c r="AI973" s="7"/>
      <c r="AJ973" s="7"/>
      <c r="AK973" s="7"/>
      <c r="AL973" s="154"/>
      <c r="AM973" s="154"/>
      <c r="AN973" s="7"/>
      <c r="AO973" s="7"/>
      <c r="AP973" s="7"/>
      <c r="AQ973" s="7"/>
      <c r="AR973" s="154"/>
      <c r="AS973" s="154"/>
      <c r="AT973" s="7"/>
      <c r="AU973" s="7"/>
      <c r="AV973" s="7"/>
      <c r="AW973" s="7"/>
      <c r="AX973" s="154"/>
      <c r="AY973" s="154"/>
      <c r="AZ973" s="7"/>
      <c r="BA973" s="7"/>
      <c r="BB973" s="7"/>
      <c r="BC973" s="7"/>
      <c r="BD973" s="154"/>
      <c r="BE973" s="154"/>
      <c r="BF973" s="154"/>
      <c r="BG973" s="7"/>
    </row>
    <row r="974" ht="15.75" customHeight="1">
      <c r="A974" s="7"/>
      <c r="B974" s="154"/>
      <c r="C974" s="154"/>
      <c r="D974" s="7"/>
      <c r="E974" s="7"/>
      <c r="F974" s="7"/>
      <c r="G974" s="7"/>
      <c r="H974" s="154"/>
      <c r="I974" s="154"/>
      <c r="J974" s="7"/>
      <c r="K974" s="7"/>
      <c r="L974" s="7"/>
      <c r="M974" s="7"/>
      <c r="N974" s="154"/>
      <c r="O974" s="154"/>
      <c r="P974" s="7"/>
      <c r="Q974" s="7"/>
      <c r="R974" s="7"/>
      <c r="S974" s="7"/>
      <c r="T974" s="154"/>
      <c r="U974" s="154"/>
      <c r="V974" s="7"/>
      <c r="W974" s="7"/>
      <c r="X974" s="7"/>
      <c r="Y974" s="7"/>
      <c r="Z974" s="154"/>
      <c r="AA974" s="154"/>
      <c r="AB974" s="7"/>
      <c r="AC974" s="7"/>
      <c r="AD974" s="7"/>
      <c r="AE974" s="7"/>
      <c r="AF974" s="154"/>
      <c r="AG974" s="154"/>
      <c r="AH974" s="7"/>
      <c r="AI974" s="7"/>
      <c r="AJ974" s="7"/>
      <c r="AK974" s="7"/>
      <c r="AL974" s="154"/>
      <c r="AM974" s="154"/>
      <c r="AN974" s="7"/>
      <c r="AO974" s="7"/>
      <c r="AP974" s="7"/>
      <c r="AQ974" s="7"/>
      <c r="AR974" s="154"/>
      <c r="AS974" s="154"/>
      <c r="AT974" s="7"/>
      <c r="AU974" s="7"/>
      <c r="AV974" s="7"/>
      <c r="AW974" s="7"/>
      <c r="AX974" s="154"/>
      <c r="AY974" s="154"/>
      <c r="AZ974" s="7"/>
      <c r="BA974" s="7"/>
      <c r="BB974" s="7"/>
      <c r="BC974" s="7"/>
      <c r="BD974" s="154"/>
      <c r="BE974" s="154"/>
      <c r="BF974" s="154"/>
      <c r="BG974" s="7"/>
    </row>
    <row r="975" ht="15.75" customHeight="1">
      <c r="A975" s="7"/>
      <c r="B975" s="154"/>
      <c r="C975" s="154"/>
      <c r="D975" s="7"/>
      <c r="E975" s="7"/>
      <c r="F975" s="7"/>
      <c r="G975" s="7"/>
      <c r="H975" s="154"/>
      <c r="I975" s="154"/>
      <c r="J975" s="7"/>
      <c r="K975" s="7"/>
      <c r="L975" s="7"/>
      <c r="M975" s="7"/>
      <c r="N975" s="154"/>
      <c r="O975" s="154"/>
      <c r="P975" s="7"/>
      <c r="Q975" s="7"/>
      <c r="R975" s="7"/>
      <c r="S975" s="7"/>
      <c r="T975" s="154"/>
      <c r="U975" s="154"/>
      <c r="V975" s="7"/>
      <c r="W975" s="7"/>
      <c r="X975" s="7"/>
      <c r="Y975" s="7"/>
      <c r="Z975" s="154"/>
      <c r="AA975" s="154"/>
      <c r="AB975" s="7"/>
      <c r="AC975" s="7"/>
      <c r="AD975" s="7"/>
      <c r="AE975" s="7"/>
      <c r="AF975" s="154"/>
      <c r="AG975" s="154"/>
      <c r="AH975" s="7"/>
      <c r="AI975" s="7"/>
      <c r="AJ975" s="7"/>
      <c r="AK975" s="7"/>
      <c r="AL975" s="154"/>
      <c r="AM975" s="154"/>
      <c r="AN975" s="7"/>
      <c r="AO975" s="7"/>
      <c r="AP975" s="7"/>
      <c r="AQ975" s="7"/>
      <c r="AR975" s="154"/>
      <c r="AS975" s="154"/>
      <c r="AT975" s="7"/>
      <c r="AU975" s="7"/>
      <c r="AV975" s="7"/>
      <c r="AW975" s="7"/>
      <c r="AX975" s="154"/>
      <c r="AY975" s="154"/>
      <c r="AZ975" s="7"/>
      <c r="BA975" s="7"/>
      <c r="BB975" s="7"/>
      <c r="BC975" s="7"/>
      <c r="BD975" s="154"/>
      <c r="BE975" s="154"/>
      <c r="BF975" s="154"/>
      <c r="BG975" s="7"/>
    </row>
    <row r="976" ht="15.75" customHeight="1">
      <c r="A976" s="7"/>
      <c r="B976" s="154"/>
      <c r="C976" s="154"/>
      <c r="D976" s="7"/>
      <c r="E976" s="7"/>
      <c r="F976" s="7"/>
      <c r="G976" s="7"/>
      <c r="H976" s="154"/>
      <c r="I976" s="154"/>
      <c r="J976" s="7"/>
      <c r="K976" s="7"/>
      <c r="L976" s="7"/>
      <c r="M976" s="7"/>
      <c r="N976" s="154"/>
      <c r="O976" s="154"/>
      <c r="P976" s="7"/>
      <c r="Q976" s="7"/>
      <c r="R976" s="7"/>
      <c r="S976" s="7"/>
      <c r="T976" s="154"/>
      <c r="U976" s="154"/>
      <c r="V976" s="7"/>
      <c r="W976" s="7"/>
      <c r="X976" s="7"/>
      <c r="Y976" s="7"/>
      <c r="Z976" s="154"/>
      <c r="AA976" s="154"/>
      <c r="AB976" s="7"/>
      <c r="AC976" s="7"/>
      <c r="AD976" s="7"/>
      <c r="AE976" s="7"/>
      <c r="AF976" s="154"/>
      <c r="AG976" s="154"/>
      <c r="AH976" s="7"/>
      <c r="AI976" s="7"/>
      <c r="AJ976" s="7"/>
      <c r="AK976" s="7"/>
      <c r="AL976" s="154"/>
      <c r="AM976" s="154"/>
      <c r="AN976" s="7"/>
      <c r="AO976" s="7"/>
      <c r="AP976" s="7"/>
      <c r="AQ976" s="7"/>
      <c r="AR976" s="154"/>
      <c r="AS976" s="154"/>
      <c r="AT976" s="7"/>
      <c r="AU976" s="7"/>
      <c r="AV976" s="7"/>
      <c r="AW976" s="7"/>
      <c r="AX976" s="154"/>
      <c r="AY976" s="154"/>
      <c r="AZ976" s="7"/>
      <c r="BA976" s="7"/>
      <c r="BB976" s="7"/>
      <c r="BC976" s="7"/>
      <c r="BD976" s="154"/>
      <c r="BE976" s="154"/>
      <c r="BF976" s="154"/>
      <c r="BG976" s="7"/>
    </row>
    <row r="977" ht="15.75" customHeight="1">
      <c r="A977" s="7"/>
      <c r="B977" s="154"/>
      <c r="C977" s="154"/>
      <c r="D977" s="7"/>
      <c r="E977" s="7"/>
      <c r="F977" s="7"/>
      <c r="G977" s="7"/>
      <c r="H977" s="154"/>
      <c r="I977" s="154"/>
      <c r="J977" s="7"/>
      <c r="K977" s="7"/>
      <c r="L977" s="7"/>
      <c r="M977" s="7"/>
      <c r="N977" s="154"/>
      <c r="O977" s="154"/>
      <c r="P977" s="7"/>
      <c r="Q977" s="7"/>
      <c r="R977" s="7"/>
      <c r="S977" s="7"/>
      <c r="T977" s="154"/>
      <c r="U977" s="154"/>
      <c r="V977" s="7"/>
      <c r="W977" s="7"/>
      <c r="X977" s="7"/>
      <c r="Y977" s="7"/>
      <c r="Z977" s="154"/>
      <c r="AA977" s="154"/>
      <c r="AB977" s="7"/>
      <c r="AC977" s="7"/>
      <c r="AD977" s="7"/>
      <c r="AE977" s="7"/>
      <c r="AF977" s="154"/>
      <c r="AG977" s="154"/>
      <c r="AH977" s="7"/>
      <c r="AI977" s="7"/>
      <c r="AJ977" s="7"/>
      <c r="AK977" s="7"/>
      <c r="AL977" s="154"/>
      <c r="AM977" s="154"/>
      <c r="AN977" s="7"/>
      <c r="AO977" s="7"/>
      <c r="AP977" s="7"/>
      <c r="AQ977" s="7"/>
      <c r="AR977" s="154"/>
      <c r="AS977" s="154"/>
      <c r="AT977" s="7"/>
      <c r="AU977" s="7"/>
      <c r="AV977" s="7"/>
      <c r="AW977" s="7"/>
      <c r="AX977" s="154"/>
      <c r="AY977" s="154"/>
      <c r="AZ977" s="7"/>
      <c r="BA977" s="7"/>
      <c r="BB977" s="7"/>
      <c r="BC977" s="7"/>
      <c r="BD977" s="154"/>
      <c r="BE977" s="154"/>
      <c r="BF977" s="154"/>
      <c r="BG977" s="7"/>
    </row>
    <row r="978" ht="15.75" customHeight="1">
      <c r="A978" s="7"/>
      <c r="B978" s="154"/>
      <c r="C978" s="154"/>
      <c r="D978" s="7"/>
      <c r="E978" s="7"/>
      <c r="F978" s="7"/>
      <c r="G978" s="7"/>
      <c r="H978" s="154"/>
      <c r="I978" s="154"/>
      <c r="J978" s="7"/>
      <c r="K978" s="7"/>
      <c r="L978" s="7"/>
      <c r="M978" s="7"/>
      <c r="N978" s="154"/>
      <c r="O978" s="154"/>
      <c r="P978" s="7"/>
      <c r="Q978" s="7"/>
      <c r="R978" s="7"/>
      <c r="S978" s="7"/>
      <c r="T978" s="154"/>
      <c r="U978" s="154"/>
      <c r="V978" s="7"/>
      <c r="W978" s="7"/>
      <c r="X978" s="7"/>
      <c r="Y978" s="7"/>
      <c r="Z978" s="154"/>
      <c r="AA978" s="154"/>
      <c r="AB978" s="7"/>
      <c r="AC978" s="7"/>
      <c r="AD978" s="7"/>
      <c r="AE978" s="7"/>
      <c r="AF978" s="154"/>
      <c r="AG978" s="154"/>
      <c r="AH978" s="7"/>
      <c r="AI978" s="7"/>
      <c r="AJ978" s="7"/>
      <c r="AK978" s="7"/>
      <c r="AL978" s="154"/>
      <c r="AM978" s="154"/>
      <c r="AN978" s="7"/>
      <c r="AO978" s="7"/>
      <c r="AP978" s="7"/>
      <c r="AQ978" s="7"/>
      <c r="AR978" s="154"/>
      <c r="AS978" s="154"/>
      <c r="AT978" s="7"/>
      <c r="AU978" s="7"/>
      <c r="AV978" s="7"/>
      <c r="AW978" s="7"/>
      <c r="AX978" s="154"/>
      <c r="AY978" s="154"/>
      <c r="AZ978" s="7"/>
      <c r="BA978" s="7"/>
      <c r="BB978" s="7"/>
      <c r="BC978" s="7"/>
      <c r="BD978" s="154"/>
      <c r="BE978" s="154"/>
      <c r="BF978" s="154"/>
      <c r="BG978" s="7"/>
    </row>
    <row r="979" ht="15.75" customHeight="1">
      <c r="A979" s="7"/>
      <c r="B979" s="154"/>
      <c r="C979" s="154"/>
      <c r="D979" s="7"/>
      <c r="E979" s="7"/>
      <c r="F979" s="7"/>
      <c r="G979" s="7"/>
      <c r="H979" s="154"/>
      <c r="I979" s="154"/>
      <c r="J979" s="7"/>
      <c r="K979" s="7"/>
      <c r="L979" s="7"/>
      <c r="M979" s="7"/>
      <c r="N979" s="154"/>
      <c r="O979" s="154"/>
      <c r="P979" s="7"/>
      <c r="Q979" s="7"/>
      <c r="R979" s="7"/>
      <c r="S979" s="7"/>
      <c r="T979" s="154"/>
      <c r="U979" s="154"/>
      <c r="V979" s="7"/>
      <c r="W979" s="7"/>
      <c r="X979" s="7"/>
      <c r="Y979" s="7"/>
      <c r="Z979" s="154"/>
      <c r="AA979" s="154"/>
      <c r="AB979" s="7"/>
      <c r="AC979" s="7"/>
      <c r="AD979" s="7"/>
      <c r="AE979" s="7"/>
      <c r="AF979" s="154"/>
      <c r="AG979" s="154"/>
      <c r="AH979" s="7"/>
      <c r="AI979" s="7"/>
      <c r="AJ979" s="7"/>
      <c r="AK979" s="7"/>
      <c r="AL979" s="154"/>
      <c r="AM979" s="154"/>
      <c r="AN979" s="7"/>
      <c r="AO979" s="7"/>
      <c r="AP979" s="7"/>
      <c r="AQ979" s="7"/>
      <c r="AR979" s="154"/>
      <c r="AS979" s="154"/>
      <c r="AT979" s="7"/>
      <c r="AU979" s="7"/>
      <c r="AV979" s="7"/>
      <c r="AW979" s="7"/>
      <c r="AX979" s="154"/>
      <c r="AY979" s="154"/>
      <c r="AZ979" s="7"/>
      <c r="BA979" s="7"/>
      <c r="BB979" s="7"/>
      <c r="BC979" s="7"/>
      <c r="BD979" s="154"/>
      <c r="BE979" s="154"/>
      <c r="BF979" s="154"/>
      <c r="BG979" s="7"/>
    </row>
    <row r="980" ht="15.75" customHeight="1">
      <c r="A980" s="7"/>
      <c r="B980" s="154"/>
      <c r="C980" s="154"/>
      <c r="D980" s="7"/>
      <c r="E980" s="7"/>
      <c r="F980" s="7"/>
      <c r="G980" s="7"/>
      <c r="H980" s="154"/>
      <c r="I980" s="154"/>
      <c r="J980" s="7"/>
      <c r="K980" s="7"/>
      <c r="L980" s="7"/>
      <c r="M980" s="7"/>
      <c r="N980" s="154"/>
      <c r="O980" s="154"/>
      <c r="P980" s="7"/>
      <c r="Q980" s="7"/>
      <c r="R980" s="7"/>
      <c r="S980" s="7"/>
      <c r="T980" s="154"/>
      <c r="U980" s="154"/>
      <c r="V980" s="7"/>
      <c r="W980" s="7"/>
      <c r="X980" s="7"/>
      <c r="Y980" s="7"/>
      <c r="Z980" s="154"/>
      <c r="AA980" s="154"/>
      <c r="AB980" s="7"/>
      <c r="AC980" s="7"/>
      <c r="AD980" s="7"/>
      <c r="AE980" s="7"/>
      <c r="AF980" s="154"/>
      <c r="AG980" s="154"/>
      <c r="AH980" s="7"/>
      <c r="AI980" s="7"/>
      <c r="AJ980" s="7"/>
      <c r="AK980" s="7"/>
      <c r="AL980" s="154"/>
      <c r="AM980" s="154"/>
      <c r="AN980" s="7"/>
      <c r="AO980" s="7"/>
      <c r="AP980" s="7"/>
      <c r="AQ980" s="7"/>
      <c r="AR980" s="154"/>
      <c r="AS980" s="154"/>
      <c r="AT980" s="7"/>
      <c r="AU980" s="7"/>
      <c r="AV980" s="7"/>
      <c r="AW980" s="7"/>
      <c r="AX980" s="154"/>
      <c r="AY980" s="154"/>
      <c r="AZ980" s="7"/>
      <c r="BA980" s="7"/>
      <c r="BB980" s="7"/>
      <c r="BC980" s="7"/>
      <c r="BD980" s="154"/>
      <c r="BE980" s="154"/>
      <c r="BF980" s="154"/>
      <c r="BG980" s="7"/>
    </row>
    <row r="981" ht="15.75" customHeight="1">
      <c r="A981" s="7"/>
      <c r="B981" s="154"/>
      <c r="C981" s="154"/>
      <c r="D981" s="7"/>
      <c r="E981" s="7"/>
      <c r="F981" s="7"/>
      <c r="G981" s="7"/>
      <c r="H981" s="154"/>
      <c r="I981" s="154"/>
      <c r="J981" s="7"/>
      <c r="K981" s="7"/>
      <c r="L981" s="7"/>
      <c r="M981" s="7"/>
      <c r="N981" s="154"/>
      <c r="O981" s="154"/>
      <c r="P981" s="7"/>
      <c r="Q981" s="7"/>
      <c r="R981" s="7"/>
      <c r="S981" s="7"/>
      <c r="T981" s="154"/>
      <c r="U981" s="154"/>
      <c r="V981" s="7"/>
      <c r="W981" s="7"/>
      <c r="X981" s="7"/>
      <c r="Y981" s="7"/>
      <c r="Z981" s="154"/>
      <c r="AA981" s="154"/>
      <c r="AB981" s="7"/>
      <c r="AC981" s="7"/>
      <c r="AD981" s="7"/>
      <c r="AE981" s="7"/>
      <c r="AF981" s="154"/>
      <c r="AG981" s="154"/>
      <c r="AH981" s="7"/>
      <c r="AI981" s="7"/>
      <c r="AJ981" s="7"/>
      <c r="AK981" s="7"/>
      <c r="AL981" s="154"/>
      <c r="AM981" s="154"/>
      <c r="AN981" s="7"/>
      <c r="AO981" s="7"/>
      <c r="AP981" s="7"/>
      <c r="AQ981" s="7"/>
      <c r="AR981" s="154"/>
      <c r="AS981" s="154"/>
      <c r="AT981" s="7"/>
      <c r="AU981" s="7"/>
      <c r="AV981" s="7"/>
      <c r="AW981" s="7"/>
      <c r="AX981" s="154"/>
      <c r="AY981" s="154"/>
      <c r="AZ981" s="7"/>
      <c r="BA981" s="7"/>
      <c r="BB981" s="7"/>
      <c r="BC981" s="7"/>
      <c r="BD981" s="154"/>
      <c r="BE981" s="154"/>
      <c r="BF981" s="154"/>
      <c r="BG981" s="7"/>
    </row>
    <row r="982" ht="15.75" customHeight="1">
      <c r="A982" s="7"/>
      <c r="B982" s="154"/>
      <c r="C982" s="154"/>
      <c r="D982" s="7"/>
      <c r="E982" s="7"/>
      <c r="F982" s="7"/>
      <c r="G982" s="7"/>
      <c r="H982" s="154"/>
      <c r="I982" s="154"/>
      <c r="J982" s="7"/>
      <c r="K982" s="7"/>
      <c r="L982" s="7"/>
      <c r="M982" s="7"/>
      <c r="N982" s="154"/>
      <c r="O982" s="154"/>
      <c r="P982" s="7"/>
      <c r="Q982" s="7"/>
      <c r="R982" s="7"/>
      <c r="S982" s="7"/>
      <c r="T982" s="154"/>
      <c r="U982" s="154"/>
      <c r="V982" s="7"/>
      <c r="W982" s="7"/>
      <c r="X982" s="7"/>
      <c r="Y982" s="7"/>
      <c r="Z982" s="154"/>
      <c r="AA982" s="154"/>
      <c r="AB982" s="7"/>
      <c r="AC982" s="7"/>
      <c r="AD982" s="7"/>
      <c r="AE982" s="7"/>
      <c r="AF982" s="154"/>
      <c r="AG982" s="154"/>
      <c r="AH982" s="7"/>
      <c r="AI982" s="7"/>
      <c r="AJ982" s="7"/>
      <c r="AK982" s="7"/>
      <c r="AL982" s="154"/>
      <c r="AM982" s="154"/>
      <c r="AN982" s="7"/>
      <c r="AO982" s="7"/>
      <c r="AP982" s="7"/>
      <c r="AQ982" s="7"/>
      <c r="AR982" s="154"/>
      <c r="AS982" s="154"/>
      <c r="AT982" s="7"/>
      <c r="AU982" s="7"/>
      <c r="AV982" s="7"/>
      <c r="AW982" s="7"/>
      <c r="AX982" s="154"/>
      <c r="AY982" s="154"/>
      <c r="AZ982" s="7"/>
      <c r="BA982" s="7"/>
      <c r="BB982" s="7"/>
      <c r="BC982" s="7"/>
      <c r="BD982" s="154"/>
      <c r="BE982" s="154"/>
      <c r="BF982" s="154"/>
      <c r="BG982" s="7"/>
    </row>
    <row r="983" ht="15.75" customHeight="1">
      <c r="A983" s="7"/>
      <c r="B983" s="154"/>
      <c r="C983" s="154"/>
      <c r="D983" s="7"/>
      <c r="E983" s="7"/>
      <c r="F983" s="7"/>
      <c r="G983" s="7"/>
      <c r="H983" s="154"/>
      <c r="I983" s="154"/>
      <c r="J983" s="7"/>
      <c r="K983" s="7"/>
      <c r="L983" s="7"/>
      <c r="M983" s="7"/>
      <c r="N983" s="154"/>
      <c r="O983" s="154"/>
      <c r="P983" s="7"/>
      <c r="Q983" s="7"/>
      <c r="R983" s="7"/>
      <c r="S983" s="7"/>
      <c r="T983" s="154"/>
      <c r="U983" s="154"/>
      <c r="V983" s="7"/>
      <c r="W983" s="7"/>
      <c r="X983" s="7"/>
      <c r="Y983" s="7"/>
      <c r="Z983" s="154"/>
      <c r="AA983" s="154"/>
      <c r="AB983" s="7"/>
      <c r="AC983" s="7"/>
      <c r="AD983" s="7"/>
      <c r="AE983" s="7"/>
      <c r="AF983" s="154"/>
      <c r="AG983" s="154"/>
      <c r="AH983" s="7"/>
      <c r="AI983" s="7"/>
      <c r="AJ983" s="7"/>
      <c r="AK983" s="7"/>
      <c r="AL983" s="154"/>
      <c r="AM983" s="154"/>
      <c r="AN983" s="7"/>
      <c r="AO983" s="7"/>
      <c r="AP983" s="7"/>
      <c r="AQ983" s="7"/>
      <c r="AR983" s="154"/>
      <c r="AS983" s="154"/>
      <c r="AT983" s="7"/>
      <c r="AU983" s="7"/>
      <c r="AV983" s="7"/>
      <c r="AW983" s="7"/>
      <c r="AX983" s="154"/>
      <c r="AY983" s="154"/>
      <c r="AZ983" s="7"/>
      <c r="BA983" s="7"/>
      <c r="BB983" s="7"/>
      <c r="BC983" s="7"/>
      <c r="BD983" s="154"/>
      <c r="BE983" s="154"/>
      <c r="BF983" s="154"/>
      <c r="BG983" s="7"/>
    </row>
    <row r="984" ht="15.75" customHeight="1">
      <c r="A984" s="7"/>
      <c r="B984" s="154"/>
      <c r="C984" s="154"/>
      <c r="D984" s="7"/>
      <c r="E984" s="7"/>
      <c r="F984" s="7"/>
      <c r="G984" s="7"/>
      <c r="H984" s="154"/>
      <c r="I984" s="154"/>
      <c r="J984" s="7"/>
      <c r="K984" s="7"/>
      <c r="L984" s="7"/>
      <c r="M984" s="7"/>
      <c r="N984" s="154"/>
      <c r="O984" s="154"/>
      <c r="P984" s="7"/>
      <c r="Q984" s="7"/>
      <c r="R984" s="7"/>
      <c r="S984" s="7"/>
      <c r="T984" s="154"/>
      <c r="U984" s="154"/>
      <c r="V984" s="7"/>
      <c r="W984" s="7"/>
      <c r="X984" s="7"/>
      <c r="Y984" s="7"/>
      <c r="Z984" s="154"/>
      <c r="AA984" s="154"/>
      <c r="AB984" s="7"/>
      <c r="AC984" s="7"/>
      <c r="AD984" s="7"/>
      <c r="AE984" s="7"/>
      <c r="AF984" s="154"/>
      <c r="AG984" s="154"/>
      <c r="AH984" s="7"/>
      <c r="AI984" s="7"/>
      <c r="AJ984" s="7"/>
      <c r="AK984" s="7"/>
      <c r="AL984" s="154"/>
      <c r="AM984" s="154"/>
      <c r="AN984" s="7"/>
      <c r="AO984" s="7"/>
      <c r="AP984" s="7"/>
      <c r="AQ984" s="7"/>
      <c r="AR984" s="154"/>
      <c r="AS984" s="154"/>
      <c r="AT984" s="7"/>
      <c r="AU984" s="7"/>
      <c r="AV984" s="7"/>
      <c r="AW984" s="7"/>
      <c r="AX984" s="154"/>
      <c r="AY984" s="154"/>
      <c r="AZ984" s="7"/>
      <c r="BA984" s="7"/>
      <c r="BB984" s="7"/>
      <c r="BC984" s="7"/>
      <c r="BD984" s="154"/>
      <c r="BE984" s="154"/>
      <c r="BF984" s="154"/>
      <c r="BG984" s="7"/>
    </row>
    <row r="985" ht="15.75" customHeight="1">
      <c r="A985" s="7"/>
      <c r="B985" s="154"/>
      <c r="C985" s="154"/>
      <c r="D985" s="7"/>
      <c r="E985" s="7"/>
      <c r="F985" s="7"/>
      <c r="G985" s="7"/>
      <c r="H985" s="154"/>
      <c r="I985" s="154"/>
      <c r="J985" s="7"/>
      <c r="K985" s="7"/>
      <c r="L985" s="7"/>
      <c r="M985" s="7"/>
      <c r="N985" s="154"/>
      <c r="O985" s="154"/>
      <c r="P985" s="7"/>
      <c r="Q985" s="7"/>
      <c r="R985" s="7"/>
      <c r="S985" s="7"/>
      <c r="T985" s="154"/>
      <c r="U985" s="154"/>
      <c r="V985" s="7"/>
      <c r="W985" s="7"/>
      <c r="X985" s="7"/>
      <c r="Y985" s="7"/>
      <c r="Z985" s="154"/>
      <c r="AA985" s="154"/>
      <c r="AB985" s="7"/>
      <c r="AC985" s="7"/>
      <c r="AD985" s="7"/>
      <c r="AE985" s="7"/>
      <c r="AF985" s="154"/>
      <c r="AG985" s="154"/>
      <c r="AH985" s="7"/>
      <c r="AI985" s="7"/>
      <c r="AJ985" s="7"/>
      <c r="AK985" s="7"/>
      <c r="AL985" s="154"/>
      <c r="AM985" s="154"/>
      <c r="AN985" s="7"/>
      <c r="AO985" s="7"/>
      <c r="AP985" s="7"/>
      <c r="AQ985" s="7"/>
      <c r="AR985" s="154"/>
      <c r="AS985" s="154"/>
      <c r="AT985" s="7"/>
      <c r="AU985" s="7"/>
      <c r="AV985" s="7"/>
      <c r="AW985" s="7"/>
      <c r="AX985" s="154"/>
      <c r="AY985" s="154"/>
      <c r="AZ985" s="7"/>
      <c r="BA985" s="7"/>
      <c r="BB985" s="7"/>
      <c r="BC985" s="7"/>
      <c r="BD985" s="154"/>
      <c r="BE985" s="154"/>
      <c r="BF985" s="154"/>
      <c r="BG985" s="7"/>
    </row>
    <row r="986" ht="15.75" customHeight="1">
      <c r="A986" s="7"/>
      <c r="B986" s="154"/>
      <c r="C986" s="154"/>
      <c r="D986" s="7"/>
      <c r="E986" s="7"/>
      <c r="F986" s="7"/>
      <c r="G986" s="7"/>
      <c r="H986" s="154"/>
      <c r="I986" s="154"/>
      <c r="J986" s="7"/>
      <c r="K986" s="7"/>
      <c r="L986" s="7"/>
      <c r="M986" s="7"/>
      <c r="N986" s="154"/>
      <c r="O986" s="154"/>
      <c r="P986" s="7"/>
      <c r="Q986" s="7"/>
      <c r="R986" s="7"/>
      <c r="S986" s="7"/>
      <c r="T986" s="154"/>
      <c r="U986" s="154"/>
      <c r="V986" s="7"/>
      <c r="W986" s="7"/>
      <c r="X986" s="7"/>
      <c r="Y986" s="7"/>
      <c r="Z986" s="154"/>
      <c r="AA986" s="154"/>
      <c r="AB986" s="7"/>
      <c r="AC986" s="7"/>
      <c r="AD986" s="7"/>
      <c r="AE986" s="7"/>
      <c r="AF986" s="154"/>
      <c r="AG986" s="154"/>
      <c r="AH986" s="7"/>
      <c r="AI986" s="7"/>
      <c r="AJ986" s="7"/>
      <c r="AK986" s="7"/>
      <c r="AL986" s="154"/>
      <c r="AM986" s="154"/>
      <c r="AN986" s="7"/>
      <c r="AO986" s="7"/>
      <c r="AP986" s="7"/>
      <c r="AQ986" s="7"/>
      <c r="AR986" s="154"/>
      <c r="AS986" s="154"/>
      <c r="AT986" s="7"/>
      <c r="AU986" s="7"/>
      <c r="AV986" s="7"/>
      <c r="AW986" s="7"/>
      <c r="AX986" s="154"/>
      <c r="AY986" s="154"/>
      <c r="AZ986" s="7"/>
      <c r="BA986" s="7"/>
      <c r="BB986" s="7"/>
      <c r="BC986" s="7"/>
      <c r="BD986" s="154"/>
      <c r="BE986" s="154"/>
      <c r="BF986" s="154"/>
      <c r="BG986" s="7"/>
    </row>
    <row r="987" ht="15.75" customHeight="1">
      <c r="A987" s="7"/>
      <c r="B987" s="154"/>
      <c r="C987" s="154"/>
      <c r="D987" s="7"/>
      <c r="E987" s="7"/>
      <c r="F987" s="7"/>
      <c r="G987" s="7"/>
      <c r="H987" s="154"/>
      <c r="I987" s="154"/>
      <c r="J987" s="7"/>
      <c r="K987" s="7"/>
      <c r="L987" s="7"/>
      <c r="M987" s="7"/>
      <c r="N987" s="154"/>
      <c r="O987" s="154"/>
      <c r="P987" s="7"/>
      <c r="Q987" s="7"/>
      <c r="R987" s="7"/>
      <c r="S987" s="7"/>
      <c r="T987" s="154"/>
      <c r="U987" s="154"/>
      <c r="V987" s="7"/>
      <c r="W987" s="7"/>
      <c r="X987" s="7"/>
      <c r="Y987" s="7"/>
      <c r="Z987" s="154"/>
      <c r="AA987" s="154"/>
      <c r="AB987" s="7"/>
      <c r="AC987" s="7"/>
      <c r="AD987" s="7"/>
      <c r="AE987" s="7"/>
      <c r="AF987" s="154"/>
      <c r="AG987" s="154"/>
      <c r="AH987" s="7"/>
      <c r="AI987" s="7"/>
      <c r="AJ987" s="7"/>
      <c r="AK987" s="7"/>
      <c r="AL987" s="154"/>
      <c r="AM987" s="154"/>
      <c r="AN987" s="7"/>
      <c r="AO987" s="7"/>
      <c r="AP987" s="7"/>
      <c r="AQ987" s="7"/>
      <c r="AR987" s="154"/>
      <c r="AS987" s="154"/>
      <c r="AT987" s="7"/>
      <c r="AU987" s="7"/>
      <c r="AV987" s="7"/>
      <c r="AW987" s="7"/>
      <c r="AX987" s="154"/>
      <c r="AY987" s="154"/>
      <c r="AZ987" s="7"/>
      <c r="BA987" s="7"/>
      <c r="BB987" s="7"/>
      <c r="BC987" s="7"/>
      <c r="BD987" s="154"/>
      <c r="BE987" s="154"/>
      <c r="BF987" s="154"/>
      <c r="BG987" s="7"/>
    </row>
    <row r="988" ht="15.75" customHeight="1">
      <c r="A988" s="7"/>
      <c r="B988" s="154"/>
      <c r="C988" s="154"/>
      <c r="D988" s="7"/>
      <c r="E988" s="7"/>
      <c r="F988" s="7"/>
      <c r="G988" s="7"/>
      <c r="H988" s="154"/>
      <c r="I988" s="154"/>
      <c r="J988" s="7"/>
      <c r="K988" s="7"/>
      <c r="L988" s="7"/>
      <c r="M988" s="7"/>
      <c r="N988" s="154"/>
      <c r="O988" s="154"/>
      <c r="P988" s="7"/>
      <c r="Q988" s="7"/>
      <c r="R988" s="7"/>
      <c r="S988" s="7"/>
      <c r="T988" s="154"/>
      <c r="U988" s="154"/>
      <c r="V988" s="7"/>
      <c r="W988" s="7"/>
      <c r="X988" s="7"/>
      <c r="Y988" s="7"/>
      <c r="Z988" s="154"/>
      <c r="AA988" s="154"/>
      <c r="AB988" s="7"/>
      <c r="AC988" s="7"/>
      <c r="AD988" s="7"/>
      <c r="AE988" s="7"/>
      <c r="AF988" s="154"/>
      <c r="AG988" s="154"/>
      <c r="AH988" s="7"/>
      <c r="AI988" s="7"/>
      <c r="AJ988" s="7"/>
      <c r="AK988" s="7"/>
      <c r="AL988" s="154"/>
      <c r="AM988" s="154"/>
      <c r="AN988" s="7"/>
      <c r="AO988" s="7"/>
      <c r="AP988" s="7"/>
      <c r="AQ988" s="7"/>
      <c r="AR988" s="154"/>
      <c r="AS988" s="154"/>
      <c r="AT988" s="7"/>
      <c r="AU988" s="7"/>
      <c r="AV988" s="7"/>
      <c r="AW988" s="7"/>
      <c r="AX988" s="154"/>
      <c r="AY988" s="154"/>
      <c r="AZ988" s="7"/>
      <c r="BA988" s="7"/>
      <c r="BB988" s="7"/>
      <c r="BC988" s="7"/>
      <c r="BD988" s="154"/>
      <c r="BE988" s="154"/>
      <c r="BF988" s="154"/>
      <c r="BG988" s="7"/>
    </row>
    <row r="989" ht="15.75" customHeight="1">
      <c r="A989" s="7"/>
      <c r="B989" s="154"/>
      <c r="C989" s="154"/>
      <c r="D989" s="7"/>
      <c r="E989" s="7"/>
      <c r="F989" s="7"/>
      <c r="G989" s="7"/>
      <c r="H989" s="154"/>
      <c r="I989" s="154"/>
      <c r="J989" s="7"/>
      <c r="K989" s="7"/>
      <c r="L989" s="7"/>
      <c r="M989" s="7"/>
      <c r="N989" s="154"/>
      <c r="O989" s="154"/>
      <c r="P989" s="7"/>
      <c r="Q989" s="7"/>
      <c r="R989" s="7"/>
      <c r="S989" s="7"/>
      <c r="T989" s="154"/>
      <c r="U989" s="154"/>
      <c r="V989" s="7"/>
      <c r="W989" s="7"/>
      <c r="X989" s="7"/>
      <c r="Y989" s="7"/>
      <c r="Z989" s="154"/>
      <c r="AA989" s="154"/>
      <c r="AB989" s="7"/>
      <c r="AC989" s="7"/>
      <c r="AD989" s="7"/>
      <c r="AE989" s="7"/>
      <c r="AF989" s="154"/>
      <c r="AG989" s="154"/>
      <c r="AH989" s="7"/>
      <c r="AI989" s="7"/>
      <c r="AJ989" s="7"/>
      <c r="AK989" s="7"/>
      <c r="AL989" s="154"/>
      <c r="AM989" s="154"/>
      <c r="AN989" s="7"/>
      <c r="AO989" s="7"/>
      <c r="AP989" s="7"/>
      <c r="AQ989" s="7"/>
      <c r="AR989" s="154"/>
      <c r="AS989" s="154"/>
      <c r="AT989" s="7"/>
      <c r="AU989" s="7"/>
      <c r="AV989" s="7"/>
      <c r="AW989" s="7"/>
      <c r="AX989" s="154"/>
      <c r="AY989" s="154"/>
      <c r="AZ989" s="7"/>
      <c r="BA989" s="7"/>
      <c r="BB989" s="7"/>
      <c r="BC989" s="7"/>
      <c r="BD989" s="154"/>
      <c r="BE989" s="154"/>
      <c r="BF989" s="154"/>
      <c r="BG989" s="7"/>
    </row>
    <row r="990" ht="15.75" customHeight="1">
      <c r="A990" s="7"/>
      <c r="B990" s="154"/>
      <c r="C990" s="154"/>
      <c r="D990" s="7"/>
      <c r="E990" s="7"/>
      <c r="F990" s="7"/>
      <c r="G990" s="7"/>
      <c r="H990" s="154"/>
      <c r="I990" s="154"/>
      <c r="J990" s="7"/>
      <c r="K990" s="7"/>
      <c r="L990" s="7"/>
      <c r="M990" s="7"/>
      <c r="N990" s="154"/>
      <c r="O990" s="154"/>
      <c r="P990" s="7"/>
      <c r="Q990" s="7"/>
      <c r="R990" s="7"/>
      <c r="S990" s="7"/>
      <c r="T990" s="154"/>
      <c r="U990" s="154"/>
      <c r="V990" s="7"/>
      <c r="W990" s="7"/>
      <c r="X990" s="7"/>
      <c r="Y990" s="7"/>
      <c r="Z990" s="154"/>
      <c r="AA990" s="154"/>
      <c r="AB990" s="7"/>
      <c r="AC990" s="7"/>
      <c r="AD990" s="7"/>
      <c r="AE990" s="7"/>
      <c r="AF990" s="154"/>
      <c r="AG990" s="154"/>
      <c r="AH990" s="7"/>
      <c r="AI990" s="7"/>
      <c r="AJ990" s="7"/>
      <c r="AK990" s="7"/>
      <c r="AL990" s="154"/>
      <c r="AM990" s="154"/>
      <c r="AN990" s="7"/>
      <c r="AO990" s="7"/>
      <c r="AP990" s="7"/>
      <c r="AQ990" s="7"/>
      <c r="AR990" s="154"/>
      <c r="AS990" s="154"/>
      <c r="AT990" s="7"/>
      <c r="AU990" s="7"/>
      <c r="AV990" s="7"/>
      <c r="AW990" s="7"/>
      <c r="AX990" s="154"/>
      <c r="AY990" s="154"/>
      <c r="AZ990" s="7"/>
      <c r="BA990" s="7"/>
      <c r="BB990" s="7"/>
      <c r="BC990" s="7"/>
      <c r="BD990" s="154"/>
      <c r="BE990" s="154"/>
      <c r="BF990" s="154"/>
      <c r="BG990" s="7"/>
    </row>
    <row r="991" ht="15.75" customHeight="1">
      <c r="A991" s="7"/>
      <c r="B991" s="154"/>
      <c r="C991" s="154"/>
      <c r="D991" s="7"/>
      <c r="E991" s="7"/>
      <c r="F991" s="7"/>
      <c r="G991" s="7"/>
      <c r="H991" s="154"/>
      <c r="I991" s="154"/>
      <c r="J991" s="7"/>
      <c r="K991" s="7"/>
      <c r="L991" s="7"/>
      <c r="M991" s="7"/>
      <c r="N991" s="154"/>
      <c r="O991" s="154"/>
      <c r="P991" s="7"/>
      <c r="Q991" s="7"/>
      <c r="R991" s="7"/>
      <c r="S991" s="7"/>
      <c r="T991" s="154"/>
      <c r="U991" s="154"/>
      <c r="V991" s="7"/>
      <c r="W991" s="7"/>
      <c r="X991" s="7"/>
      <c r="Y991" s="7"/>
      <c r="Z991" s="154"/>
      <c r="AA991" s="154"/>
      <c r="AB991" s="7"/>
      <c r="AC991" s="7"/>
      <c r="AD991" s="7"/>
      <c r="AE991" s="7"/>
      <c r="AF991" s="154"/>
      <c r="AG991" s="154"/>
      <c r="AH991" s="7"/>
      <c r="AI991" s="7"/>
      <c r="AJ991" s="7"/>
      <c r="AK991" s="7"/>
      <c r="AL991" s="154"/>
      <c r="AM991" s="154"/>
      <c r="AN991" s="7"/>
      <c r="AO991" s="7"/>
      <c r="AP991" s="7"/>
      <c r="AQ991" s="7"/>
      <c r="AR991" s="154"/>
      <c r="AS991" s="154"/>
      <c r="AT991" s="7"/>
      <c r="AU991" s="7"/>
      <c r="AV991" s="7"/>
      <c r="AW991" s="7"/>
      <c r="AX991" s="154"/>
      <c r="AY991" s="154"/>
      <c r="AZ991" s="7"/>
      <c r="BA991" s="7"/>
      <c r="BB991" s="7"/>
      <c r="BC991" s="7"/>
      <c r="BD991" s="154"/>
      <c r="BE991" s="154"/>
      <c r="BF991" s="154"/>
      <c r="BG991" s="7"/>
    </row>
    <row r="992" ht="15.75" customHeight="1">
      <c r="A992" s="7"/>
      <c r="B992" s="154"/>
      <c r="C992" s="154"/>
      <c r="D992" s="7"/>
      <c r="E992" s="7"/>
      <c r="F992" s="7"/>
      <c r="G992" s="7"/>
      <c r="H992" s="154"/>
      <c r="I992" s="154"/>
      <c r="J992" s="7"/>
      <c r="K992" s="7"/>
      <c r="L992" s="7"/>
      <c r="M992" s="7"/>
      <c r="N992" s="154"/>
      <c r="O992" s="154"/>
      <c r="P992" s="7"/>
      <c r="Q992" s="7"/>
      <c r="R992" s="7"/>
      <c r="S992" s="7"/>
      <c r="T992" s="154"/>
      <c r="U992" s="154"/>
      <c r="V992" s="7"/>
      <c r="W992" s="7"/>
      <c r="X992" s="7"/>
      <c r="Y992" s="7"/>
      <c r="Z992" s="154"/>
      <c r="AA992" s="154"/>
      <c r="AB992" s="7"/>
      <c r="AC992" s="7"/>
      <c r="AD992" s="7"/>
      <c r="AE992" s="7"/>
      <c r="AF992" s="154"/>
      <c r="AG992" s="154"/>
      <c r="AH992" s="7"/>
      <c r="AI992" s="7"/>
      <c r="AJ992" s="7"/>
      <c r="AK992" s="7"/>
      <c r="AL992" s="154"/>
      <c r="AM992" s="154"/>
      <c r="AN992" s="7"/>
      <c r="AO992" s="7"/>
      <c r="AP992" s="7"/>
      <c r="AQ992" s="7"/>
      <c r="AR992" s="154"/>
      <c r="AS992" s="154"/>
      <c r="AT992" s="7"/>
      <c r="AU992" s="7"/>
      <c r="AV992" s="7"/>
      <c r="AW992" s="7"/>
      <c r="AX992" s="154"/>
      <c r="AY992" s="154"/>
      <c r="AZ992" s="7"/>
      <c r="BA992" s="7"/>
      <c r="BB992" s="7"/>
      <c r="BC992" s="7"/>
      <c r="BD992" s="154"/>
      <c r="BE992" s="154"/>
      <c r="BF992" s="154"/>
      <c r="BG992" s="7"/>
    </row>
    <row r="993" ht="15.75" customHeight="1">
      <c r="A993" s="7"/>
      <c r="B993" s="154"/>
      <c r="C993" s="154"/>
      <c r="D993" s="7"/>
      <c r="E993" s="7"/>
      <c r="F993" s="7"/>
      <c r="G993" s="7"/>
      <c r="H993" s="154"/>
      <c r="I993" s="154"/>
      <c r="J993" s="7"/>
      <c r="K993" s="7"/>
      <c r="L993" s="7"/>
      <c r="M993" s="7"/>
      <c r="N993" s="154"/>
      <c r="O993" s="154"/>
      <c r="P993" s="7"/>
      <c r="Q993" s="7"/>
      <c r="R993" s="7"/>
      <c r="S993" s="7"/>
      <c r="T993" s="154"/>
      <c r="U993" s="154"/>
      <c r="V993" s="7"/>
      <c r="W993" s="7"/>
      <c r="X993" s="7"/>
      <c r="Y993" s="7"/>
      <c r="Z993" s="154"/>
      <c r="AA993" s="154"/>
      <c r="AB993" s="7"/>
      <c r="AC993" s="7"/>
      <c r="AD993" s="7"/>
      <c r="AE993" s="7"/>
      <c r="AF993" s="154"/>
      <c r="AG993" s="154"/>
      <c r="AH993" s="7"/>
      <c r="AI993" s="7"/>
      <c r="AJ993" s="7"/>
      <c r="AK993" s="7"/>
      <c r="AL993" s="154"/>
      <c r="AM993" s="154"/>
      <c r="AN993" s="7"/>
      <c r="AO993" s="7"/>
      <c r="AP993" s="7"/>
      <c r="AQ993" s="7"/>
      <c r="AR993" s="154"/>
      <c r="AS993" s="154"/>
      <c r="AT993" s="7"/>
      <c r="AU993" s="7"/>
      <c r="AV993" s="7"/>
      <c r="AW993" s="7"/>
      <c r="AX993" s="154"/>
      <c r="AY993" s="154"/>
      <c r="AZ993" s="7"/>
      <c r="BA993" s="7"/>
      <c r="BB993" s="7"/>
      <c r="BC993" s="7"/>
      <c r="BD993" s="154"/>
      <c r="BE993" s="154"/>
      <c r="BF993" s="154"/>
      <c r="BG993" s="7"/>
    </row>
    <row r="994" ht="15.75" customHeight="1">
      <c r="A994" s="7"/>
      <c r="B994" s="154"/>
      <c r="C994" s="154"/>
      <c r="D994" s="7"/>
      <c r="E994" s="7"/>
      <c r="F994" s="7"/>
      <c r="G994" s="7"/>
      <c r="H994" s="154"/>
      <c r="I994" s="154"/>
      <c r="J994" s="7"/>
      <c r="K994" s="7"/>
      <c r="L994" s="7"/>
      <c r="M994" s="7"/>
      <c r="N994" s="154"/>
      <c r="O994" s="154"/>
      <c r="P994" s="7"/>
      <c r="Q994" s="7"/>
      <c r="R994" s="7"/>
      <c r="S994" s="7"/>
      <c r="T994" s="154"/>
      <c r="U994" s="154"/>
      <c r="V994" s="7"/>
      <c r="W994" s="7"/>
      <c r="X994" s="7"/>
      <c r="Y994" s="7"/>
      <c r="Z994" s="154"/>
      <c r="AA994" s="154"/>
      <c r="AB994" s="7"/>
      <c r="AC994" s="7"/>
      <c r="AD994" s="7"/>
      <c r="AE994" s="7"/>
      <c r="AF994" s="154"/>
      <c r="AG994" s="154"/>
      <c r="AH994" s="7"/>
      <c r="AI994" s="7"/>
      <c r="AJ994" s="7"/>
      <c r="AK994" s="7"/>
      <c r="AL994" s="154"/>
      <c r="AM994" s="154"/>
      <c r="AN994" s="7"/>
      <c r="AO994" s="7"/>
      <c r="AP994" s="7"/>
      <c r="AQ994" s="7"/>
      <c r="AR994" s="154"/>
      <c r="AS994" s="154"/>
      <c r="AT994" s="7"/>
      <c r="AU994" s="7"/>
      <c r="AV994" s="7"/>
      <c r="AW994" s="7"/>
      <c r="AX994" s="154"/>
      <c r="AY994" s="154"/>
      <c r="AZ994" s="7"/>
      <c r="BA994" s="7"/>
      <c r="BB994" s="7"/>
      <c r="BC994" s="7"/>
      <c r="BD994" s="154"/>
      <c r="BE994" s="154"/>
      <c r="BF994" s="154"/>
      <c r="BG994" s="7"/>
    </row>
    <row r="995" ht="15.75" customHeight="1">
      <c r="A995" s="7"/>
      <c r="B995" s="154"/>
      <c r="C995" s="154"/>
      <c r="D995" s="7"/>
      <c r="E995" s="7"/>
      <c r="F995" s="7"/>
      <c r="G995" s="7"/>
      <c r="H995" s="154"/>
      <c r="I995" s="154"/>
      <c r="J995" s="7"/>
      <c r="K995" s="7"/>
      <c r="L995" s="7"/>
      <c r="M995" s="7"/>
      <c r="N995" s="154"/>
      <c r="O995" s="154"/>
      <c r="P995" s="7"/>
      <c r="Q995" s="7"/>
      <c r="R995" s="7"/>
      <c r="S995" s="7"/>
      <c r="T995" s="154"/>
      <c r="U995" s="154"/>
      <c r="V995" s="7"/>
      <c r="W995" s="7"/>
      <c r="X995" s="7"/>
      <c r="Y995" s="7"/>
      <c r="Z995" s="154"/>
      <c r="AA995" s="154"/>
      <c r="AB995" s="7"/>
      <c r="AC995" s="7"/>
      <c r="AD995" s="7"/>
      <c r="AE995" s="7"/>
      <c r="AF995" s="154"/>
      <c r="AG995" s="154"/>
      <c r="AH995" s="7"/>
      <c r="AI995" s="7"/>
      <c r="AJ995" s="7"/>
      <c r="AK995" s="7"/>
      <c r="AL995" s="154"/>
      <c r="AM995" s="154"/>
      <c r="AN995" s="7"/>
      <c r="AO995" s="7"/>
      <c r="AP995" s="7"/>
      <c r="AQ995" s="7"/>
      <c r="AR995" s="154"/>
      <c r="AS995" s="154"/>
      <c r="AT995" s="7"/>
      <c r="AU995" s="7"/>
      <c r="AV995" s="7"/>
      <c r="AW995" s="7"/>
      <c r="AX995" s="154"/>
      <c r="AY995" s="154"/>
      <c r="AZ995" s="7"/>
      <c r="BA995" s="7"/>
      <c r="BB995" s="7"/>
      <c r="BC995" s="7"/>
      <c r="BD995" s="154"/>
      <c r="BE995" s="154"/>
      <c r="BF995" s="154"/>
      <c r="BG995" s="7"/>
    </row>
    <row r="996" ht="15.75" customHeight="1">
      <c r="A996" s="7"/>
      <c r="B996" s="154"/>
      <c r="C996" s="154"/>
      <c r="D996" s="7"/>
      <c r="E996" s="7"/>
      <c r="F996" s="7"/>
      <c r="G996" s="7"/>
      <c r="H996" s="154"/>
      <c r="I996" s="154"/>
      <c r="J996" s="7"/>
      <c r="K996" s="7"/>
      <c r="L996" s="7"/>
      <c r="M996" s="7"/>
      <c r="N996" s="154"/>
      <c r="O996" s="154"/>
      <c r="P996" s="7"/>
      <c r="Q996" s="7"/>
      <c r="R996" s="7"/>
      <c r="S996" s="7"/>
      <c r="T996" s="154"/>
      <c r="U996" s="154"/>
      <c r="V996" s="7"/>
      <c r="W996" s="7"/>
      <c r="X996" s="7"/>
      <c r="Y996" s="7"/>
      <c r="Z996" s="154"/>
      <c r="AA996" s="154"/>
      <c r="AB996" s="7"/>
      <c r="AC996" s="7"/>
      <c r="AD996" s="7"/>
      <c r="AE996" s="7"/>
      <c r="AF996" s="154"/>
      <c r="AG996" s="154"/>
      <c r="AH996" s="7"/>
      <c r="AI996" s="7"/>
      <c r="AJ996" s="7"/>
      <c r="AK996" s="7"/>
      <c r="AL996" s="154"/>
      <c r="AM996" s="154"/>
      <c r="AN996" s="7"/>
      <c r="AO996" s="7"/>
      <c r="AP996" s="7"/>
      <c r="AQ996" s="7"/>
      <c r="AR996" s="154"/>
      <c r="AS996" s="154"/>
      <c r="AT996" s="7"/>
      <c r="AU996" s="7"/>
      <c r="AV996" s="7"/>
      <c r="AW996" s="7"/>
      <c r="AX996" s="154"/>
      <c r="AY996" s="154"/>
      <c r="AZ996" s="7"/>
      <c r="BA996" s="7"/>
      <c r="BB996" s="7"/>
      <c r="BC996" s="7"/>
      <c r="BD996" s="154"/>
      <c r="BE996" s="154"/>
      <c r="BF996" s="154"/>
      <c r="BG996" s="7"/>
    </row>
    <row r="997" ht="15.75" customHeight="1">
      <c r="A997" s="7"/>
      <c r="B997" s="154"/>
      <c r="C997" s="154"/>
      <c r="D997" s="7"/>
      <c r="E997" s="7"/>
      <c r="F997" s="7"/>
      <c r="G997" s="7"/>
      <c r="H997" s="154"/>
      <c r="I997" s="154"/>
      <c r="J997" s="7"/>
      <c r="K997" s="7"/>
      <c r="L997" s="7"/>
      <c r="M997" s="7"/>
      <c r="N997" s="154"/>
      <c r="O997" s="154"/>
      <c r="P997" s="7"/>
      <c r="Q997" s="7"/>
      <c r="R997" s="7"/>
      <c r="S997" s="7"/>
      <c r="T997" s="154"/>
      <c r="U997" s="154"/>
      <c r="V997" s="7"/>
      <c r="W997" s="7"/>
      <c r="X997" s="7"/>
      <c r="Y997" s="7"/>
      <c r="Z997" s="154"/>
      <c r="AA997" s="154"/>
      <c r="AB997" s="7"/>
      <c r="AC997" s="7"/>
      <c r="AD997" s="7"/>
      <c r="AE997" s="7"/>
      <c r="AF997" s="154"/>
      <c r="AG997" s="154"/>
      <c r="AH997" s="7"/>
      <c r="AI997" s="7"/>
      <c r="AJ997" s="7"/>
      <c r="AK997" s="7"/>
      <c r="AL997" s="154"/>
      <c r="AM997" s="154"/>
      <c r="AN997" s="7"/>
      <c r="AO997" s="7"/>
      <c r="AP997" s="7"/>
      <c r="AQ997" s="7"/>
      <c r="AR997" s="154"/>
      <c r="AS997" s="154"/>
      <c r="AT997" s="7"/>
      <c r="AU997" s="7"/>
      <c r="AV997" s="7"/>
      <c r="AW997" s="7"/>
      <c r="AX997" s="154"/>
      <c r="AY997" s="154"/>
      <c r="AZ997" s="7"/>
      <c r="BA997" s="7"/>
      <c r="BB997" s="7"/>
      <c r="BC997" s="7"/>
      <c r="BD997" s="154"/>
      <c r="BE997" s="154"/>
      <c r="BF997" s="154"/>
      <c r="BG997" s="7"/>
    </row>
    <row r="998" ht="15.75" customHeight="1">
      <c r="A998" s="7"/>
      <c r="B998" s="154"/>
      <c r="C998" s="154"/>
      <c r="D998" s="7"/>
      <c r="E998" s="7"/>
      <c r="F998" s="7"/>
      <c r="G998" s="7"/>
      <c r="H998" s="154"/>
      <c r="I998" s="154"/>
      <c r="J998" s="7"/>
      <c r="K998" s="7"/>
      <c r="L998" s="7"/>
      <c r="M998" s="7"/>
      <c r="N998" s="154"/>
      <c r="O998" s="154"/>
      <c r="P998" s="7"/>
      <c r="Q998" s="7"/>
      <c r="R998" s="7"/>
      <c r="S998" s="7"/>
      <c r="T998" s="154"/>
      <c r="U998" s="154"/>
      <c r="V998" s="7"/>
      <c r="W998" s="7"/>
      <c r="X998" s="7"/>
      <c r="Y998" s="7"/>
      <c r="Z998" s="154"/>
      <c r="AA998" s="154"/>
      <c r="AB998" s="7"/>
      <c r="AC998" s="7"/>
      <c r="AD998" s="7"/>
      <c r="AE998" s="7"/>
      <c r="AF998" s="154"/>
      <c r="AG998" s="154"/>
      <c r="AH998" s="7"/>
      <c r="AI998" s="7"/>
      <c r="AJ998" s="7"/>
      <c r="AK998" s="7"/>
      <c r="AL998" s="154"/>
      <c r="AM998" s="154"/>
      <c r="AN998" s="7"/>
      <c r="AO998" s="7"/>
      <c r="AP998" s="7"/>
      <c r="AQ998" s="7"/>
      <c r="AR998" s="154"/>
      <c r="AS998" s="154"/>
      <c r="AT998" s="7"/>
      <c r="AU998" s="7"/>
      <c r="AV998" s="7"/>
      <c r="AW998" s="7"/>
      <c r="AX998" s="154"/>
      <c r="AY998" s="154"/>
      <c r="AZ998" s="7"/>
      <c r="BA998" s="7"/>
      <c r="BB998" s="7"/>
      <c r="BC998" s="7"/>
      <c r="BD998" s="154"/>
      <c r="BE998" s="154"/>
      <c r="BF998" s="154"/>
      <c r="BG998" s="7"/>
    </row>
    <row r="999" ht="15.75" customHeight="1">
      <c r="A999" s="7"/>
      <c r="B999" s="154"/>
      <c r="C999" s="154"/>
      <c r="D999" s="7"/>
      <c r="E999" s="7"/>
      <c r="F999" s="7"/>
      <c r="G999" s="7"/>
      <c r="H999" s="154"/>
      <c r="I999" s="154"/>
      <c r="J999" s="7"/>
      <c r="K999" s="7"/>
      <c r="L999" s="7"/>
      <c r="M999" s="7"/>
      <c r="N999" s="154"/>
      <c r="O999" s="154"/>
      <c r="P999" s="7"/>
      <c r="Q999" s="7"/>
      <c r="R999" s="7"/>
      <c r="S999" s="7"/>
      <c r="T999" s="154"/>
      <c r="U999" s="154"/>
      <c r="V999" s="7"/>
      <c r="W999" s="7"/>
      <c r="X999" s="7"/>
      <c r="Y999" s="7"/>
      <c r="Z999" s="154"/>
      <c r="AA999" s="154"/>
      <c r="AB999" s="7"/>
      <c r="AC999" s="7"/>
      <c r="AD999" s="7"/>
      <c r="AE999" s="7"/>
      <c r="AF999" s="154"/>
      <c r="AG999" s="154"/>
      <c r="AH999" s="7"/>
      <c r="AI999" s="7"/>
      <c r="AJ999" s="7"/>
      <c r="AK999" s="7"/>
      <c r="AL999" s="154"/>
      <c r="AM999" s="154"/>
      <c r="AN999" s="7"/>
      <c r="AO999" s="7"/>
      <c r="AP999" s="7"/>
      <c r="AQ999" s="7"/>
      <c r="AR999" s="154"/>
      <c r="AS999" s="154"/>
      <c r="AT999" s="7"/>
      <c r="AU999" s="7"/>
      <c r="AV999" s="7"/>
      <c r="AW999" s="7"/>
      <c r="AX999" s="154"/>
      <c r="AY999" s="154"/>
      <c r="AZ999" s="7"/>
      <c r="BA999" s="7"/>
      <c r="BB999" s="7"/>
      <c r="BC999" s="7"/>
      <c r="BD999" s="154"/>
      <c r="BE999" s="154"/>
      <c r="BF999" s="154"/>
      <c r="BG999" s="7"/>
    </row>
    <row r="1000" ht="15.75" customHeight="1">
      <c r="A1000" s="7"/>
      <c r="B1000" s="154"/>
      <c r="C1000" s="154"/>
      <c r="D1000" s="7"/>
      <c r="E1000" s="7"/>
      <c r="F1000" s="7"/>
      <c r="G1000" s="7"/>
      <c r="H1000" s="154"/>
      <c r="I1000" s="154"/>
      <c r="J1000" s="7"/>
      <c r="K1000" s="7"/>
      <c r="L1000" s="7"/>
      <c r="M1000" s="7"/>
      <c r="N1000" s="154"/>
      <c r="O1000" s="154"/>
      <c r="P1000" s="7"/>
      <c r="Q1000" s="7"/>
      <c r="R1000" s="7"/>
      <c r="S1000" s="7"/>
      <c r="T1000" s="154"/>
      <c r="U1000" s="154"/>
      <c r="V1000" s="7"/>
      <c r="W1000" s="7"/>
      <c r="X1000" s="7"/>
      <c r="Y1000" s="7"/>
      <c r="Z1000" s="154"/>
      <c r="AA1000" s="154"/>
      <c r="AB1000" s="7"/>
      <c r="AC1000" s="7"/>
      <c r="AD1000" s="7"/>
      <c r="AE1000" s="7"/>
      <c r="AF1000" s="154"/>
      <c r="AG1000" s="154"/>
      <c r="AH1000" s="7"/>
      <c r="AI1000" s="7"/>
      <c r="AJ1000" s="7"/>
      <c r="AK1000" s="7"/>
      <c r="AL1000" s="154"/>
      <c r="AM1000" s="154"/>
      <c r="AN1000" s="7"/>
      <c r="AO1000" s="7"/>
      <c r="AP1000" s="7"/>
      <c r="AQ1000" s="7"/>
      <c r="AR1000" s="154"/>
      <c r="AS1000" s="154"/>
      <c r="AT1000" s="7"/>
      <c r="AU1000" s="7"/>
      <c r="AV1000" s="7"/>
      <c r="AW1000" s="7"/>
      <c r="AX1000" s="154"/>
      <c r="AY1000" s="154"/>
      <c r="AZ1000" s="7"/>
      <c r="BA1000" s="7"/>
      <c r="BB1000" s="7"/>
      <c r="BC1000" s="7"/>
      <c r="BD1000" s="154"/>
      <c r="BE1000" s="154"/>
      <c r="BF1000" s="154"/>
      <c r="BG1000" s="7"/>
    </row>
  </sheetData>
  <mergeCells count="18">
    <mergeCell ref="AR3:AV3"/>
    <mergeCell ref="AX3:BB3"/>
    <mergeCell ref="BD3:BD4"/>
    <mergeCell ref="BE3:BE4"/>
    <mergeCell ref="BF3:BF4"/>
    <mergeCell ref="BG3:BG4"/>
    <mergeCell ref="A57:I57"/>
    <mergeCell ref="A58:I58"/>
    <mergeCell ref="A60:E60"/>
    <mergeCell ref="A61:E61"/>
    <mergeCell ref="A63:B63"/>
    <mergeCell ref="B3:F3"/>
    <mergeCell ref="H3:L3"/>
    <mergeCell ref="N3:R3"/>
    <mergeCell ref="T3:X3"/>
    <mergeCell ref="Z3:AD3"/>
    <mergeCell ref="AF3:AJ3"/>
    <mergeCell ref="AL3:AP3"/>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13"/>
    <col customWidth="1" min="2" max="4" width="8.0"/>
    <col customWidth="1" min="5" max="5" width="9.5"/>
    <col customWidth="1" min="6" max="59" width="8.0"/>
  </cols>
  <sheetData>
    <row r="1">
      <c r="A1" s="6" t="s">
        <v>302</v>
      </c>
      <c r="B1" s="156"/>
      <c r="C1" s="156"/>
      <c r="D1" s="6"/>
      <c r="E1" s="6"/>
      <c r="H1" s="153"/>
      <c r="I1" s="153"/>
      <c r="N1" s="153"/>
      <c r="O1" s="153"/>
      <c r="T1" s="153"/>
      <c r="U1" s="153"/>
      <c r="Z1" s="153"/>
      <c r="AA1" s="153"/>
      <c r="AF1" s="153"/>
      <c r="AG1" s="153"/>
      <c r="AL1" s="153"/>
      <c r="AM1" s="153"/>
      <c r="AR1" s="153"/>
      <c r="AS1" s="153"/>
      <c r="AX1" s="153"/>
      <c r="AY1" s="153"/>
      <c r="BD1" s="153"/>
      <c r="BE1" s="153"/>
      <c r="BF1" s="153"/>
    </row>
    <row r="2">
      <c r="A2" s="44"/>
      <c r="B2" s="183"/>
      <c r="C2" s="183"/>
      <c r="D2" s="44"/>
      <c r="E2" s="44"/>
      <c r="H2" s="153"/>
      <c r="I2" s="153"/>
      <c r="N2" s="153"/>
      <c r="O2" s="153"/>
      <c r="T2" s="153"/>
      <c r="U2" s="153"/>
      <c r="Z2" s="153"/>
      <c r="AA2" s="153"/>
      <c r="AF2" s="153"/>
      <c r="AG2" s="153"/>
      <c r="AL2" s="153"/>
      <c r="AM2" s="153"/>
      <c r="AR2" s="153"/>
      <c r="AS2" s="153"/>
      <c r="AX2" s="153"/>
      <c r="AY2" s="153"/>
      <c r="BD2" s="153"/>
      <c r="BE2" s="153"/>
      <c r="BF2" s="153"/>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57" t="s">
        <v>113</v>
      </c>
      <c r="BE3" s="157" t="s">
        <v>114</v>
      </c>
      <c r="BF3" s="157" t="s">
        <v>115</v>
      </c>
      <c r="BG3" s="158" t="s">
        <v>303</v>
      </c>
    </row>
    <row r="4">
      <c r="A4" s="128" t="s">
        <v>93</v>
      </c>
      <c r="B4" s="159" t="s">
        <v>51</v>
      </c>
      <c r="C4" s="160" t="s">
        <v>52</v>
      </c>
      <c r="D4" s="161" t="s">
        <v>186</v>
      </c>
      <c r="E4" s="161" t="s">
        <v>187</v>
      </c>
      <c r="F4" s="161" t="s">
        <v>188</v>
      </c>
      <c r="G4" s="162"/>
      <c r="H4" s="163" t="s">
        <v>51</v>
      </c>
      <c r="I4" s="163" t="s">
        <v>52</v>
      </c>
      <c r="J4" s="164" t="s">
        <v>189</v>
      </c>
      <c r="K4" s="164" t="s">
        <v>190</v>
      </c>
      <c r="L4" s="164" t="s">
        <v>191</v>
      </c>
      <c r="M4" s="162"/>
      <c r="N4" s="165" t="s">
        <v>51</v>
      </c>
      <c r="O4" s="165" t="s">
        <v>52</v>
      </c>
      <c r="P4" s="166" t="s">
        <v>192</v>
      </c>
      <c r="Q4" s="166" t="s">
        <v>193</v>
      </c>
      <c r="R4" s="166" t="s">
        <v>194</v>
      </c>
      <c r="S4" s="162"/>
      <c r="T4" s="167" t="s">
        <v>51</v>
      </c>
      <c r="U4" s="167" t="s">
        <v>52</v>
      </c>
      <c r="V4" s="168" t="s">
        <v>195</v>
      </c>
      <c r="W4" s="168" t="s">
        <v>196</v>
      </c>
      <c r="X4" s="168" t="s">
        <v>197</v>
      </c>
      <c r="Y4" s="162"/>
      <c r="Z4" s="169" t="s">
        <v>51</v>
      </c>
      <c r="AA4" s="169" t="s">
        <v>52</v>
      </c>
      <c r="AB4" s="170" t="s">
        <v>304</v>
      </c>
      <c r="AC4" s="170" t="s">
        <v>305</v>
      </c>
      <c r="AD4" s="170" t="s">
        <v>306</v>
      </c>
      <c r="AE4" s="162"/>
      <c r="AF4" s="171" t="s">
        <v>51</v>
      </c>
      <c r="AG4" s="171" t="s">
        <v>52</v>
      </c>
      <c r="AH4" s="172" t="s">
        <v>201</v>
      </c>
      <c r="AI4" s="172" t="s">
        <v>202</v>
      </c>
      <c r="AJ4" s="172" t="s">
        <v>203</v>
      </c>
      <c r="AK4" s="162"/>
      <c r="AL4" s="173" t="s">
        <v>51</v>
      </c>
      <c r="AM4" s="173" t="s">
        <v>52</v>
      </c>
      <c r="AN4" s="174" t="s">
        <v>204</v>
      </c>
      <c r="AO4" s="174" t="s">
        <v>205</v>
      </c>
      <c r="AP4" s="174" t="s">
        <v>206</v>
      </c>
      <c r="AQ4" s="162"/>
      <c r="AR4" s="175" t="s">
        <v>51</v>
      </c>
      <c r="AS4" s="175" t="s">
        <v>52</v>
      </c>
      <c r="AT4" s="176" t="s">
        <v>207</v>
      </c>
      <c r="AU4" s="176" t="s">
        <v>208</v>
      </c>
      <c r="AV4" s="176" t="s">
        <v>209</v>
      </c>
      <c r="AW4" s="162"/>
      <c r="AX4" s="165" t="s">
        <v>51</v>
      </c>
      <c r="AY4" s="165" t="s">
        <v>52</v>
      </c>
      <c r="AZ4" s="166" t="s">
        <v>210</v>
      </c>
      <c r="BA4" s="166" t="s">
        <v>211</v>
      </c>
      <c r="BB4" s="166" t="s">
        <v>212</v>
      </c>
      <c r="BC4" s="162"/>
      <c r="BD4" s="139"/>
      <c r="BE4" s="139"/>
      <c r="BF4" s="177"/>
      <c r="BG4" s="177"/>
    </row>
    <row r="5">
      <c r="A5" s="11">
        <v>1989.0</v>
      </c>
      <c r="B5" s="85">
        <v>603.0</v>
      </c>
      <c r="C5" s="85">
        <v>477.0</v>
      </c>
      <c r="D5" s="140">
        <v>0.0019563820882351033</v>
      </c>
      <c r="E5" s="140">
        <v>0.0015475858309919473</v>
      </c>
      <c r="F5" s="140">
        <v>0.0037676667957962087</v>
      </c>
      <c r="G5" s="17"/>
      <c r="H5" s="85">
        <v>4229.0</v>
      </c>
      <c r="I5" s="85">
        <v>5919.0</v>
      </c>
      <c r="J5" s="140">
        <v>0.013720629935565923</v>
      </c>
      <c r="K5" s="140">
        <v>0.01920369084620825</v>
      </c>
      <c r="L5" s="140">
        <v>0.026423653199705084</v>
      </c>
      <c r="M5" s="17"/>
      <c r="N5" s="85">
        <v>8377.0</v>
      </c>
      <c r="O5" s="85">
        <v>4914.0</v>
      </c>
      <c r="P5" s="140">
        <v>0.027178462277189817</v>
      </c>
      <c r="Q5" s="140">
        <v>0.01594305403248308</v>
      </c>
      <c r="R5" s="140">
        <v>0.05234120190445247</v>
      </c>
      <c r="S5" s="17"/>
      <c r="T5" s="85">
        <v>3712.0</v>
      </c>
      <c r="U5" s="85">
        <v>3186.0</v>
      </c>
      <c r="V5" s="140">
        <v>0.012043267514972974</v>
      </c>
      <c r="W5" s="140">
        <v>0.0103367053617198</v>
      </c>
      <c r="X5" s="140">
        <v>0.02319333191707384</v>
      </c>
      <c r="Y5" s="17"/>
      <c r="Z5" s="85">
        <v>125908.0</v>
      </c>
      <c r="AA5" s="85">
        <v>103395.0</v>
      </c>
      <c r="AB5" s="140">
        <v>0.4084977710870736</v>
      </c>
      <c r="AC5" s="140">
        <v>0.3354562620448897</v>
      </c>
      <c r="AD5" s="140">
        <v>0.7866988240880747</v>
      </c>
      <c r="AE5" s="17"/>
      <c r="AF5" s="85"/>
      <c r="AG5" s="85"/>
      <c r="AH5" s="11"/>
      <c r="AI5" s="11"/>
      <c r="AJ5" s="11"/>
      <c r="AK5" s="17"/>
      <c r="AL5" s="85"/>
      <c r="AM5" s="85"/>
      <c r="AN5" s="11"/>
      <c r="AO5" s="11"/>
      <c r="AP5" s="11"/>
      <c r="AQ5" s="17"/>
      <c r="AR5" s="85"/>
      <c r="AS5" s="85"/>
      <c r="AT5" s="11"/>
      <c r="AU5" s="11"/>
      <c r="AV5" s="11"/>
      <c r="AW5" s="17"/>
      <c r="AX5" s="85">
        <v>9470.0</v>
      </c>
      <c r="AY5" s="85">
        <v>22529.0</v>
      </c>
      <c r="AZ5" s="140">
        <v>0.030724607588037193</v>
      </c>
      <c r="BA5" s="140">
        <v>0.07309341967802428</v>
      </c>
      <c r="BB5" s="140">
        <v>0.05917048848456069</v>
      </c>
      <c r="BC5" s="17"/>
      <c r="BD5" s="85">
        <v>160046.0</v>
      </c>
      <c r="BE5" s="85">
        <v>148176.0</v>
      </c>
      <c r="BF5" s="85">
        <v>308222.0</v>
      </c>
      <c r="BG5" s="36">
        <f t="shared" ref="BG5:BG36" si="1">BD5/BF5</f>
        <v>0.5192556015</v>
      </c>
    </row>
    <row r="6">
      <c r="A6" s="11">
        <v>1990.0</v>
      </c>
      <c r="B6" s="85">
        <v>602.0</v>
      </c>
      <c r="C6" s="85">
        <v>430.0</v>
      </c>
      <c r="D6" s="140">
        <v>0.0018557851481699555</v>
      </c>
      <c r="E6" s="140">
        <v>0.0013255608201213967</v>
      </c>
      <c r="F6" s="140">
        <v>0.0035253538530009426</v>
      </c>
      <c r="G6" s="17"/>
      <c r="H6" s="85">
        <v>4309.0</v>
      </c>
      <c r="I6" s="85">
        <v>5609.0</v>
      </c>
      <c r="J6" s="140">
        <v>0.013283352497449066</v>
      </c>
      <c r="K6" s="140">
        <v>0.017290861953630034</v>
      </c>
      <c r="L6" s="140">
        <v>0.02523380357571605</v>
      </c>
      <c r="M6" s="17"/>
      <c r="N6" s="85">
        <v>9327.0</v>
      </c>
      <c r="O6" s="85">
        <v>5193.0</v>
      </c>
      <c r="P6" s="140">
        <v>0.0287523389983076</v>
      </c>
      <c r="Q6" s="140">
        <v>0.016008458927652125</v>
      </c>
      <c r="R6" s="140">
        <v>0.05461956044342158</v>
      </c>
      <c r="S6" s="17"/>
      <c r="T6" s="85">
        <v>4106.0</v>
      </c>
      <c r="U6" s="85">
        <v>3354.0</v>
      </c>
      <c r="V6" s="140">
        <v>0.012657564482368499</v>
      </c>
      <c r="W6" s="140">
        <v>0.010339374396946894</v>
      </c>
      <c r="X6" s="140">
        <v>0.024045021462494803</v>
      </c>
      <c r="Y6" s="17"/>
      <c r="Z6" s="85">
        <v>131019.0</v>
      </c>
      <c r="AA6" s="85">
        <v>105730.0</v>
      </c>
      <c r="AB6" s="140">
        <v>0.4038922164918262</v>
      </c>
      <c r="AC6" s="140">
        <v>0.3259338267707797</v>
      </c>
      <c r="AD6" s="140">
        <v>0.7672563728676587</v>
      </c>
      <c r="AE6" s="17"/>
      <c r="AF6" s="85"/>
      <c r="AG6" s="85"/>
      <c r="AH6" s="11"/>
      <c r="AI6" s="11"/>
      <c r="AJ6" s="11"/>
      <c r="AK6" s="17"/>
      <c r="AL6" s="85"/>
      <c r="AM6" s="85"/>
      <c r="AN6" s="11"/>
      <c r="AO6" s="11"/>
      <c r="AP6" s="11"/>
      <c r="AQ6" s="17"/>
      <c r="AR6" s="85">
        <v>8462.0</v>
      </c>
      <c r="AS6" s="85">
        <v>6581.0</v>
      </c>
      <c r="AT6" s="140">
        <v>0.026085803860156416</v>
      </c>
      <c r="AU6" s="140">
        <v>0.020287245947020725</v>
      </c>
      <c r="AV6" s="140">
        <v>0.04955406030580395</v>
      </c>
      <c r="AW6" s="17"/>
      <c r="AX6" s="85">
        <v>11173.0</v>
      </c>
      <c r="AY6" s="85">
        <v>24035.0</v>
      </c>
      <c r="AZ6" s="140">
        <v>0.03444300242608457</v>
      </c>
      <c r="BA6" s="140">
        <v>0.07409268444562273</v>
      </c>
      <c r="BB6" s="140">
        <v>0.0654298647833547</v>
      </c>
      <c r="BC6" s="17"/>
      <c r="BD6" s="85">
        <v>170763.0</v>
      </c>
      <c r="BE6" s="85">
        <v>153628.0</v>
      </c>
      <c r="BF6" s="85">
        <v>324391.0</v>
      </c>
      <c r="BG6" s="36">
        <f t="shared" si="1"/>
        <v>0.5264110287</v>
      </c>
    </row>
    <row r="7">
      <c r="A7" s="11">
        <v>1991.0</v>
      </c>
      <c r="B7" s="85">
        <v>654.0</v>
      </c>
      <c r="C7" s="85">
        <v>445.0</v>
      </c>
      <c r="D7" s="140">
        <v>0.001955197866622022</v>
      </c>
      <c r="E7" s="140">
        <v>0.0013303716370746173</v>
      </c>
      <c r="F7" s="140">
        <v>0.0036400674581308756</v>
      </c>
      <c r="G7" s="17"/>
      <c r="H7" s="85">
        <v>4800.0</v>
      </c>
      <c r="I7" s="85">
        <v>6148.0</v>
      </c>
      <c r="J7" s="140">
        <v>0.014350076085299243</v>
      </c>
      <c r="K7" s="140">
        <v>0.018380055785920783</v>
      </c>
      <c r="L7" s="140">
        <v>0.026716091435822938</v>
      </c>
      <c r="M7" s="17"/>
      <c r="N7" s="85">
        <v>10132.0</v>
      </c>
      <c r="O7" s="85">
        <v>5504.0</v>
      </c>
      <c r="P7" s="140">
        <v>0.030290618936719155</v>
      </c>
      <c r="Q7" s="140">
        <v>0.016454753911143132</v>
      </c>
      <c r="R7" s="140">
        <v>0.05639321633911625</v>
      </c>
      <c r="S7" s="17"/>
      <c r="T7" s="85">
        <v>4629.0</v>
      </c>
      <c r="U7" s="85">
        <v>3605.0</v>
      </c>
      <c r="V7" s="140">
        <v>0.013838854624760458</v>
      </c>
      <c r="W7" s="140">
        <v>0.01077750505989662</v>
      </c>
      <c r="X7" s="140">
        <v>0.025764330678421748</v>
      </c>
      <c r="Y7" s="17"/>
      <c r="Z7" s="85">
        <v>138795.0</v>
      </c>
      <c r="AA7" s="85">
        <v>106525.0</v>
      </c>
      <c r="AB7" s="140">
        <v>0.41494141880398094</v>
      </c>
      <c r="AC7" s="140">
        <v>0.3184670531221879</v>
      </c>
      <c r="AD7" s="140">
        <v>0.7725124814239677</v>
      </c>
      <c r="AE7" s="17"/>
      <c r="AF7" s="85"/>
      <c r="AG7" s="85"/>
      <c r="AH7" s="11"/>
      <c r="AI7" s="11"/>
      <c r="AJ7" s="11"/>
      <c r="AK7" s="17"/>
      <c r="AL7" s="85"/>
      <c r="AM7" s="85"/>
      <c r="AN7" s="11"/>
      <c r="AO7" s="11"/>
      <c r="AP7" s="11"/>
      <c r="AQ7" s="17"/>
      <c r="AR7" s="85">
        <v>7781.0</v>
      </c>
      <c r="AS7" s="85">
        <v>6943.0</v>
      </c>
      <c r="AT7" s="140">
        <v>0.023262071254106963</v>
      </c>
      <c r="AU7" s="140">
        <v>0.020756787137548468</v>
      </c>
      <c r="AV7" s="140">
        <v>0.04330789738794548</v>
      </c>
      <c r="AW7" s="17"/>
      <c r="AX7" s="85">
        <v>12464.0</v>
      </c>
      <c r="AY7" s="85">
        <v>25183.0</v>
      </c>
      <c r="AZ7" s="140">
        <v>0.03726236423482704</v>
      </c>
      <c r="BA7" s="140">
        <v>0.0752870762616856</v>
      </c>
      <c r="BB7" s="140">
        <v>0.06937278409502023</v>
      </c>
      <c r="BC7" s="17"/>
      <c r="BD7" s="85">
        <v>179667.0</v>
      </c>
      <c r="BE7" s="85">
        <v>154826.0</v>
      </c>
      <c r="BF7" s="85">
        <v>334493.0</v>
      </c>
      <c r="BG7" s="36">
        <f t="shared" si="1"/>
        <v>0.5371323167</v>
      </c>
    </row>
    <row r="8">
      <c r="A8" s="11">
        <v>1992.0</v>
      </c>
      <c r="B8" s="85">
        <v>712.0</v>
      </c>
      <c r="C8" s="85">
        <v>498.0</v>
      </c>
      <c r="D8" s="140">
        <v>0.002022704287451279</v>
      </c>
      <c r="E8" s="140">
        <v>0.001414756650492608</v>
      </c>
      <c r="F8" s="140">
        <v>0.0037345921846315237</v>
      </c>
      <c r="G8" s="17"/>
      <c r="H8" s="85">
        <v>5417.0</v>
      </c>
      <c r="I8" s="85">
        <v>6805.0</v>
      </c>
      <c r="J8" s="140">
        <v>0.015389029670117385</v>
      </c>
      <c r="K8" s="140">
        <v>0.01933216667992409</v>
      </c>
      <c r="L8" s="140">
        <v>0.028413322842905847</v>
      </c>
      <c r="M8" s="17"/>
      <c r="N8" s="85">
        <v>11549.0</v>
      </c>
      <c r="O8" s="85">
        <v>5764.0</v>
      </c>
      <c r="P8" s="140">
        <v>0.032809286258110706</v>
      </c>
      <c r="Q8" s="140">
        <v>0.01637481392256906</v>
      </c>
      <c r="R8" s="140">
        <v>0.0605769735116706</v>
      </c>
      <c r="S8" s="17"/>
      <c r="T8" s="85">
        <v>5045.0</v>
      </c>
      <c r="U8" s="85">
        <v>3964.0</v>
      </c>
      <c r="V8" s="140">
        <v>0.014332223497460257</v>
      </c>
      <c r="W8" s="140">
        <v>0.011261235667776502</v>
      </c>
      <c r="X8" s="140">
        <v>0.026462103330710727</v>
      </c>
      <c r="Y8" s="17"/>
      <c r="Z8" s="85">
        <v>146054.0</v>
      </c>
      <c r="AA8" s="85">
        <v>110422.0</v>
      </c>
      <c r="AB8" s="140">
        <v>0.41492142134748466</v>
      </c>
      <c r="AC8" s="140">
        <v>0.3136952989170578</v>
      </c>
      <c r="AD8" s="140">
        <v>0.7660844479412536</v>
      </c>
      <c r="AE8" s="17"/>
      <c r="AF8" s="85"/>
      <c r="AG8" s="85"/>
      <c r="AH8" s="11"/>
      <c r="AI8" s="11"/>
      <c r="AJ8" s="11"/>
      <c r="AK8" s="17"/>
      <c r="AL8" s="85"/>
      <c r="AM8" s="85"/>
      <c r="AN8" s="11"/>
      <c r="AO8" s="11"/>
      <c r="AP8" s="11"/>
      <c r="AQ8" s="17"/>
      <c r="AR8" s="85">
        <v>8104.0</v>
      </c>
      <c r="AS8" s="85">
        <v>7428.0</v>
      </c>
      <c r="AT8" s="140">
        <v>0.02302246565379939</v>
      </c>
      <c r="AU8" s="140">
        <v>0.02110203293144396</v>
      </c>
      <c r="AV8" s="140">
        <v>0.042507212168895886</v>
      </c>
      <c r="AW8" s="17"/>
      <c r="AX8" s="85">
        <v>13372.0</v>
      </c>
      <c r="AY8" s="85">
        <v>26132.0</v>
      </c>
      <c r="AZ8" s="140">
        <v>0.03798820467949228</v>
      </c>
      <c r="BA8" s="140">
        <v>0.07423779275235509</v>
      </c>
      <c r="BB8" s="140">
        <v>0.0701389981641752</v>
      </c>
      <c r="BC8" s="17"/>
      <c r="BD8" s="85">
        <v>190650.0</v>
      </c>
      <c r="BE8" s="85">
        <v>161354.0</v>
      </c>
      <c r="BF8" s="85">
        <v>352004.0</v>
      </c>
      <c r="BG8" s="36">
        <f t="shared" si="1"/>
        <v>0.5416131635</v>
      </c>
    </row>
    <row r="9">
      <c r="A9" s="11">
        <v>1993.0</v>
      </c>
      <c r="B9" s="85">
        <v>787.0</v>
      </c>
      <c r="C9" s="85">
        <v>563.0</v>
      </c>
      <c r="D9" s="140">
        <v>0.0021328028878205302</v>
      </c>
      <c r="E9" s="140">
        <v>0.0015257535271193882</v>
      </c>
      <c r="F9" s="140">
        <v>0.003933092450161672</v>
      </c>
      <c r="G9" s="17"/>
      <c r="H9" s="85">
        <v>6010.0</v>
      </c>
      <c r="I9" s="85">
        <v>7118.0</v>
      </c>
      <c r="J9" s="140">
        <v>0.016287351150954747</v>
      </c>
      <c r="K9" s="140">
        <v>0.019290077452994325</v>
      </c>
      <c r="L9" s="140">
        <v>0.030035432815084685</v>
      </c>
      <c r="M9" s="17"/>
      <c r="N9" s="85">
        <v>12348.0</v>
      </c>
      <c r="O9" s="85">
        <v>6407.0</v>
      </c>
      <c r="P9" s="140">
        <v>0.033463596008650454</v>
      </c>
      <c r="Q9" s="140">
        <v>0.01736323774112597</v>
      </c>
      <c r="R9" s="140">
        <v>0.06171007061575136</v>
      </c>
      <c r="S9" s="17"/>
      <c r="T9" s="85">
        <v>5646.0</v>
      </c>
      <c r="U9" s="85">
        <v>4446.0</v>
      </c>
      <c r="V9" s="140">
        <v>0.015300895939815392</v>
      </c>
      <c r="W9" s="140">
        <v>0.012048845793202131</v>
      </c>
      <c r="X9" s="140">
        <v>0.028216315087182715</v>
      </c>
      <c r="Y9" s="17"/>
      <c r="Z9" s="85">
        <v>151727.0</v>
      </c>
      <c r="AA9" s="85">
        <v>113274.0</v>
      </c>
      <c r="AB9" s="140">
        <v>0.41118651049599186</v>
      </c>
      <c r="AC9" s="140">
        <v>0.30697727358955873</v>
      </c>
      <c r="AD9" s="140">
        <v>0.7582672403884116</v>
      </c>
      <c r="AE9" s="17"/>
      <c r="AF9" s="85"/>
      <c r="AG9" s="85"/>
      <c r="AH9" s="11"/>
      <c r="AI9" s="11"/>
      <c r="AJ9" s="11"/>
      <c r="AK9" s="17"/>
      <c r="AL9" s="85"/>
      <c r="AM9" s="85"/>
      <c r="AN9" s="11"/>
      <c r="AO9" s="11"/>
      <c r="AP9" s="11"/>
      <c r="AQ9" s="17"/>
      <c r="AR9" s="85">
        <v>7839.0</v>
      </c>
      <c r="AS9" s="85">
        <v>7621.0</v>
      </c>
      <c r="AT9" s="140">
        <v>0.021244017582751126</v>
      </c>
      <c r="AU9" s="140">
        <v>0.02065322847278305</v>
      </c>
      <c r="AV9" s="140">
        <v>0.039175999640174514</v>
      </c>
      <c r="AW9" s="17"/>
      <c r="AX9" s="85">
        <v>15297.0</v>
      </c>
      <c r="AY9" s="85">
        <v>28853.0</v>
      </c>
      <c r="AZ9" s="140">
        <v>0.04145550924395254</v>
      </c>
      <c r="BA9" s="140">
        <v>0.078192835733527</v>
      </c>
      <c r="BB9" s="140">
        <v>0.07644792275746264</v>
      </c>
      <c r="BC9" s="17"/>
      <c r="BD9" s="85">
        <v>200097.0</v>
      </c>
      <c r="BE9" s="85">
        <v>168901.0</v>
      </c>
      <c r="BF9" s="85">
        <v>368998.0</v>
      </c>
      <c r="BG9" s="36">
        <f t="shared" si="1"/>
        <v>0.5422712318</v>
      </c>
    </row>
    <row r="10">
      <c r="A10" s="11">
        <v>1994.0</v>
      </c>
      <c r="B10" s="85">
        <v>957.0</v>
      </c>
      <c r="C10" s="85">
        <v>650.0</v>
      </c>
      <c r="D10" s="140">
        <v>0.0024817241889014807</v>
      </c>
      <c r="E10" s="140">
        <v>0.0016856015912079022</v>
      </c>
      <c r="F10" s="140">
        <v>0.004549041231330868</v>
      </c>
      <c r="G10" s="17"/>
      <c r="H10" s="85">
        <v>6685.0</v>
      </c>
      <c r="I10" s="85">
        <v>7734.0</v>
      </c>
      <c r="J10" s="140">
        <v>0.017335764057268964</v>
      </c>
      <c r="K10" s="140">
        <v>0.020056065702156792</v>
      </c>
      <c r="L10" s="140">
        <v>0.0317767404717313</v>
      </c>
      <c r="M10" s="17"/>
      <c r="N10" s="85">
        <v>13827.0</v>
      </c>
      <c r="O10" s="85">
        <v>6925.0</v>
      </c>
      <c r="P10" s="140">
        <v>0.035856635694817944</v>
      </c>
      <c r="Q10" s="140">
        <v>0.017958140029407266</v>
      </c>
      <c r="R10" s="140">
        <v>0.06572580261819426</v>
      </c>
      <c r="S10" s="17"/>
      <c r="T10" s="85">
        <v>6372.0</v>
      </c>
      <c r="U10" s="85">
        <v>4684.0</v>
      </c>
      <c r="V10" s="140">
        <v>0.016524082060271925</v>
      </c>
      <c r="W10" s="140">
        <v>0.012146704389565867</v>
      </c>
      <c r="X10" s="140">
        <v>0.030288914029300198</v>
      </c>
      <c r="Y10" s="17"/>
      <c r="Z10" s="85">
        <v>156716.0</v>
      </c>
      <c r="AA10" s="85">
        <v>116063.0</v>
      </c>
      <c r="AB10" s="140">
        <v>0.4064011368734424</v>
      </c>
      <c r="AC10" s="140">
        <v>0.30097842689286575</v>
      </c>
      <c r="AD10" s="140">
        <v>0.7449399640640003</v>
      </c>
      <c r="AE10" s="17"/>
      <c r="AF10" s="85"/>
      <c r="AG10" s="85"/>
      <c r="AH10" s="11"/>
      <c r="AI10" s="11"/>
      <c r="AJ10" s="11"/>
      <c r="AK10" s="17"/>
      <c r="AL10" s="85"/>
      <c r="AM10" s="85"/>
      <c r="AN10" s="11"/>
      <c r="AO10" s="11"/>
      <c r="AP10" s="11"/>
      <c r="AQ10" s="17"/>
      <c r="AR10" s="85">
        <v>9089.0</v>
      </c>
      <c r="AS10" s="85">
        <v>8745.0</v>
      </c>
      <c r="AT10" s="140">
        <v>0.023569896711520957</v>
      </c>
      <c r="AU10" s="140">
        <v>0.022677824484789392</v>
      </c>
      <c r="AV10" s="140">
        <v>0.04320400809986025</v>
      </c>
      <c r="AW10" s="17"/>
      <c r="AX10" s="85">
        <v>16398.0</v>
      </c>
      <c r="AY10" s="85">
        <v>30189.0</v>
      </c>
      <c r="AZ10" s="140">
        <v>0.04252383829634951</v>
      </c>
      <c r="BA10" s="140">
        <v>0.0782871175953467</v>
      </c>
      <c r="BB10" s="140">
        <v>0.07794689457822734</v>
      </c>
      <c r="BC10" s="17"/>
      <c r="BD10" s="85">
        <v>210374.0</v>
      </c>
      <c r="BE10" s="85">
        <v>175245.0</v>
      </c>
      <c r="BF10" s="85">
        <v>385619.0</v>
      </c>
      <c r="BG10" s="36">
        <f t="shared" si="1"/>
        <v>0.5455488448</v>
      </c>
    </row>
    <row r="11">
      <c r="A11" s="11">
        <v>1995.0</v>
      </c>
      <c r="B11" s="85">
        <v>910.0</v>
      </c>
      <c r="C11" s="85">
        <v>613.0</v>
      </c>
      <c r="D11" s="140">
        <v>0.0023057004008371464</v>
      </c>
      <c r="E11" s="140">
        <v>0.0015531805996848033</v>
      </c>
      <c r="F11" s="140">
        <v>0.004180141114214317</v>
      </c>
      <c r="G11" s="17"/>
      <c r="H11" s="85">
        <v>7404.0</v>
      </c>
      <c r="I11" s="85">
        <v>8305.0</v>
      </c>
      <c r="J11" s="140">
        <v>0.018759786558020037</v>
      </c>
      <c r="K11" s="140">
        <v>0.021042683328519232</v>
      </c>
      <c r="L11" s="140">
        <v>0.03401073056004704</v>
      </c>
      <c r="M11" s="17"/>
      <c r="N11" s="85">
        <v>15130.0</v>
      </c>
      <c r="O11" s="85">
        <v>7488.0</v>
      </c>
      <c r="P11" s="140">
        <v>0.038335436334797836</v>
      </c>
      <c r="Q11" s="140">
        <v>0.018972620441174235</v>
      </c>
      <c r="R11" s="140">
        <v>0.069500587975893</v>
      </c>
      <c r="S11" s="17"/>
      <c r="T11" s="85">
        <v>6977.0</v>
      </c>
      <c r="U11" s="85">
        <v>5060.0</v>
      </c>
      <c r="V11" s="140">
        <v>0.01767788098531953</v>
      </c>
      <c r="W11" s="140">
        <v>0.012820707723336221</v>
      </c>
      <c r="X11" s="140">
        <v>0.03204927972953109</v>
      </c>
      <c r="Y11" s="17"/>
      <c r="Z11" s="85">
        <v>159772.0</v>
      </c>
      <c r="AA11" s="85">
        <v>115395.0</v>
      </c>
      <c r="AB11" s="140">
        <v>0.40482018070610176</v>
      </c>
      <c r="AC11" s="140">
        <v>0.2923805469830797</v>
      </c>
      <c r="AD11" s="140">
        <v>0.7339225341760988</v>
      </c>
      <c r="AE11" s="17"/>
      <c r="AF11" s="85"/>
      <c r="AG11" s="85"/>
      <c r="AH11" s="11"/>
      <c r="AI11" s="11"/>
      <c r="AJ11" s="11"/>
      <c r="AK11" s="17"/>
      <c r="AL11" s="85"/>
      <c r="AM11" s="85"/>
      <c r="AN11" s="11"/>
      <c r="AO11" s="11"/>
      <c r="AP11" s="11"/>
      <c r="AQ11" s="17"/>
      <c r="AR11" s="85">
        <v>9970.0</v>
      </c>
      <c r="AS11" s="85">
        <v>9042.0</v>
      </c>
      <c r="AT11" s="140">
        <v>0.025261354941039947</v>
      </c>
      <c r="AU11" s="140">
        <v>0.0229100472795269</v>
      </c>
      <c r="AV11" s="140">
        <v>0.04579780978979862</v>
      </c>
      <c r="AW11" s="17"/>
      <c r="AX11" s="85">
        <v>17540.0</v>
      </c>
      <c r="AY11" s="85">
        <v>31076.0</v>
      </c>
      <c r="AZ11" s="140">
        <v>0.04444174179195995</v>
      </c>
      <c r="BA11" s="140">
        <v>0.07873840182023645</v>
      </c>
      <c r="BB11" s="140">
        <v>0.08057107158606497</v>
      </c>
      <c r="BC11" s="17"/>
      <c r="BD11" s="85">
        <v>217696.0</v>
      </c>
      <c r="BE11" s="85">
        <v>176978.0</v>
      </c>
      <c r="BF11" s="85">
        <v>394674.0</v>
      </c>
      <c r="BG11" s="36">
        <f t="shared" si="1"/>
        <v>0.5515843456</v>
      </c>
    </row>
    <row r="12">
      <c r="A12" s="11">
        <v>1996.0</v>
      </c>
      <c r="B12" s="85">
        <v>1016.0</v>
      </c>
      <c r="C12" s="85">
        <v>650.0</v>
      </c>
      <c r="D12" s="140">
        <v>0.0025241546193768617</v>
      </c>
      <c r="E12" s="140">
        <v>0.0016148626994044884</v>
      </c>
      <c r="F12" s="140">
        <v>0.0045111446585560785</v>
      </c>
      <c r="G12" s="17"/>
      <c r="H12" s="85">
        <v>8234.0</v>
      </c>
      <c r="I12" s="85">
        <v>8663.0</v>
      </c>
      <c r="J12" s="140">
        <v>0.020456583795225473</v>
      </c>
      <c r="K12" s="140">
        <v>0.021522393176832435</v>
      </c>
      <c r="L12" s="140">
        <v>0.036559808187549954</v>
      </c>
      <c r="M12" s="17"/>
      <c r="N12" s="85">
        <v>16327.0</v>
      </c>
      <c r="O12" s="85">
        <v>7798.0</v>
      </c>
      <c r="P12" s="140">
        <v>0.040562866604887816</v>
      </c>
      <c r="Q12" s="140">
        <v>0.019373383584548</v>
      </c>
      <c r="R12" s="140">
        <v>0.07249356185063494</v>
      </c>
      <c r="S12" s="17"/>
      <c r="T12" s="85">
        <v>7928.0</v>
      </c>
      <c r="U12" s="85">
        <v>5263.0</v>
      </c>
      <c r="V12" s="140">
        <v>0.019696356124428896</v>
      </c>
      <c r="W12" s="140">
        <v>0.013075419056870496</v>
      </c>
      <c r="X12" s="140">
        <v>0.03520113666637066</v>
      </c>
      <c r="Y12" s="17"/>
      <c r="Z12" s="85">
        <v>163800.0</v>
      </c>
      <c r="AA12" s="85">
        <v>115974.0</v>
      </c>
      <c r="AB12" s="140">
        <v>0.40694540024993103</v>
      </c>
      <c r="AC12" s="140">
        <v>0.28812628723190176</v>
      </c>
      <c r="AD12" s="140">
        <v>0.727288873101856</v>
      </c>
      <c r="AE12" s="17"/>
      <c r="AF12" s="85"/>
      <c r="AG12" s="85"/>
      <c r="AH12" s="11"/>
      <c r="AI12" s="11"/>
      <c r="AJ12" s="11"/>
      <c r="AK12" s="17"/>
      <c r="AL12" s="85"/>
      <c r="AM12" s="85"/>
      <c r="AN12" s="11"/>
      <c r="AO12" s="11"/>
      <c r="AP12" s="11"/>
      <c r="AQ12" s="17"/>
      <c r="AR12" s="85">
        <v>9891.0</v>
      </c>
      <c r="AS12" s="85">
        <v>9144.0</v>
      </c>
      <c r="AT12" s="140">
        <v>0.024573241476630453</v>
      </c>
      <c r="AU12" s="140">
        <v>0.022717391574391756</v>
      </c>
      <c r="AV12" s="140">
        <v>0.04391705887576592</v>
      </c>
      <c r="AW12" s="17"/>
      <c r="AX12" s="85">
        <v>18023.0</v>
      </c>
      <c r="AY12" s="85">
        <v>29799.0</v>
      </c>
      <c r="AZ12" s="140">
        <v>0.044776416048257064</v>
      </c>
      <c r="BA12" s="140">
        <v>0.07403275935316053</v>
      </c>
      <c r="BB12" s="140">
        <v>0.08002397655625611</v>
      </c>
      <c r="BC12" s="17"/>
      <c r="BD12" s="85">
        <v>225220.0</v>
      </c>
      <c r="BE12" s="85">
        <v>177291.0</v>
      </c>
      <c r="BF12" s="85">
        <v>402511.0</v>
      </c>
      <c r="BG12" s="36">
        <f t="shared" si="1"/>
        <v>0.5595375033</v>
      </c>
    </row>
    <row r="13">
      <c r="A13" s="11">
        <v>1997.0</v>
      </c>
      <c r="B13" s="85">
        <v>1129.0</v>
      </c>
      <c r="C13" s="85">
        <v>682.0</v>
      </c>
      <c r="D13" s="140">
        <v>0.0027290175053540956</v>
      </c>
      <c r="E13" s="140">
        <v>0.0016485296179375491</v>
      </c>
      <c r="F13" s="140">
        <v>0.004791857661879053</v>
      </c>
      <c r="G13" s="17"/>
      <c r="H13" s="85">
        <v>9132.0</v>
      </c>
      <c r="I13" s="85">
        <v>8419.0</v>
      </c>
      <c r="J13" s="140">
        <v>0.02207385992816085</v>
      </c>
      <c r="K13" s="140">
        <v>0.020350397145771595</v>
      </c>
      <c r="L13" s="140">
        <v>0.03875929510033615</v>
      </c>
      <c r="M13" s="17"/>
      <c r="N13" s="85">
        <v>18171.0</v>
      </c>
      <c r="O13" s="85">
        <v>8202.0</v>
      </c>
      <c r="P13" s="140">
        <v>0.04392292036296658</v>
      </c>
      <c r="Q13" s="140">
        <v>0.019825864994609647</v>
      </c>
      <c r="R13" s="140">
        <v>0.07712386676173984</v>
      </c>
      <c r="S13" s="17"/>
      <c r="T13" s="85">
        <v>8589.0</v>
      </c>
      <c r="U13" s="85">
        <v>5677.0</v>
      </c>
      <c r="V13" s="140">
        <v>0.020761320950829342</v>
      </c>
      <c r="W13" s="140">
        <v>0.013722437890075465</v>
      </c>
      <c r="X13" s="140">
        <v>0.036454619537536925</v>
      </c>
      <c r="Y13" s="17"/>
      <c r="Z13" s="85">
        <v>168570.0</v>
      </c>
      <c r="AA13" s="85">
        <v>115980.0</v>
      </c>
      <c r="AB13" s="140">
        <v>0.40746721069755526</v>
      </c>
      <c r="AC13" s="140">
        <v>0.2803467230035146</v>
      </c>
      <c r="AD13" s="140">
        <v>0.7154680656004889</v>
      </c>
      <c r="AE13" s="17"/>
      <c r="AF13" s="85"/>
      <c r="AG13" s="85"/>
      <c r="AH13" s="11"/>
      <c r="AI13" s="11"/>
      <c r="AJ13" s="11"/>
      <c r="AK13" s="17"/>
      <c r="AL13" s="85"/>
      <c r="AM13" s="85"/>
      <c r="AN13" s="11"/>
      <c r="AO13" s="11"/>
      <c r="AP13" s="11"/>
      <c r="AQ13" s="17"/>
      <c r="AR13" s="85">
        <v>10854.0</v>
      </c>
      <c r="AS13" s="85">
        <v>9012.0</v>
      </c>
      <c r="AT13" s="140">
        <v>0.026236276353510498</v>
      </c>
      <c r="AU13" s="140">
        <v>0.021783796065767146</v>
      </c>
      <c r="AV13" s="140">
        <v>0.04606804522766629</v>
      </c>
      <c r="AW13" s="17"/>
      <c r="AX13" s="85">
        <v>19163.0</v>
      </c>
      <c r="AY13" s="85">
        <v>30122.0</v>
      </c>
      <c r="AZ13" s="140">
        <v>0.0463207816254212</v>
      </c>
      <c r="BA13" s="140">
        <v>0.07281086385852618</v>
      </c>
      <c r="BB13" s="140">
        <v>0.0813342501103528</v>
      </c>
      <c r="BC13" s="17"/>
      <c r="BD13" s="85">
        <v>235608.0</v>
      </c>
      <c r="BE13" s="85">
        <v>178094.0</v>
      </c>
      <c r="BF13" s="85">
        <v>413702.0</v>
      </c>
      <c r="BG13" s="36">
        <f t="shared" si="1"/>
        <v>0.5695113874</v>
      </c>
    </row>
    <row r="14">
      <c r="A14" s="11">
        <v>1998.0</v>
      </c>
      <c r="B14" s="85">
        <v>1194.0</v>
      </c>
      <c r="C14" s="85">
        <v>730.0</v>
      </c>
      <c r="D14" s="140">
        <v>0.0028074300493769106</v>
      </c>
      <c r="E14" s="140">
        <v>0.0017164354573242417</v>
      </c>
      <c r="F14" s="140">
        <v>0.004906896367499415</v>
      </c>
      <c r="G14" s="17"/>
      <c r="H14" s="85">
        <v>10129.0</v>
      </c>
      <c r="I14" s="85">
        <v>9455.0</v>
      </c>
      <c r="J14" s="140">
        <v>0.02381612979073595</v>
      </c>
      <c r="K14" s="140">
        <v>0.022231366094521515</v>
      </c>
      <c r="L14" s="140">
        <v>0.041626426554775185</v>
      </c>
      <c r="M14" s="17"/>
      <c r="N14" s="85">
        <v>19163.0</v>
      </c>
      <c r="O14" s="85">
        <v>8943.0</v>
      </c>
      <c r="P14" s="140">
        <v>0.04505760639548554</v>
      </c>
      <c r="Q14" s="140">
        <v>0.021027509992946156</v>
      </c>
      <c r="R14" s="140">
        <v>0.07875280995845166</v>
      </c>
      <c r="S14" s="17"/>
      <c r="T14" s="85">
        <v>9110.0</v>
      </c>
      <c r="U14" s="85">
        <v>6014.0</v>
      </c>
      <c r="V14" s="140">
        <v>0.02142017399482718</v>
      </c>
      <c r="W14" s="140">
        <v>0.014140606630613685</v>
      </c>
      <c r="X14" s="140">
        <v>0.03743871516576187</v>
      </c>
      <c r="Y14" s="17"/>
      <c r="Z14" s="85">
        <v>171966.0</v>
      </c>
      <c r="AA14" s="85">
        <v>116451.0</v>
      </c>
      <c r="AB14" s="140">
        <v>0.40434046555372677</v>
      </c>
      <c r="AC14" s="140">
        <v>0.27380907594639076</v>
      </c>
      <c r="AD14" s="140">
        <v>0.7067163657733704</v>
      </c>
      <c r="AE14" s="17"/>
      <c r="AF14" s="85"/>
      <c r="AG14" s="85"/>
      <c r="AH14" s="11"/>
      <c r="AI14" s="11"/>
      <c r="AJ14" s="11"/>
      <c r="AK14" s="17"/>
      <c r="AL14" s="85"/>
      <c r="AM14" s="85"/>
      <c r="AN14" s="11"/>
      <c r="AO14" s="11"/>
      <c r="AP14" s="11"/>
      <c r="AQ14" s="17"/>
      <c r="AR14" s="85">
        <v>11021.0</v>
      </c>
      <c r="AS14" s="85">
        <v>8824.0</v>
      </c>
      <c r="AT14" s="140">
        <v>0.02591347284269927</v>
      </c>
      <c r="AU14" s="140">
        <v>0.020747707500587822</v>
      </c>
      <c r="AV14" s="140">
        <v>0.045292215130830024</v>
      </c>
      <c r="AW14" s="17"/>
      <c r="AX14" s="85">
        <v>20748.0</v>
      </c>
      <c r="AY14" s="85">
        <v>31552.0</v>
      </c>
      <c r="AZ14" s="140">
        <v>0.0487843874911827</v>
      </c>
      <c r="BA14" s="140">
        <v>0.07418763225958147</v>
      </c>
      <c r="BB14" s="140">
        <v>0.08526657104931143</v>
      </c>
      <c r="BC14" s="17"/>
      <c r="BD14" s="85">
        <v>243331.0</v>
      </c>
      <c r="BE14" s="85">
        <v>181969.0</v>
      </c>
      <c r="BF14" s="85">
        <v>425300.0</v>
      </c>
      <c r="BG14" s="36">
        <f t="shared" si="1"/>
        <v>0.5721396661</v>
      </c>
    </row>
    <row r="15">
      <c r="A15" s="11">
        <v>1999.0</v>
      </c>
      <c r="B15" s="85">
        <v>1180.0</v>
      </c>
      <c r="C15" s="85">
        <v>714.0</v>
      </c>
      <c r="D15" s="140">
        <v>0.0027247453055871135</v>
      </c>
      <c r="E15" s="140">
        <v>0.001648701820499321</v>
      </c>
      <c r="F15" s="140">
        <v>0.004710014768690376</v>
      </c>
      <c r="G15" s="17"/>
      <c r="H15" s="85">
        <v>10629.0</v>
      </c>
      <c r="I15" s="85">
        <v>9438.0</v>
      </c>
      <c r="J15" s="140">
        <v>0.0245434897060046</v>
      </c>
      <c r="K15" s="140">
        <v>0.021793344232314556</v>
      </c>
      <c r="L15" s="140">
        <v>0.0424260567596695</v>
      </c>
      <c r="M15" s="17"/>
      <c r="N15" s="85">
        <v>20766.0</v>
      </c>
      <c r="O15" s="85">
        <v>9169.0</v>
      </c>
      <c r="P15" s="140">
        <v>0.04795089916595084</v>
      </c>
      <c r="Q15" s="140">
        <v>0.02117219466688834</v>
      </c>
      <c r="R15" s="140">
        <v>0.08288827685307149</v>
      </c>
      <c r="S15" s="17"/>
      <c r="T15" s="85">
        <v>9916.0</v>
      </c>
      <c r="U15" s="85">
        <v>6295.0</v>
      </c>
      <c r="V15" s="140">
        <v>0.022897096991696453</v>
      </c>
      <c r="W15" s="140">
        <v>0.014535823473449897</v>
      </c>
      <c r="X15" s="140">
        <v>0.03958009020875743</v>
      </c>
      <c r="Y15" s="17"/>
      <c r="Z15" s="85">
        <v>175060.0</v>
      </c>
      <c r="AA15" s="85">
        <v>115775.0</v>
      </c>
      <c r="AB15" s="140">
        <v>0.4042321298271865</v>
      </c>
      <c r="AC15" s="140">
        <v>0.2673367692833458</v>
      </c>
      <c r="AD15" s="140">
        <v>0.6987586317007943</v>
      </c>
      <c r="AE15" s="17"/>
      <c r="AF15" s="85"/>
      <c r="AG15" s="85"/>
      <c r="AH15" s="11"/>
      <c r="AI15" s="11"/>
      <c r="AJ15" s="11"/>
      <c r="AK15" s="17"/>
      <c r="AL15" s="85"/>
      <c r="AM15" s="85"/>
      <c r="AN15" s="11"/>
      <c r="AO15" s="11"/>
      <c r="AP15" s="11"/>
      <c r="AQ15" s="17"/>
      <c r="AR15" s="85">
        <v>12177.0</v>
      </c>
      <c r="AS15" s="85">
        <v>9876.0</v>
      </c>
      <c r="AT15" s="140">
        <v>0.028117986089944303</v>
      </c>
      <c r="AU15" s="140">
        <v>0.022804732744049434</v>
      </c>
      <c r="AV15" s="140">
        <v>0.04860495749012094</v>
      </c>
      <c r="AW15" s="17"/>
      <c r="AX15" s="85">
        <v>20802.0</v>
      </c>
      <c r="AY15" s="85">
        <v>31271.0</v>
      </c>
      <c r="AZ15" s="140">
        <v>0.04803402698883316</v>
      </c>
      <c r="BA15" s="140">
        <v>0.07220805970424968</v>
      </c>
      <c r="BB15" s="140">
        <v>0.08303197221889594</v>
      </c>
      <c r="BC15" s="17"/>
      <c r="BD15" s="85">
        <v>250530.0</v>
      </c>
      <c r="BE15" s="85">
        <v>182538.0</v>
      </c>
      <c r="BF15" s="85">
        <v>433068.0</v>
      </c>
      <c r="BG15" s="36">
        <f t="shared" si="1"/>
        <v>0.5785003741</v>
      </c>
    </row>
    <row r="16">
      <c r="A16" s="11">
        <v>2000.0</v>
      </c>
      <c r="B16" s="85">
        <v>1300.0</v>
      </c>
      <c r="C16" s="85">
        <v>758.0</v>
      </c>
      <c r="D16" s="140">
        <v>0.002903166014198715</v>
      </c>
      <c r="E16" s="140">
        <v>0.0016927691067404815</v>
      </c>
      <c r="F16" s="140">
        <v>0.00498881354501253</v>
      </c>
      <c r="G16" s="17"/>
      <c r="H16" s="85">
        <v>11057.0</v>
      </c>
      <c r="I16" s="85">
        <v>9859.0</v>
      </c>
      <c r="J16" s="140">
        <v>0.024692543553073223</v>
      </c>
      <c r="K16" s="140">
        <v>0.022017164410757795</v>
      </c>
      <c r="L16" s="140">
        <v>0.042431777974771955</v>
      </c>
      <c r="M16" s="17"/>
      <c r="N16" s="85">
        <v>22392.0</v>
      </c>
      <c r="O16" s="85">
        <v>9952.0</v>
      </c>
      <c r="P16" s="140">
        <v>0.050005917992259716</v>
      </c>
      <c r="Q16" s="140">
        <v>0.022224852441004316</v>
      </c>
      <c r="R16" s="140">
        <v>0.08593039453840043</v>
      </c>
      <c r="S16" s="17"/>
      <c r="T16" s="85">
        <v>10624.0</v>
      </c>
      <c r="U16" s="85">
        <v>6746.0</v>
      </c>
      <c r="V16" s="140">
        <v>0.023725565949882423</v>
      </c>
      <c r="W16" s="140">
        <v>0.015065198409065025</v>
      </c>
      <c r="X16" s="140">
        <v>0.040770119309394705</v>
      </c>
      <c r="Y16" s="17"/>
      <c r="Z16" s="85">
        <v>177866.0</v>
      </c>
      <c r="AA16" s="85">
        <v>115685.0</v>
      </c>
      <c r="AB16" s="140">
        <v>0.3972111740626682</v>
      </c>
      <c r="AC16" s="140">
        <v>0.25834827719429104</v>
      </c>
      <c r="AD16" s="140">
        <v>0.6825694692286143</v>
      </c>
      <c r="AE16" s="17"/>
      <c r="AF16" s="85"/>
      <c r="AG16" s="85"/>
      <c r="AH16" s="11"/>
      <c r="AI16" s="11"/>
      <c r="AJ16" s="11"/>
      <c r="AK16" s="17"/>
      <c r="AL16" s="85"/>
      <c r="AM16" s="85"/>
      <c r="AN16" s="11"/>
      <c r="AO16" s="11"/>
      <c r="AP16" s="11"/>
      <c r="AQ16" s="17"/>
      <c r="AR16" s="85">
        <v>14442.0</v>
      </c>
      <c r="AS16" s="85">
        <v>11260.0</v>
      </c>
      <c r="AT16" s="140">
        <v>0.032251941213121416</v>
      </c>
      <c r="AU16" s="140">
        <v>0.025145884092213487</v>
      </c>
      <c r="AV16" s="140">
        <v>0.05542188093620842</v>
      </c>
      <c r="AW16" s="17"/>
      <c r="AX16" s="85">
        <v>22902.0</v>
      </c>
      <c r="AY16" s="85">
        <v>32944.0</v>
      </c>
      <c r="AZ16" s="140">
        <v>0.05114485235167613</v>
      </c>
      <c r="BA16" s="140">
        <v>0.07357069320904805</v>
      </c>
      <c r="BB16" s="140">
        <v>0.08788754446759765</v>
      </c>
      <c r="BC16" s="17"/>
      <c r="BD16" s="85">
        <v>260583.0</v>
      </c>
      <c r="BE16" s="85">
        <v>187204.0</v>
      </c>
      <c r="BF16" s="85">
        <v>447787.0</v>
      </c>
      <c r="BG16" s="36">
        <f t="shared" si="1"/>
        <v>0.5819351611</v>
      </c>
    </row>
    <row r="17">
      <c r="A17" s="11">
        <v>2001.0</v>
      </c>
      <c r="B17" s="85">
        <v>1450.0</v>
      </c>
      <c r="C17" s="85">
        <v>836.0</v>
      </c>
      <c r="D17" s="140">
        <v>0.003157060493633624</v>
      </c>
      <c r="E17" s="140">
        <v>0.0018202086708122137</v>
      </c>
      <c r="F17" s="140">
        <v>0.005389473058210026</v>
      </c>
      <c r="G17" s="17"/>
      <c r="H17" s="85">
        <v>11834.0</v>
      </c>
      <c r="I17" s="85">
        <v>10213.0</v>
      </c>
      <c r="J17" s="140">
        <v>0.02576596819424849</v>
      </c>
      <c r="K17" s="140">
        <v>0.022236592290676004</v>
      </c>
      <c r="L17" s="140">
        <v>0.04398553391093617</v>
      </c>
      <c r="M17" s="17"/>
      <c r="N17" s="85">
        <v>23780.0</v>
      </c>
      <c r="O17" s="85">
        <v>9997.0</v>
      </c>
      <c r="P17" s="140">
        <v>0.05177579209559144</v>
      </c>
      <c r="Q17" s="140">
        <v>0.021766299141279546</v>
      </c>
      <c r="R17" s="140">
        <v>0.08838735815464442</v>
      </c>
      <c r="S17" s="17"/>
      <c r="T17" s="85">
        <v>11865.0</v>
      </c>
      <c r="U17" s="85">
        <v>7038.0</v>
      </c>
      <c r="V17" s="140">
        <v>0.025833463970319277</v>
      </c>
      <c r="W17" s="140">
        <v>0.015323718451167895</v>
      </c>
      <c r="X17" s="140">
        <v>0.04410075712804273</v>
      </c>
      <c r="Y17" s="17"/>
      <c r="Z17" s="85">
        <v>178289.0</v>
      </c>
      <c r="AA17" s="85">
        <v>112556.0</v>
      </c>
      <c r="AB17" s="140">
        <v>0.3881856264478933</v>
      </c>
      <c r="AC17" s="140">
        <v>0.24506627649753532</v>
      </c>
      <c r="AD17" s="140">
        <v>0.6626784566035913</v>
      </c>
      <c r="AE17" s="17"/>
      <c r="AF17" s="85"/>
      <c r="AG17" s="85"/>
      <c r="AH17" s="11"/>
      <c r="AI17" s="11"/>
      <c r="AJ17" s="11"/>
      <c r="AK17" s="17"/>
      <c r="AL17" s="85"/>
      <c r="AM17" s="85"/>
      <c r="AN17" s="11"/>
      <c r="AO17" s="11"/>
      <c r="AP17" s="11"/>
      <c r="AQ17" s="17"/>
      <c r="AR17" s="85">
        <v>16664.0</v>
      </c>
      <c r="AS17" s="85">
        <v>13198.0</v>
      </c>
      <c r="AT17" s="140">
        <v>0.036282245562697046</v>
      </c>
      <c r="AU17" s="140">
        <v>0.028735782341363154</v>
      </c>
      <c r="AV17" s="140">
        <v>0.06193805451173232</v>
      </c>
      <c r="AW17" s="17"/>
      <c r="AX17" s="85">
        <v>25161.0</v>
      </c>
      <c r="AY17" s="85">
        <v>36407.0</v>
      </c>
      <c r="AZ17" s="140">
        <v>0.054782620055390086</v>
      </c>
      <c r="BA17" s="140">
        <v>0.07926834578739266</v>
      </c>
      <c r="BB17" s="140">
        <v>0.09352036663284308</v>
      </c>
      <c r="BC17" s="17"/>
      <c r="BD17" s="85">
        <v>269043.0</v>
      </c>
      <c r="BE17" s="85">
        <v>190245.0</v>
      </c>
      <c r="BF17" s="85">
        <v>459288.0</v>
      </c>
      <c r="BG17" s="36">
        <f t="shared" si="1"/>
        <v>0.5857827768</v>
      </c>
    </row>
    <row r="18">
      <c r="A18" s="11">
        <v>2002.0</v>
      </c>
      <c r="B18" s="85">
        <v>1494.0</v>
      </c>
      <c r="C18" s="85">
        <v>830.0</v>
      </c>
      <c r="D18" s="140">
        <v>0.0031578012910207687</v>
      </c>
      <c r="E18" s="140">
        <v>0.0017543340505670937</v>
      </c>
      <c r="F18" s="140">
        <v>0.005392197555104</v>
      </c>
      <c r="G18" s="17"/>
      <c r="H18" s="85">
        <v>12169.0</v>
      </c>
      <c r="I18" s="85">
        <v>10312.0</v>
      </c>
      <c r="J18" s="140">
        <v>0.025721073567892726</v>
      </c>
      <c r="K18" s="140">
        <v>0.021796015336684182</v>
      </c>
      <c r="L18" s="140">
        <v>0.04392078450338727</v>
      </c>
      <c r="M18" s="17"/>
      <c r="N18" s="85">
        <v>25225.0</v>
      </c>
      <c r="O18" s="85">
        <v>10423.0</v>
      </c>
      <c r="P18" s="140">
        <v>0.05331695954886138</v>
      </c>
      <c r="Q18" s="140">
        <v>0.022030631095253998</v>
      </c>
      <c r="R18" s="140">
        <v>0.09104296072791057</v>
      </c>
      <c r="S18" s="17"/>
      <c r="T18" s="85">
        <v>12555.0</v>
      </c>
      <c r="U18" s="85">
        <v>7362.0</v>
      </c>
      <c r="V18" s="140">
        <v>0.026536944584180558</v>
      </c>
      <c r="W18" s="140">
        <v>0.01556073166298186</v>
      </c>
      <c r="X18" s="140">
        <v>0.0453139493335547</v>
      </c>
      <c r="Y18" s="17"/>
      <c r="Z18" s="85">
        <v>180478.0</v>
      </c>
      <c r="AA18" s="85">
        <v>114247.0</v>
      </c>
      <c r="AB18" s="140">
        <v>0.3814683141906602</v>
      </c>
      <c r="AC18" s="140">
        <v>0.24147879792185392</v>
      </c>
      <c r="AD18" s="140">
        <v>0.6513875705154349</v>
      </c>
      <c r="AE18" s="17"/>
      <c r="AF18" s="85"/>
      <c r="AG18" s="85"/>
      <c r="AH18" s="11"/>
      <c r="AI18" s="11"/>
      <c r="AJ18" s="11"/>
      <c r="AK18" s="17"/>
      <c r="AL18" s="85"/>
      <c r="AM18" s="85"/>
      <c r="AN18" s="11"/>
      <c r="AO18" s="11"/>
      <c r="AP18" s="11"/>
      <c r="AQ18" s="17"/>
      <c r="AR18" s="85">
        <v>19109.0</v>
      </c>
      <c r="AS18" s="85">
        <v>15006.0</v>
      </c>
      <c r="AT18" s="140">
        <v>0.04038984261721276</v>
      </c>
      <c r="AU18" s="140">
        <v>0.031717514172060014</v>
      </c>
      <c r="AV18" s="140">
        <v>0.06896887756391054</v>
      </c>
      <c r="AW18" s="17"/>
      <c r="AX18" s="85">
        <v>26037.0</v>
      </c>
      <c r="AY18" s="85">
        <v>37867.0</v>
      </c>
      <c r="AZ18" s="140">
        <v>0.055033247800741474</v>
      </c>
      <c r="BA18" s="140">
        <v>0.08003779216002908</v>
      </c>
      <c r="BB18" s="140">
        <v>0.09397365980069802</v>
      </c>
      <c r="BC18" s="17"/>
      <c r="BD18" s="85">
        <v>277067.0</v>
      </c>
      <c r="BE18" s="85">
        <v>196047.0</v>
      </c>
      <c r="BF18" s="85">
        <v>473114.0</v>
      </c>
      <c r="BG18" s="36">
        <f t="shared" si="1"/>
        <v>0.5856241836</v>
      </c>
    </row>
    <row r="19">
      <c r="A19" s="11">
        <v>2003.0</v>
      </c>
      <c r="B19" s="85">
        <v>1631.0</v>
      </c>
      <c r="C19" s="85">
        <v>865.0</v>
      </c>
      <c r="D19" s="140">
        <v>0.0032529567801511798</v>
      </c>
      <c r="E19" s="140">
        <v>0.0017252039330660762</v>
      </c>
      <c r="F19" s="140">
        <v>0.005562110805704659</v>
      </c>
      <c r="G19" s="17"/>
      <c r="H19" s="85">
        <v>13179.0</v>
      </c>
      <c r="I19" s="85">
        <v>10974.0</v>
      </c>
      <c r="J19" s="140">
        <v>0.026284927900436787</v>
      </c>
      <c r="K19" s="140">
        <v>0.021887153712678752</v>
      </c>
      <c r="L19" s="140">
        <v>0.044943628637879644</v>
      </c>
      <c r="M19" s="17"/>
      <c r="N19" s="85">
        <v>27422.0</v>
      </c>
      <c r="O19" s="85">
        <v>11139.0</v>
      </c>
      <c r="P19" s="140">
        <v>0.05469195636131554</v>
      </c>
      <c r="Q19" s="140">
        <v>0.022216238855980376</v>
      </c>
      <c r="R19" s="140">
        <v>0.0935157587455752</v>
      </c>
      <c r="S19" s="17"/>
      <c r="T19" s="85">
        <v>13995.0</v>
      </c>
      <c r="U19" s="85">
        <v>7957.0</v>
      </c>
      <c r="V19" s="140">
        <v>0.02791240351821935</v>
      </c>
      <c r="W19" s="140">
        <v>0.01586988172879395</v>
      </c>
      <c r="X19" s="140">
        <v>0.04772638916360313</v>
      </c>
      <c r="Y19" s="17"/>
      <c r="Z19" s="85">
        <v>186468.0</v>
      </c>
      <c r="AA19" s="85">
        <v>117482.0</v>
      </c>
      <c r="AB19" s="140">
        <v>0.3719021121282834</v>
      </c>
      <c r="AC19" s="140">
        <v>0.2343126109415824</v>
      </c>
      <c r="AD19" s="140">
        <v>0.6359017030767237</v>
      </c>
      <c r="AE19" s="17"/>
      <c r="AF19" s="85"/>
      <c r="AG19" s="85"/>
      <c r="AH19" s="11"/>
      <c r="AI19" s="11"/>
      <c r="AJ19" s="11"/>
      <c r="AK19" s="17"/>
      <c r="AL19" s="85"/>
      <c r="AM19" s="85"/>
      <c r="AN19" s="11"/>
      <c r="AO19" s="11"/>
      <c r="AP19" s="11"/>
      <c r="AQ19" s="17"/>
      <c r="AR19" s="85">
        <v>21721.0</v>
      </c>
      <c r="AS19" s="85">
        <v>16478.0</v>
      </c>
      <c r="AT19" s="140">
        <v>0.043321566046391036</v>
      </c>
      <c r="AU19" s="140">
        <v>0.03286463631105527</v>
      </c>
      <c r="AV19" s="140">
        <v>0.07407394776867621</v>
      </c>
      <c r="AW19" s="17"/>
      <c r="AX19" s="85">
        <v>28818.0</v>
      </c>
      <c r="AY19" s="85">
        <v>43261.0</v>
      </c>
      <c r="AZ19" s="140">
        <v>0.057476216119188656</v>
      </c>
      <c r="BA19" s="140">
        <v>0.08628213566285725</v>
      </c>
      <c r="BB19" s="140">
        <v>0.09827646180183744</v>
      </c>
      <c r="BC19" s="17"/>
      <c r="BD19" s="85">
        <v>293234.0</v>
      </c>
      <c r="BE19" s="85">
        <v>208156.0</v>
      </c>
      <c r="BF19" s="85">
        <v>501390.0</v>
      </c>
      <c r="BG19" s="36">
        <f t="shared" si="1"/>
        <v>0.5848421389</v>
      </c>
    </row>
    <row r="20">
      <c r="A20" s="11">
        <v>2004.0</v>
      </c>
      <c r="B20" s="85">
        <v>1787.0</v>
      </c>
      <c r="C20" s="85">
        <v>970.0</v>
      </c>
      <c r="D20" s="140">
        <v>0.003341754729789116</v>
      </c>
      <c r="E20" s="140">
        <v>0.0018139351359235827</v>
      </c>
      <c r="F20" s="140">
        <v>0.005690647848572083</v>
      </c>
      <c r="G20" s="17"/>
      <c r="H20" s="85">
        <v>14458.0</v>
      </c>
      <c r="I20" s="85">
        <v>12298.0</v>
      </c>
      <c r="J20" s="140">
        <v>0.027036983706374394</v>
      </c>
      <c r="K20" s="140">
        <v>0.02299770546555487</v>
      </c>
      <c r="L20" s="140">
        <v>0.04604106692482103</v>
      </c>
      <c r="M20" s="17"/>
      <c r="N20" s="85">
        <v>30094.0</v>
      </c>
      <c r="O20" s="85">
        <v>12003.0</v>
      </c>
      <c r="P20" s="140">
        <v>0.05627687008297351</v>
      </c>
      <c r="Q20" s="140">
        <v>0.022446044779887386</v>
      </c>
      <c r="R20" s="140">
        <v>0.09583343948233256</v>
      </c>
      <c r="S20" s="17"/>
      <c r="T20" s="85">
        <v>16459.0</v>
      </c>
      <c r="U20" s="85">
        <v>9158.0</v>
      </c>
      <c r="V20" s="140">
        <v>0.030778926187800256</v>
      </c>
      <c r="W20" s="140">
        <v>0.017125791726585744</v>
      </c>
      <c r="X20" s="140">
        <v>0.05241319134843197</v>
      </c>
      <c r="Y20" s="17"/>
      <c r="Z20" s="85">
        <v>197350.0</v>
      </c>
      <c r="AA20" s="85">
        <v>123791.0</v>
      </c>
      <c r="AB20" s="140">
        <v>0.36905164853043204</v>
      </c>
      <c r="AC20" s="140">
        <v>0.2314936540320786</v>
      </c>
      <c r="AD20" s="140">
        <v>0.6284551499248465</v>
      </c>
      <c r="AE20" s="17"/>
      <c r="AF20" s="85"/>
      <c r="AG20" s="85"/>
      <c r="AH20" s="11"/>
      <c r="AI20" s="11"/>
      <c r="AJ20" s="11"/>
      <c r="AK20" s="17"/>
      <c r="AL20" s="85"/>
      <c r="AM20" s="85"/>
      <c r="AN20" s="11"/>
      <c r="AO20" s="11"/>
      <c r="AP20" s="11"/>
      <c r="AQ20" s="17"/>
      <c r="AR20" s="85">
        <v>24043.0</v>
      </c>
      <c r="AS20" s="85">
        <v>17474.0</v>
      </c>
      <c r="AT20" s="140">
        <v>0.04496128090001103</v>
      </c>
      <c r="AU20" s="140">
        <v>0.03267701295374091</v>
      </c>
      <c r="AV20" s="140">
        <v>0.07656421165261254</v>
      </c>
      <c r="AW20" s="17"/>
      <c r="AX20" s="85">
        <v>29833.0</v>
      </c>
      <c r="AY20" s="85">
        <v>45031.0</v>
      </c>
      <c r="AZ20" s="140">
        <v>0.05578879062887448</v>
      </c>
      <c r="BA20" s="140">
        <v>0.08420960113997408</v>
      </c>
      <c r="BB20" s="140">
        <v>0.09500229281838331</v>
      </c>
      <c r="BC20" s="17"/>
      <c r="BD20" s="85">
        <v>314024.0</v>
      </c>
      <c r="BE20" s="85">
        <v>220725.0</v>
      </c>
      <c r="BF20" s="85">
        <v>534749.0</v>
      </c>
      <c r="BG20" s="36">
        <f t="shared" si="1"/>
        <v>0.5872362548</v>
      </c>
    </row>
    <row r="21" ht="15.75" customHeight="1">
      <c r="A21" s="11">
        <v>2005.0</v>
      </c>
      <c r="B21" s="85">
        <v>1811.0</v>
      </c>
      <c r="C21" s="85">
        <v>938.0</v>
      </c>
      <c r="D21" s="140">
        <v>0.003324741510985783</v>
      </c>
      <c r="E21" s="140">
        <v>0.0017220361884619903</v>
      </c>
      <c r="F21" s="140">
        <v>0.0056382140777892975</v>
      </c>
      <c r="G21" s="17"/>
      <c r="H21" s="85">
        <v>15347.0</v>
      </c>
      <c r="I21" s="85">
        <v>12811.0</v>
      </c>
      <c r="J21" s="140">
        <v>0.028174935377746447</v>
      </c>
      <c r="K21" s="140">
        <v>0.023519195746680766</v>
      </c>
      <c r="L21" s="140">
        <v>0.04778005049797479</v>
      </c>
      <c r="M21" s="17"/>
      <c r="N21" s="85">
        <v>31565.0</v>
      </c>
      <c r="O21" s="85">
        <v>12529.0</v>
      </c>
      <c r="P21" s="140">
        <v>0.05794890435906474</v>
      </c>
      <c r="Q21" s="140">
        <v>0.023001483374456587</v>
      </c>
      <c r="R21" s="140">
        <v>0.09827179865567044</v>
      </c>
      <c r="S21" s="17"/>
      <c r="T21" s="85">
        <v>17348.0</v>
      </c>
      <c r="U21" s="85">
        <v>9483.0</v>
      </c>
      <c r="V21" s="140">
        <v>0.03184849018916696</v>
      </c>
      <c r="W21" s="140">
        <v>0.017409455410645047</v>
      </c>
      <c r="X21" s="140">
        <v>0.05400979449005451</v>
      </c>
      <c r="Y21" s="17"/>
      <c r="Z21" s="85">
        <v>201413.0</v>
      </c>
      <c r="AA21" s="85">
        <v>126413.0</v>
      </c>
      <c r="AB21" s="140">
        <v>0.3697659646340031</v>
      </c>
      <c r="AC21" s="140">
        <v>0.23207650393608273</v>
      </c>
      <c r="AD21" s="140">
        <v>0.6270621822472533</v>
      </c>
      <c r="AE21" s="17"/>
      <c r="AF21" s="85"/>
      <c r="AG21" s="85"/>
      <c r="AH21" s="11"/>
      <c r="AI21" s="11"/>
      <c r="AJ21" s="11"/>
      <c r="AK21" s="17"/>
      <c r="AL21" s="85"/>
      <c r="AM21" s="85"/>
      <c r="AN21" s="11"/>
      <c r="AO21" s="11"/>
      <c r="AP21" s="11"/>
      <c r="AQ21" s="17"/>
      <c r="AR21" s="85">
        <v>25049.0</v>
      </c>
      <c r="AS21" s="85">
        <v>19230.0</v>
      </c>
      <c r="AT21" s="140">
        <v>0.04598644401362942</v>
      </c>
      <c r="AU21" s="140">
        <v>0.035303577722946775</v>
      </c>
      <c r="AV21" s="140">
        <v>0.0779854359108471</v>
      </c>
      <c r="AW21" s="17"/>
      <c r="AX21" s="85">
        <v>28668.0</v>
      </c>
      <c r="AY21" s="85">
        <v>42099.0</v>
      </c>
      <c r="AZ21" s="140">
        <v>0.05263041945717307</v>
      </c>
      <c r="BA21" s="140">
        <v>0.07728784807895664</v>
      </c>
      <c r="BB21" s="140">
        <v>0.08925252412041058</v>
      </c>
      <c r="BC21" s="17"/>
      <c r="BD21" s="85">
        <v>321201.0</v>
      </c>
      <c r="BE21" s="85">
        <v>223503.0</v>
      </c>
      <c r="BF21" s="85">
        <v>544704.0</v>
      </c>
      <c r="BG21" s="36">
        <f t="shared" si="1"/>
        <v>0.5896798995</v>
      </c>
    </row>
    <row r="22" ht="15.75" customHeight="1">
      <c r="A22" s="11">
        <v>2006.0</v>
      </c>
      <c r="B22" s="85">
        <v>1891.0</v>
      </c>
      <c r="C22" s="85">
        <v>1026.0</v>
      </c>
      <c r="D22" s="140">
        <v>0.0034025845967820293</v>
      </c>
      <c r="E22" s="140">
        <v>0.0018461405585924707</v>
      </c>
      <c r="F22" s="140">
        <v>0.005727907723436866</v>
      </c>
      <c r="G22" s="17"/>
      <c r="H22" s="85">
        <v>15570.0</v>
      </c>
      <c r="I22" s="85">
        <v>13309.0</v>
      </c>
      <c r="J22" s="140">
        <v>0.028015992687412058</v>
      </c>
      <c r="K22" s="140">
        <v>0.023947645900884204</v>
      </c>
      <c r="L22" s="140">
        <v>0.047162095850826015</v>
      </c>
      <c r="M22" s="17"/>
      <c r="N22" s="85">
        <v>32884.0</v>
      </c>
      <c r="O22" s="85">
        <v>13111.0</v>
      </c>
      <c r="P22" s="140">
        <v>0.05917006445297739</v>
      </c>
      <c r="Q22" s="140">
        <v>0.02359137316150671</v>
      </c>
      <c r="R22" s="140">
        <v>0.09960683108275933</v>
      </c>
      <c r="S22" s="17"/>
      <c r="T22" s="85">
        <v>17512.0</v>
      </c>
      <c r="U22" s="85">
        <v>9524.0</v>
      </c>
      <c r="V22" s="140">
        <v>0.03151034450494283</v>
      </c>
      <c r="W22" s="140">
        <v>0.017137078635511397</v>
      </c>
      <c r="X22" s="140">
        <v>0.053044484427724164</v>
      </c>
      <c r="Y22" s="17"/>
      <c r="Z22" s="85">
        <v>207234.0</v>
      </c>
      <c r="AA22" s="85">
        <v>127735.0</v>
      </c>
      <c r="AB22" s="140">
        <v>0.3728880044048266</v>
      </c>
      <c r="AC22" s="140">
        <v>0.22984090083022343</v>
      </c>
      <c r="AD22" s="140">
        <v>0.6277193173763699</v>
      </c>
      <c r="AE22" s="17"/>
      <c r="AF22" s="85"/>
      <c r="AG22" s="85"/>
      <c r="AH22" s="11"/>
      <c r="AI22" s="11"/>
      <c r="AJ22" s="11"/>
      <c r="AK22" s="17"/>
      <c r="AL22" s="85"/>
      <c r="AM22" s="85"/>
      <c r="AN22" s="11"/>
      <c r="AO22" s="11"/>
      <c r="AP22" s="11"/>
      <c r="AQ22" s="17"/>
      <c r="AR22" s="85">
        <v>27144.0</v>
      </c>
      <c r="AS22" s="85">
        <v>21004.0</v>
      </c>
      <c r="AT22" s="140">
        <v>0.048841753725569224</v>
      </c>
      <c r="AU22" s="140">
        <v>0.03779370009032774</v>
      </c>
      <c r="AV22" s="140">
        <v>0.0822201624775094</v>
      </c>
      <c r="AW22" s="17"/>
      <c r="AX22" s="85">
        <v>27903.0</v>
      </c>
      <c r="AY22" s="85">
        <v>39907.0</v>
      </c>
      <c r="AZ22" s="140">
        <v>0.05020746589318296</v>
      </c>
      <c r="BA22" s="140">
        <v>0.07180695055726094</v>
      </c>
      <c r="BB22" s="140">
        <v>0.08451920106137434</v>
      </c>
      <c r="BC22" s="17"/>
      <c r="BD22" s="85">
        <v>330138.0</v>
      </c>
      <c r="BE22" s="85">
        <v>225616.0</v>
      </c>
      <c r="BF22" s="85">
        <v>555754.0</v>
      </c>
      <c r="BG22" s="36">
        <f t="shared" si="1"/>
        <v>0.5940362103</v>
      </c>
    </row>
    <row r="23" ht="15.75" customHeight="1">
      <c r="A23" s="11">
        <v>2007.0</v>
      </c>
      <c r="B23" s="85">
        <v>1899.0</v>
      </c>
      <c r="C23" s="85">
        <v>1012.0</v>
      </c>
      <c r="D23" s="140">
        <v>0.0033971134374709304</v>
      </c>
      <c r="E23" s="140">
        <v>0.0018103627165458565</v>
      </c>
      <c r="F23" s="140">
        <v>0.005660748566182169</v>
      </c>
      <c r="G23" s="17"/>
      <c r="H23" s="85">
        <v>16673.0</v>
      </c>
      <c r="I23" s="85">
        <v>13720.0</v>
      </c>
      <c r="J23" s="140">
        <v>0.029826262423882477</v>
      </c>
      <c r="K23" s="140">
        <v>0.024543652639337107</v>
      </c>
      <c r="L23" s="140">
        <v>0.04970071661082428</v>
      </c>
      <c r="M23" s="17"/>
      <c r="N23" s="85">
        <v>33634.0</v>
      </c>
      <c r="O23" s="85">
        <v>13313.0</v>
      </c>
      <c r="P23" s="140">
        <v>0.06016772688567524</v>
      </c>
      <c r="Q23" s="140">
        <v>0.02381557198159584</v>
      </c>
      <c r="R23" s="140">
        <v>0.10025993537386577</v>
      </c>
      <c r="S23" s="17"/>
      <c r="T23" s="85">
        <v>18581.0</v>
      </c>
      <c r="U23" s="85">
        <v>9905.0</v>
      </c>
      <c r="V23" s="140">
        <v>0.033239475925038106</v>
      </c>
      <c r="W23" s="140">
        <v>0.01771901453299082</v>
      </c>
      <c r="X23" s="140">
        <v>0.055388293369263236</v>
      </c>
      <c r="Y23" s="17"/>
      <c r="Z23" s="85">
        <v>208442.0</v>
      </c>
      <c r="AA23" s="85">
        <v>126218.0</v>
      </c>
      <c r="AB23" s="140">
        <v>0.37288105272949745</v>
      </c>
      <c r="AC23" s="140">
        <v>0.22579087090611158</v>
      </c>
      <c r="AD23" s="140">
        <v>0.6213468944877008</v>
      </c>
      <c r="AE23" s="17"/>
      <c r="AF23" s="85"/>
      <c r="AG23" s="85"/>
      <c r="AH23" s="11"/>
      <c r="AI23" s="11"/>
      <c r="AJ23" s="11"/>
      <c r="AK23" s="17"/>
      <c r="AL23" s="85"/>
      <c r="AM23" s="85"/>
      <c r="AN23" s="11"/>
      <c r="AO23" s="11"/>
      <c r="AP23" s="11"/>
      <c r="AQ23" s="17"/>
      <c r="AR23" s="85">
        <v>28644.0</v>
      </c>
      <c r="AS23" s="85">
        <v>21417.0</v>
      </c>
      <c r="AT23" s="140">
        <v>0.05124113602049359</v>
      </c>
      <c r="AU23" s="140">
        <v>0.038312784881682424</v>
      </c>
      <c r="AV23" s="140">
        <v>0.08538519322260245</v>
      </c>
      <c r="AW23" s="17"/>
      <c r="AX23" s="85">
        <v>27595.0</v>
      </c>
      <c r="AY23" s="85">
        <v>37951.0</v>
      </c>
      <c r="AZ23" s="140">
        <v>0.04936458415324398</v>
      </c>
      <c r="BA23" s="140">
        <v>0.06789039076643459</v>
      </c>
      <c r="BB23" s="140">
        <v>0.08225821836956133</v>
      </c>
      <c r="BC23" s="17"/>
      <c r="BD23" s="85">
        <v>335468.0</v>
      </c>
      <c r="BE23" s="85">
        <v>223536.0</v>
      </c>
      <c r="BF23" s="85">
        <v>559004.0</v>
      </c>
      <c r="BG23" s="36">
        <f t="shared" si="1"/>
        <v>0.6001173516</v>
      </c>
    </row>
    <row r="24" ht="15.75" customHeight="1">
      <c r="A24" s="11">
        <v>2008.0</v>
      </c>
      <c r="B24" s="85">
        <v>2019.0</v>
      </c>
      <c r="C24" s="85">
        <v>1004.0</v>
      </c>
      <c r="D24" s="140">
        <v>0.0034921008298712127</v>
      </c>
      <c r="E24" s="140">
        <v>0.0017365375102479927</v>
      </c>
      <c r="F24" s="140">
        <v>0.005832782026133406</v>
      </c>
      <c r="G24" s="17"/>
      <c r="H24" s="85">
        <v>16876.0</v>
      </c>
      <c r="I24" s="85">
        <v>14046.0</v>
      </c>
      <c r="J24" s="140">
        <v>0.02918905081966646</v>
      </c>
      <c r="K24" s="140">
        <v>0.024294228953130784</v>
      </c>
      <c r="L24" s="140">
        <v>0.04875385313176194</v>
      </c>
      <c r="M24" s="17"/>
      <c r="N24" s="85">
        <v>34230.0</v>
      </c>
      <c r="O24" s="85">
        <v>13538.0</v>
      </c>
      <c r="P24" s="140">
        <v>0.05920485953763824</v>
      </c>
      <c r="Q24" s="140">
        <v>0.023415582483802117</v>
      </c>
      <c r="R24" s="140">
        <v>0.09888862246386651</v>
      </c>
      <c r="S24" s="17"/>
      <c r="T24" s="85">
        <v>19363.0</v>
      </c>
      <c r="U24" s="85">
        <v>10402.0</v>
      </c>
      <c r="V24" s="140">
        <v>0.03349061335750188</v>
      </c>
      <c r="W24" s="140">
        <v>0.017991497192828308</v>
      </c>
      <c r="X24" s="140">
        <v>0.05593866189797976</v>
      </c>
      <c r="Y24" s="17"/>
      <c r="Z24" s="85">
        <v>213025.0</v>
      </c>
      <c r="AA24" s="85">
        <v>130008.0</v>
      </c>
      <c r="AB24" s="140">
        <v>0.3684520947416122</v>
      </c>
      <c r="AC24" s="140">
        <v>0.22486431138677396</v>
      </c>
      <c r="AD24" s="140">
        <v>0.6154177271506036</v>
      </c>
      <c r="AE24" s="17"/>
      <c r="AF24" s="85"/>
      <c r="AG24" s="85"/>
      <c r="AH24" s="11"/>
      <c r="AI24" s="11"/>
      <c r="AJ24" s="11"/>
      <c r="AK24" s="17"/>
      <c r="AL24" s="85"/>
      <c r="AM24" s="85"/>
      <c r="AN24" s="140"/>
      <c r="AO24" s="140"/>
      <c r="AP24" s="140"/>
      <c r="AQ24" s="17"/>
      <c r="AR24" s="85">
        <v>30516.0</v>
      </c>
      <c r="AS24" s="85">
        <v>21778.0</v>
      </c>
      <c r="AT24" s="140">
        <v>0.052781054444947954</v>
      </c>
      <c r="AU24" s="140">
        <v>0.03766764332488126</v>
      </c>
      <c r="AV24" s="140">
        <v>0.08815907692396582</v>
      </c>
      <c r="AW24" s="17"/>
      <c r="AX24" s="85">
        <v>30087.0</v>
      </c>
      <c r="AY24" s="85">
        <v>41209.0</v>
      </c>
      <c r="AZ24" s="140">
        <v>0.052039047879314106</v>
      </c>
      <c r="BA24" s="140">
        <v>0.07127587077670272</v>
      </c>
      <c r="BB24" s="140">
        <v>0.08691971907888844</v>
      </c>
      <c r="BC24" s="17"/>
      <c r="BD24" s="85">
        <v>346147.0</v>
      </c>
      <c r="BE24" s="85">
        <v>232015.0</v>
      </c>
      <c r="BF24" s="85">
        <v>578162.0</v>
      </c>
      <c r="BG24" s="36">
        <f t="shared" si="1"/>
        <v>0.5987024398</v>
      </c>
    </row>
    <row r="25" ht="15.75" customHeight="1">
      <c r="A25" s="11">
        <v>2009.0</v>
      </c>
      <c r="B25" s="85">
        <v>1885.0</v>
      </c>
      <c r="C25" s="85">
        <v>1044.0</v>
      </c>
      <c r="D25" s="140">
        <v>0.003125958724078174</v>
      </c>
      <c r="E25" s="140">
        <v>0.001731300216412527</v>
      </c>
      <c r="F25" s="140">
        <v>0.005250082163089555</v>
      </c>
      <c r="G25" s="17"/>
      <c r="H25" s="85">
        <v>17565.0</v>
      </c>
      <c r="I25" s="85">
        <v>14609.0</v>
      </c>
      <c r="J25" s="140">
        <v>0.02912862864107858</v>
      </c>
      <c r="K25" s="140">
        <v>0.024226594694991003</v>
      </c>
      <c r="L25" s="140">
        <v>0.04892185315367004</v>
      </c>
      <c r="M25" s="17"/>
      <c r="N25" s="85">
        <v>35345.0</v>
      </c>
      <c r="O25" s="85">
        <v>14104.0</v>
      </c>
      <c r="P25" s="140">
        <v>0.05861379899339154</v>
      </c>
      <c r="Q25" s="140">
        <v>0.023389136256975366</v>
      </c>
      <c r="R25" s="140">
        <v>0.0984425220447747</v>
      </c>
      <c r="S25" s="17"/>
      <c r="T25" s="85">
        <v>20339.0</v>
      </c>
      <c r="U25" s="85">
        <v>11211.0</v>
      </c>
      <c r="V25" s="140">
        <v>0.033728845882772404</v>
      </c>
      <c r="W25" s="140">
        <v>0.018591577323947166</v>
      </c>
      <c r="X25" s="140">
        <v>0.05664796876131483</v>
      </c>
      <c r="Y25" s="17"/>
      <c r="Z25" s="85">
        <v>219113.0</v>
      </c>
      <c r="AA25" s="85">
        <v>133855.0</v>
      </c>
      <c r="AB25" s="140">
        <v>0.3633624370869713</v>
      </c>
      <c r="AC25" s="140">
        <v>0.22197623608036285</v>
      </c>
      <c r="AD25" s="140">
        <v>0.6102712217512157</v>
      </c>
      <c r="AE25" s="17"/>
      <c r="AF25" s="85"/>
      <c r="AG25" s="85"/>
      <c r="AH25" s="11"/>
      <c r="AI25" s="11"/>
      <c r="AJ25" s="11"/>
      <c r="AK25" s="17"/>
      <c r="AL25" s="85"/>
      <c r="AM25" s="85"/>
      <c r="AN25" s="140"/>
      <c r="AO25" s="140"/>
      <c r="AP25" s="140"/>
      <c r="AQ25" s="17"/>
      <c r="AR25" s="85">
        <v>31830.0</v>
      </c>
      <c r="AS25" s="85">
        <v>23194.0</v>
      </c>
      <c r="AT25" s="140">
        <v>0.052784756598094576</v>
      </c>
      <c r="AU25" s="140">
        <v>0.03846338814125685</v>
      </c>
      <c r="AV25" s="140">
        <v>0.08865258103508782</v>
      </c>
      <c r="AW25" s="17"/>
      <c r="AX25" s="85">
        <v>32747.0</v>
      </c>
      <c r="AY25" s="85">
        <v>45820.0</v>
      </c>
      <c r="AZ25" s="140">
        <v>0.05430544845484772</v>
      </c>
      <c r="BA25" s="140">
        <v>0.07598484283143869</v>
      </c>
      <c r="BB25" s="140">
        <v>0.09120659978498337</v>
      </c>
      <c r="BC25" s="17"/>
      <c r="BD25" s="85">
        <v>359042.0</v>
      </c>
      <c r="BE25" s="85">
        <v>243973.0</v>
      </c>
      <c r="BF25" s="85">
        <v>603015.0</v>
      </c>
      <c r="BG25" s="36">
        <f t="shared" si="1"/>
        <v>0.5954113911</v>
      </c>
    </row>
    <row r="26" ht="15.75" customHeight="1">
      <c r="A26" s="11">
        <v>2010.0</v>
      </c>
      <c r="B26" s="85">
        <v>1927.0</v>
      </c>
      <c r="C26" s="85">
        <v>1074.0</v>
      </c>
      <c r="D26" s="140">
        <v>0.0030633543650812577</v>
      </c>
      <c r="E26" s="140">
        <v>0.0017073391738958333</v>
      </c>
      <c r="F26" s="140">
        <v>0.005151194371377858</v>
      </c>
      <c r="G26" s="17"/>
      <c r="H26" s="85">
        <v>18519.0</v>
      </c>
      <c r="I26" s="85">
        <v>15193.0</v>
      </c>
      <c r="J26" s="140">
        <v>0.029439677990108878</v>
      </c>
      <c r="K26" s="140">
        <v>0.024152331535381186</v>
      </c>
      <c r="L26" s="140">
        <v>0.049504394687880926</v>
      </c>
      <c r="M26" s="17"/>
      <c r="N26" s="85">
        <v>36891.0</v>
      </c>
      <c r="O26" s="85">
        <v>15288.0</v>
      </c>
      <c r="P26" s="140">
        <v>0.058645669892170564</v>
      </c>
      <c r="Q26" s="140">
        <v>0.024303353156908285</v>
      </c>
      <c r="R26" s="140">
        <v>0.09861583370757683</v>
      </c>
      <c r="S26" s="17"/>
      <c r="T26" s="85">
        <v>22322.0</v>
      </c>
      <c r="U26" s="85">
        <v>12165.0</v>
      </c>
      <c r="V26" s="140">
        <v>0.03548531195503053</v>
      </c>
      <c r="W26" s="140">
        <v>0.019338716061864814</v>
      </c>
      <c r="X26" s="140">
        <v>0.059670451872286735</v>
      </c>
      <c r="Y26" s="17"/>
      <c r="Z26" s="85">
        <v>224842.0</v>
      </c>
      <c r="AA26" s="85">
        <v>139422.0</v>
      </c>
      <c r="AB26" s="140">
        <v>0.3574316150252206</v>
      </c>
      <c r="AC26" s="140">
        <v>0.22163933175317027</v>
      </c>
      <c r="AD26" s="140">
        <v>0.6010403969119565</v>
      </c>
      <c r="AE26" s="17"/>
      <c r="AF26" s="85"/>
      <c r="AG26" s="85"/>
      <c r="AH26" s="11"/>
      <c r="AI26" s="11"/>
      <c r="AJ26" s="11"/>
      <c r="AK26" s="17"/>
      <c r="AL26" s="85"/>
      <c r="AM26" s="85"/>
      <c r="AN26" s="140"/>
      <c r="AO26" s="140"/>
      <c r="AP26" s="140"/>
      <c r="AQ26" s="17"/>
      <c r="AR26" s="85">
        <v>34261.0</v>
      </c>
      <c r="AS26" s="85">
        <v>24964.0</v>
      </c>
      <c r="AT26" s="140">
        <v>0.054464755527788775</v>
      </c>
      <c r="AU26" s="140">
        <v>0.03968530273476311</v>
      </c>
      <c r="AV26" s="140">
        <v>0.09158540236521888</v>
      </c>
      <c r="AW26" s="17"/>
      <c r="AX26" s="85">
        <v>34110.0</v>
      </c>
      <c r="AY26" s="85">
        <v>46201.0</v>
      </c>
      <c r="AZ26" s="140">
        <v>0.05422471063462465</v>
      </c>
      <c r="BA26" s="140">
        <v>0.07344578880182624</v>
      </c>
      <c r="BB26" s="140">
        <v>0.09118175402579072</v>
      </c>
      <c r="BC26" s="17"/>
      <c r="BD26" s="85">
        <v>374088.0</v>
      </c>
      <c r="BE26" s="85">
        <v>254961.0</v>
      </c>
      <c r="BF26" s="85">
        <v>629049.0</v>
      </c>
      <c r="BG26" s="36">
        <f t="shared" si="1"/>
        <v>0.5946881721</v>
      </c>
    </row>
    <row r="27" ht="15.75" customHeight="1">
      <c r="A27" s="11">
        <v>2011.0</v>
      </c>
      <c r="B27" s="85">
        <v>1964.0</v>
      </c>
      <c r="C27" s="85">
        <v>1095.0</v>
      </c>
      <c r="D27" s="140">
        <v>0.0030076892095321083</v>
      </c>
      <c r="E27" s="140">
        <v>0.0016768939330130644</v>
      </c>
      <c r="F27" s="140">
        <v>0.005079292830024724</v>
      </c>
      <c r="G27" s="17"/>
      <c r="H27" s="85">
        <v>18465.0</v>
      </c>
      <c r="I27" s="85">
        <v>15726.0</v>
      </c>
      <c r="J27" s="140">
        <v>0.028277485363549074</v>
      </c>
      <c r="K27" s="140">
        <v>0.024082953416039683</v>
      </c>
      <c r="L27" s="140">
        <v>0.04775414567535974</v>
      </c>
      <c r="M27" s="17"/>
      <c r="N27" s="85">
        <v>37860.0</v>
      </c>
      <c r="O27" s="85">
        <v>16033.0</v>
      </c>
      <c r="P27" s="140">
        <v>0.05797918201267089</v>
      </c>
      <c r="Q27" s="140">
        <v>0.024553096281277133</v>
      </c>
      <c r="R27" s="140">
        <v>0.09791345547084321</v>
      </c>
      <c r="S27" s="17"/>
      <c r="T27" s="85">
        <v>23615.0</v>
      </c>
      <c r="U27" s="85">
        <v>13428.0</v>
      </c>
      <c r="V27" s="140">
        <v>0.03616424678365618</v>
      </c>
      <c r="W27" s="140">
        <v>0.020563773271688977</v>
      </c>
      <c r="X27" s="140">
        <v>0.06107306526529219</v>
      </c>
      <c r="Y27" s="17"/>
      <c r="Z27" s="85">
        <v>232465.0</v>
      </c>
      <c r="AA27" s="85">
        <v>145870.0</v>
      </c>
      <c r="AB27" s="140">
        <v>0.35599922204372786</v>
      </c>
      <c r="AC27" s="140">
        <v>0.22338677443709198</v>
      </c>
      <c r="AD27" s="140">
        <v>0.601200513101679</v>
      </c>
      <c r="AE27" s="17"/>
      <c r="AF27" s="85">
        <v>527.0</v>
      </c>
      <c r="AG27" s="85">
        <v>338.0</v>
      </c>
      <c r="AH27" s="140">
        <v>8.070530618245525E-4</v>
      </c>
      <c r="AI27" s="140">
        <v>5.17616574756544E-4</v>
      </c>
      <c r="AJ27" s="140">
        <v>0.0013629263347367767</v>
      </c>
      <c r="AK27" s="17"/>
      <c r="AL27" s="85">
        <v>3142.0</v>
      </c>
      <c r="AM27" s="85">
        <v>1918.0</v>
      </c>
      <c r="AN27" s="140">
        <v>0.004811690171257579</v>
      </c>
      <c r="AO27" s="140">
        <v>0.0029372443502457147</v>
      </c>
      <c r="AP27" s="140">
        <v>0.008125834048848108</v>
      </c>
      <c r="AQ27" s="17"/>
      <c r="AR27" s="85">
        <v>32489.0</v>
      </c>
      <c r="AS27" s="85">
        <v>23460.0</v>
      </c>
      <c r="AT27" s="140">
        <v>0.049753978985992195</v>
      </c>
      <c r="AU27" s="140">
        <v>0.03592687823606072</v>
      </c>
      <c r="AV27" s="140">
        <v>0.08402298612763404</v>
      </c>
      <c r="AW27" s="17"/>
      <c r="AX27" s="85">
        <v>36141.0</v>
      </c>
      <c r="AY27" s="85">
        <v>48457.0</v>
      </c>
      <c r="AZ27" s="140">
        <v>0.05534668824933805</v>
      </c>
      <c r="BA27" s="140">
        <v>0.07420753361827769</v>
      </c>
      <c r="BB27" s="140">
        <v>0.09346778114558225</v>
      </c>
      <c r="BC27" s="17"/>
      <c r="BD27" s="85">
        <v>386668.0</v>
      </c>
      <c r="BE27" s="85">
        <v>266325.0</v>
      </c>
      <c r="BF27" s="85">
        <v>652993.0</v>
      </c>
      <c r="BG27" s="36">
        <f t="shared" si="1"/>
        <v>0.5921472359</v>
      </c>
    </row>
    <row r="28" ht="15.75" customHeight="1">
      <c r="A28" s="11">
        <v>2012.0</v>
      </c>
      <c r="B28" s="85">
        <v>1816.0</v>
      </c>
      <c r="C28" s="85">
        <v>997.0</v>
      </c>
      <c r="D28" s="140">
        <v>0.0026887372114715504</v>
      </c>
      <c r="E28" s="140">
        <v>0.0014761404184125198</v>
      </c>
      <c r="F28" s="140">
        <v>0.004550112625309751</v>
      </c>
      <c r="G28" s="17"/>
      <c r="H28" s="85">
        <v>19602.0</v>
      </c>
      <c r="I28" s="85">
        <v>16944.0</v>
      </c>
      <c r="J28" s="140">
        <v>0.029022371596511748</v>
      </c>
      <c r="K28" s="140">
        <v>0.0250869842021883</v>
      </c>
      <c r="L28" s="140">
        <v>0.04911415621218158</v>
      </c>
      <c r="M28" s="17"/>
      <c r="N28" s="85">
        <v>40044.0</v>
      </c>
      <c r="O28" s="85">
        <v>17181.0</v>
      </c>
      <c r="P28" s="140">
        <v>0.05928843221154558</v>
      </c>
      <c r="Q28" s="140">
        <v>0.025437882175271317</v>
      </c>
      <c r="R28" s="140">
        <v>0.10033299007043153</v>
      </c>
      <c r="S28" s="17"/>
      <c r="T28" s="85">
        <v>26022.0</v>
      </c>
      <c r="U28" s="85">
        <v>14731.0</v>
      </c>
      <c r="V28" s="140">
        <v>0.03852770909521624</v>
      </c>
      <c r="W28" s="140">
        <v>0.021810455871248576</v>
      </c>
      <c r="X28" s="140">
        <v>0.06519990679284711</v>
      </c>
      <c r="Y28" s="17"/>
      <c r="Z28" s="85">
        <v>236654.0</v>
      </c>
      <c r="AA28" s="85">
        <v>151317.0</v>
      </c>
      <c r="AB28" s="140">
        <v>0.35038569165395833</v>
      </c>
      <c r="AC28" s="140">
        <v>0.22403725144726908</v>
      </c>
      <c r="AD28" s="140">
        <v>0.5929528376817477</v>
      </c>
      <c r="AE28" s="17"/>
      <c r="AF28" s="85">
        <v>695.0</v>
      </c>
      <c r="AG28" s="85">
        <v>423.0</v>
      </c>
      <c r="AH28" s="140">
        <v>0.001029004604610533</v>
      </c>
      <c r="AI28" s="140">
        <v>6.262862557557631E-4</v>
      </c>
      <c r="AJ28" s="140">
        <v>0.001741370195258963</v>
      </c>
      <c r="AK28" s="17"/>
      <c r="AL28" s="85">
        <v>5000.0</v>
      </c>
      <c r="AM28" s="85">
        <v>2764.0</v>
      </c>
      <c r="AN28" s="140">
        <v>0.007402910824536208</v>
      </c>
      <c r="AO28" s="140">
        <v>0.0040923291038036155</v>
      </c>
      <c r="AP28" s="140">
        <v>0.012527843131359446</v>
      </c>
      <c r="AQ28" s="17"/>
      <c r="AR28" s="85">
        <v>31223.0</v>
      </c>
      <c r="AS28" s="85">
        <v>23214.0</v>
      </c>
      <c r="AT28" s="140">
        <v>0.0462282169348988</v>
      </c>
      <c r="AU28" s="140">
        <v>0.0343702343761567</v>
      </c>
      <c r="AV28" s="140">
        <v>0.0782313692180872</v>
      </c>
      <c r="AW28" s="17"/>
      <c r="AX28" s="85">
        <v>38055.0</v>
      </c>
      <c r="AY28" s="85">
        <v>48728.0</v>
      </c>
      <c r="AZ28" s="140">
        <v>0.05634355428554508</v>
      </c>
      <c r="BA28" s="140">
        <v>0.07214580773160006</v>
      </c>
      <c r="BB28" s="140">
        <v>0.09534941407277675</v>
      </c>
      <c r="BC28" s="17"/>
      <c r="BD28" s="85">
        <v>399111.0</v>
      </c>
      <c r="BE28" s="85">
        <v>276299.0</v>
      </c>
      <c r="BF28" s="85">
        <v>675410.0</v>
      </c>
      <c r="BG28" s="36">
        <f t="shared" si="1"/>
        <v>0.5909166284</v>
      </c>
    </row>
    <row r="29" ht="15.75" customHeight="1">
      <c r="A29" s="11">
        <v>2013.0</v>
      </c>
      <c r="B29" s="85">
        <v>1855.0</v>
      </c>
      <c r="C29" s="85">
        <v>976.0</v>
      </c>
      <c r="D29" s="140">
        <v>0.0027405881848885003</v>
      </c>
      <c r="E29" s="140">
        <v>0.0014419482848793404</v>
      </c>
      <c r="F29" s="140">
        <v>0.0046381261470298495</v>
      </c>
      <c r="G29" s="17"/>
      <c r="H29" s="85">
        <v>19557.0</v>
      </c>
      <c r="I29" s="85">
        <v>16174.0</v>
      </c>
      <c r="J29" s="140">
        <v>0.028893629720681616</v>
      </c>
      <c r="K29" s="140">
        <v>0.023895565122580377</v>
      </c>
      <c r="L29" s="140">
        <v>0.048899101378686124</v>
      </c>
      <c r="M29" s="17"/>
      <c r="N29" s="85">
        <v>41136.0</v>
      </c>
      <c r="O29" s="85">
        <v>18257.0</v>
      </c>
      <c r="P29" s="140">
        <v>0.060774574433193174</v>
      </c>
      <c r="Q29" s="140">
        <v>0.026973001882215283</v>
      </c>
      <c r="R29" s="140">
        <v>0.10285388527451206</v>
      </c>
      <c r="S29" s="17"/>
      <c r="T29" s="85">
        <v>27375.0</v>
      </c>
      <c r="U29" s="85">
        <v>15605.0</v>
      </c>
      <c r="V29" s="140">
        <v>0.04044399006001223</v>
      </c>
      <c r="W29" s="140">
        <v>0.02305492109174396</v>
      </c>
      <c r="X29" s="140">
        <v>0.06844674030994184</v>
      </c>
      <c r="Y29" s="17"/>
      <c r="Z29" s="85">
        <v>234115.0</v>
      </c>
      <c r="AA29" s="85">
        <v>148736.0</v>
      </c>
      <c r="AB29" s="140">
        <v>0.345882912617343</v>
      </c>
      <c r="AC29" s="140">
        <v>0.2197434632170221</v>
      </c>
      <c r="AD29" s="140">
        <v>0.585366524480805</v>
      </c>
      <c r="AE29" s="17"/>
      <c r="AF29" s="85">
        <v>762.0</v>
      </c>
      <c r="AG29" s="85">
        <v>506.0</v>
      </c>
      <c r="AH29" s="140">
        <v>0.0011257833945471898</v>
      </c>
      <c r="AI29" s="140">
        <v>7.475674509722809E-4</v>
      </c>
      <c r="AJ29" s="140">
        <v>0.0019052572097233125</v>
      </c>
      <c r="AK29" s="17"/>
      <c r="AL29" s="85">
        <v>5919.0</v>
      </c>
      <c r="AM29" s="85">
        <v>3578.0</v>
      </c>
      <c r="AN29" s="140">
        <v>0.00874476628914018</v>
      </c>
      <c r="AO29" s="140">
        <v>0.005286158773871188</v>
      </c>
      <c r="AP29" s="140">
        <v>0.014799497932220849</v>
      </c>
      <c r="AQ29" s="17"/>
      <c r="AR29" s="85">
        <v>28100.0</v>
      </c>
      <c r="AS29" s="85">
        <v>21259.0</v>
      </c>
      <c r="AT29" s="140">
        <v>0.04151510943146461</v>
      </c>
      <c r="AU29" s="140">
        <v>0.031408174783042926</v>
      </c>
      <c r="AV29" s="140">
        <v>0.07025948503047912</v>
      </c>
      <c r="AW29" s="17"/>
      <c r="AX29" s="85">
        <v>41127.0</v>
      </c>
      <c r="AY29" s="85">
        <v>51825.0</v>
      </c>
      <c r="AZ29" s="140">
        <v>0.06076127777892687</v>
      </c>
      <c r="BA29" s="140">
        <v>0.07656656748347522</v>
      </c>
      <c r="BB29" s="140">
        <v>0.10283138223660195</v>
      </c>
      <c r="BC29" s="17"/>
      <c r="BD29" s="85">
        <v>399946.0</v>
      </c>
      <c r="BE29" s="85">
        <v>276916.0</v>
      </c>
      <c r="BF29" s="85">
        <v>676862.0</v>
      </c>
      <c r="BG29" s="36">
        <f t="shared" si="1"/>
        <v>0.5908826319</v>
      </c>
    </row>
    <row r="30" ht="15.75" customHeight="1">
      <c r="A30" s="11">
        <v>2014.0</v>
      </c>
      <c r="B30" s="85">
        <v>1758.0</v>
      </c>
      <c r="C30" s="85">
        <v>934.0</v>
      </c>
      <c r="D30" s="140">
        <v>0.002570393395931234</v>
      </c>
      <c r="E30" s="140">
        <v>0.0013656128736062414</v>
      </c>
      <c r="F30" s="140">
        <v>0.004358454360189809</v>
      </c>
      <c r="G30" s="17"/>
      <c r="H30" s="85">
        <v>19715.0</v>
      </c>
      <c r="I30" s="85">
        <v>16034.0</v>
      </c>
      <c r="J30" s="140">
        <v>0.028825543686452945</v>
      </c>
      <c r="K30" s="140">
        <v>0.023443508367668602</v>
      </c>
      <c r="L30" s="140">
        <v>0.04887766081407399</v>
      </c>
      <c r="M30" s="17"/>
      <c r="N30" s="85">
        <v>42161.0</v>
      </c>
      <c r="O30" s="85">
        <v>18898.0</v>
      </c>
      <c r="P30" s="140">
        <v>0.06164411602153399</v>
      </c>
      <c r="Q30" s="140">
        <v>0.02763099795011858</v>
      </c>
      <c r="R30" s="140">
        <v>0.10452604907847697</v>
      </c>
      <c r="S30" s="17"/>
      <c r="T30" s="85">
        <v>29099.0</v>
      </c>
      <c r="U30" s="85">
        <v>16757.0</v>
      </c>
      <c r="V30" s="140">
        <v>0.042546005363027856</v>
      </c>
      <c r="W30" s="140">
        <v>0.024500615549271722</v>
      </c>
      <c r="X30" s="140">
        <v>0.07214258442955815</v>
      </c>
      <c r="Y30" s="17"/>
      <c r="Z30" s="85">
        <v>229496.0</v>
      </c>
      <c r="AA30" s="85">
        <v>147218.0</v>
      </c>
      <c r="AB30" s="140">
        <v>0.3355489208149229</v>
      </c>
      <c r="AC30" s="140">
        <v>0.2152492462811174</v>
      </c>
      <c r="AD30" s="140">
        <v>0.5689691933140616</v>
      </c>
      <c r="AE30" s="17"/>
      <c r="AF30" s="85">
        <v>701.0</v>
      </c>
      <c r="AG30" s="85">
        <v>451.0</v>
      </c>
      <c r="AH30" s="140">
        <v>0.0010249407113468686</v>
      </c>
      <c r="AI30" s="140">
        <v>6.594126402531209E-4</v>
      </c>
      <c r="AJ30" s="140">
        <v>0.0017379274780961636</v>
      </c>
      <c r="AK30" s="17"/>
      <c r="AL30" s="85">
        <v>6916.0</v>
      </c>
      <c r="AM30" s="85">
        <v>3987.0</v>
      </c>
      <c r="AN30" s="140">
        <v>0.010111968558737437</v>
      </c>
      <c r="AO30" s="140">
        <v>0.005829441677803088</v>
      </c>
      <c r="AP30" s="140">
        <v>0.01714622887091736</v>
      </c>
      <c r="AQ30" s="17"/>
      <c r="AR30" s="85">
        <v>26946.0</v>
      </c>
      <c r="AS30" s="85">
        <v>20208.0</v>
      </c>
      <c r="AT30" s="140">
        <v>0.039398077614768504</v>
      </c>
      <c r="AU30" s="140">
        <v>0.029546365042649816</v>
      </c>
      <c r="AV30" s="140">
        <v>0.06680484140482058</v>
      </c>
      <c r="AW30" s="17"/>
      <c r="AX30" s="85">
        <v>46562.0</v>
      </c>
      <c r="AY30" s="85">
        <v>56101.0</v>
      </c>
      <c r="AZ30" s="140">
        <v>0.06807887218506832</v>
      </c>
      <c r="BA30" s="140">
        <v>0.08202596126572136</v>
      </c>
      <c r="BB30" s="140">
        <v>0.11543706024980538</v>
      </c>
      <c r="BC30" s="17"/>
      <c r="BD30" s="85">
        <v>403354.0</v>
      </c>
      <c r="BE30" s="85">
        <v>280588.0</v>
      </c>
      <c r="BF30" s="85">
        <v>683942.0</v>
      </c>
      <c r="BG30" s="36">
        <f t="shared" si="1"/>
        <v>0.5897488384</v>
      </c>
    </row>
    <row r="31" ht="15.75" customHeight="1">
      <c r="A31" s="11">
        <v>2015.0</v>
      </c>
      <c r="B31" s="85">
        <v>1698.0</v>
      </c>
      <c r="C31" s="85">
        <v>965.0</v>
      </c>
      <c r="D31" s="140">
        <v>0.002447193654014666</v>
      </c>
      <c r="E31" s="140">
        <v>0.0013907784900613384</v>
      </c>
      <c r="F31" s="140">
        <v>0.004172307964488696</v>
      </c>
      <c r="G31" s="17"/>
      <c r="H31" s="85">
        <v>20357.0</v>
      </c>
      <c r="I31" s="85">
        <v>16187.0</v>
      </c>
      <c r="J31" s="140">
        <v>0.02933894064474473</v>
      </c>
      <c r="K31" s="140">
        <v>0.02332904810219988</v>
      </c>
      <c r="L31" s="140">
        <v>0.05002100897119928</v>
      </c>
      <c r="M31" s="17"/>
      <c r="N31" s="85">
        <v>42029.0</v>
      </c>
      <c r="O31" s="85">
        <v>18941.0</v>
      </c>
      <c r="P31" s="140">
        <v>0.060573087211179266</v>
      </c>
      <c r="Q31" s="140">
        <v>0.027298171378499284</v>
      </c>
      <c r="R31" s="140">
        <v>0.10327322228474405</v>
      </c>
      <c r="S31" s="17"/>
      <c r="T31" s="85">
        <v>30908.0</v>
      </c>
      <c r="U31" s="85">
        <v>17642.0</v>
      </c>
      <c r="V31" s="140">
        <v>0.04454526587649311</v>
      </c>
      <c r="W31" s="140">
        <v>0.02542602499654107</v>
      </c>
      <c r="X31" s="140">
        <v>0.07594681658799565</v>
      </c>
      <c r="Y31" s="17"/>
      <c r="Z31" s="85">
        <v>225937.0</v>
      </c>
      <c r="AA31" s="85">
        <v>144783.0</v>
      </c>
      <c r="AB31" s="140">
        <v>0.32562520177097265</v>
      </c>
      <c r="AC31" s="140">
        <v>0.20866433380989716</v>
      </c>
      <c r="AD31" s="140">
        <v>0.5551700498072335</v>
      </c>
      <c r="AE31" s="17"/>
      <c r="AF31" s="85">
        <v>600.0</v>
      </c>
      <c r="AG31" s="85">
        <v>412.0</v>
      </c>
      <c r="AH31" s="140">
        <v>8.647327399345109E-4</v>
      </c>
      <c r="AI31" s="140">
        <v>5.937831480883641E-4</v>
      </c>
      <c r="AJ31" s="140">
        <v>0.0014743137683705639</v>
      </c>
      <c r="AK31" s="17"/>
      <c r="AL31" s="85">
        <v>7565.0</v>
      </c>
      <c r="AM31" s="85">
        <v>4513.0</v>
      </c>
      <c r="AN31" s="140">
        <v>0.010902838629340958</v>
      </c>
      <c r="AO31" s="140">
        <v>0.006504231425540746</v>
      </c>
      <c r="AP31" s="140">
        <v>0.01858863942953886</v>
      </c>
      <c r="AQ31" s="17"/>
      <c r="AR31" s="85">
        <v>26052.0</v>
      </c>
      <c r="AS31" s="85">
        <v>18998.0</v>
      </c>
      <c r="AT31" s="140">
        <v>0.037546695567956465</v>
      </c>
      <c r="AU31" s="140">
        <v>0.027380320988793064</v>
      </c>
      <c r="AV31" s="140">
        <v>0.06401470382264988</v>
      </c>
      <c r="AW31" s="17"/>
      <c r="AX31" s="85">
        <v>51823.0</v>
      </c>
      <c r="AY31" s="85">
        <v>64446.0</v>
      </c>
      <c r="AZ31" s="140">
        <v>0.07468840796937694</v>
      </c>
      <c r="BA31" s="140">
        <v>0.09288094359636581</v>
      </c>
      <c r="BB31" s="140">
        <v>0.12733893736377955</v>
      </c>
      <c r="BC31" s="17"/>
      <c r="BD31" s="85">
        <v>406969.0</v>
      </c>
      <c r="BE31" s="85">
        <v>286887.0</v>
      </c>
      <c r="BF31" s="85">
        <v>693856.0</v>
      </c>
      <c r="BG31" s="36">
        <f t="shared" si="1"/>
        <v>0.5865323641</v>
      </c>
    </row>
    <row r="32" ht="15.75" customHeight="1">
      <c r="A32" s="11">
        <v>2016.0</v>
      </c>
      <c r="B32" s="85">
        <v>1848.0</v>
      </c>
      <c r="C32" s="85">
        <v>984.0</v>
      </c>
      <c r="D32" s="140">
        <v>0.002557590771636761</v>
      </c>
      <c r="E32" s="140">
        <v>0.0013618340472351586</v>
      </c>
      <c r="F32" s="140">
        <v>0.0043964305171277605</v>
      </c>
      <c r="G32" s="17"/>
      <c r="H32" s="85">
        <v>21139.0</v>
      </c>
      <c r="I32" s="85">
        <v>16736.0</v>
      </c>
      <c r="J32" s="140">
        <v>0.029255904394821154</v>
      </c>
      <c r="K32" s="140">
        <v>0.02316225062451993</v>
      </c>
      <c r="L32" s="140">
        <v>0.05029012159175526</v>
      </c>
      <c r="M32" s="17"/>
      <c r="N32" s="85">
        <v>42946.0</v>
      </c>
      <c r="O32" s="85">
        <v>19931.0</v>
      </c>
      <c r="P32" s="140">
        <v>0.059436305886749106</v>
      </c>
      <c r="Q32" s="140">
        <v>0.027584059344963358</v>
      </c>
      <c r="R32" s="140">
        <v>0.1021694291063684</v>
      </c>
      <c r="S32" s="17"/>
      <c r="T32" s="85">
        <v>33677.0</v>
      </c>
      <c r="U32" s="85">
        <v>18984.0</v>
      </c>
      <c r="V32" s="140">
        <v>0.04660821667554719</v>
      </c>
      <c r="W32" s="140">
        <v>0.026273432472268547</v>
      </c>
      <c r="X32" s="140">
        <v>0.08011828491629415</v>
      </c>
      <c r="Y32" s="17"/>
      <c r="Z32" s="85">
        <v>226627.0</v>
      </c>
      <c r="AA32" s="85">
        <v>144457.0</v>
      </c>
      <c r="AB32" s="140">
        <v>0.3136467120150023</v>
      </c>
      <c r="AC32" s="140">
        <v>0.1999252652047249</v>
      </c>
      <c r="AD32" s="140">
        <v>0.5391503564962733</v>
      </c>
      <c r="AE32" s="17"/>
      <c r="AF32" s="85">
        <v>636.0</v>
      </c>
      <c r="AG32" s="85">
        <v>409.0</v>
      </c>
      <c r="AH32" s="140">
        <v>8.802098110178464E-4</v>
      </c>
      <c r="AI32" s="140">
        <v>5.660468753243698E-4</v>
      </c>
      <c r="AJ32" s="140">
        <v>0.0015130572558946188</v>
      </c>
      <c r="AK32" s="17"/>
      <c r="AL32" s="85">
        <v>8399.0</v>
      </c>
      <c r="AM32" s="85">
        <v>5011.0</v>
      </c>
      <c r="AN32" s="140">
        <v>0.011624028620658635</v>
      </c>
      <c r="AO32" s="140">
        <v>0.006935112205991239</v>
      </c>
      <c r="AP32" s="140">
        <v>0.019981396057010856</v>
      </c>
      <c r="AQ32" s="17"/>
      <c r="AR32" s="85">
        <v>27079.0</v>
      </c>
      <c r="AS32" s="85">
        <v>18570.0</v>
      </c>
      <c r="AT32" s="140">
        <v>0.03747673187508217</v>
      </c>
      <c r="AU32" s="140">
        <v>0.02570046570849278</v>
      </c>
      <c r="AV32" s="140">
        <v>0.06442150539680878</v>
      </c>
      <c r="AW32" s="17"/>
      <c r="AX32" s="85">
        <v>57990.0</v>
      </c>
      <c r="AY32" s="85">
        <v>77132.0</v>
      </c>
      <c r="AZ32" s="140">
        <v>0.0802568662593159</v>
      </c>
      <c r="BA32" s="140">
        <v>0.10674896720664863</v>
      </c>
      <c r="BB32" s="140">
        <v>0.13795941866246691</v>
      </c>
      <c r="BC32" s="17"/>
      <c r="BD32" s="85">
        <v>420341.0</v>
      </c>
      <c r="BE32" s="85">
        <v>302214.0</v>
      </c>
      <c r="BF32" s="85">
        <v>722555.0</v>
      </c>
      <c r="BG32" s="36">
        <f t="shared" si="1"/>
        <v>0.5817425663</v>
      </c>
    </row>
    <row r="33" ht="15.75" customHeight="1">
      <c r="A33" s="11">
        <v>2017.0</v>
      </c>
      <c r="B33" s="85">
        <v>1776.0</v>
      </c>
      <c r="C33" s="85">
        <v>904.0</v>
      </c>
      <c r="D33" s="140">
        <v>0.0023977351123735825</v>
      </c>
      <c r="E33" s="140">
        <v>0.001220468773415382</v>
      </c>
      <c r="F33" s="140">
        <v>0.004108039590768939</v>
      </c>
      <c r="G33" s="17"/>
      <c r="H33" s="85">
        <v>22128.0</v>
      </c>
      <c r="I33" s="85">
        <v>17326.0</v>
      </c>
      <c r="J33" s="140">
        <v>0.029874483427141118</v>
      </c>
      <c r="K33" s="140">
        <v>0.023391418106410298</v>
      </c>
      <c r="L33" s="140">
        <v>0.05118395273904002</v>
      </c>
      <c r="M33" s="17"/>
      <c r="N33" s="85">
        <v>44378.0</v>
      </c>
      <c r="O33" s="85">
        <v>20074.0</v>
      </c>
      <c r="P33" s="140">
        <v>0.05991367613565025</v>
      </c>
      <c r="Q33" s="140">
        <v>0.02710142716542077</v>
      </c>
      <c r="R33" s="140">
        <v>0.1026501018914099</v>
      </c>
      <c r="S33" s="17"/>
      <c r="T33" s="85">
        <v>36334.0</v>
      </c>
      <c r="U33" s="85">
        <v>20019.0</v>
      </c>
      <c r="V33" s="140">
        <v>0.049053664173976205</v>
      </c>
      <c r="W33" s="140">
        <v>0.02702717298119749</v>
      </c>
      <c r="X33" s="140">
        <v>0.0840436432944812</v>
      </c>
      <c r="Y33" s="17"/>
      <c r="Z33" s="85">
        <v>231009.0</v>
      </c>
      <c r="AA33" s="85">
        <v>144596.0</v>
      </c>
      <c r="AB33" s="140">
        <v>0.3118797244224712</v>
      </c>
      <c r="AC33" s="140">
        <v>0.19521560039908248</v>
      </c>
      <c r="AD33" s="140">
        <v>0.534343534810778</v>
      </c>
      <c r="AE33" s="17"/>
      <c r="AF33" s="85">
        <v>672.0</v>
      </c>
      <c r="AG33" s="85">
        <v>426.0</v>
      </c>
      <c r="AH33" s="140">
        <v>9.072511236008149E-4</v>
      </c>
      <c r="AI33" s="140">
        <v>5.751324087112309E-4</v>
      </c>
      <c r="AJ33" s="140">
        <v>0.0015543933586693282</v>
      </c>
      <c r="AK33" s="17"/>
      <c r="AL33" s="85">
        <v>9447.0</v>
      </c>
      <c r="AM33" s="85">
        <v>5509.0</v>
      </c>
      <c r="AN33" s="140">
        <v>0.0127541686974061</v>
      </c>
      <c r="AO33" s="140">
        <v>0.007437569107019181</v>
      </c>
      <c r="AP33" s="140">
        <v>0.02185171735022194</v>
      </c>
      <c r="AQ33" s="17"/>
      <c r="AR33" s="85">
        <v>25442.0</v>
      </c>
      <c r="AS33" s="85">
        <v>17201.0</v>
      </c>
      <c r="AT33" s="140">
        <v>0.034348635545612995</v>
      </c>
      <c r="AU33" s="140">
        <v>0.02322265859681193</v>
      </c>
      <c r="AV33" s="140">
        <v>0.05884951760604918</v>
      </c>
      <c r="AW33" s="17"/>
      <c r="AX33" s="85">
        <v>61137.0</v>
      </c>
      <c r="AY33" s="85">
        <v>82321.0</v>
      </c>
      <c r="AZ33" s="140">
        <v>0.08253960110652235</v>
      </c>
      <c r="BA33" s="140">
        <v>0.11113961271717661</v>
      </c>
      <c r="BB33" s="140">
        <v>0.14141509935858143</v>
      </c>
      <c r="BC33" s="17"/>
      <c r="BD33" s="85">
        <v>432323.0</v>
      </c>
      <c r="BE33" s="85">
        <v>308376.0</v>
      </c>
      <c r="BF33" s="85">
        <v>740699.0</v>
      </c>
      <c r="BG33" s="36">
        <f t="shared" si="1"/>
        <v>0.5836689397</v>
      </c>
    </row>
    <row r="34" ht="15.75" customHeight="1">
      <c r="A34" s="11">
        <v>2018.0</v>
      </c>
      <c r="B34" s="85">
        <v>1786.0</v>
      </c>
      <c r="C34" s="85">
        <v>891.0</v>
      </c>
      <c r="D34" s="140">
        <f t="shared" ref="D34:D36" si="2">B34/BF34</f>
        <v>0.002344478137</v>
      </c>
      <c r="E34" s="140">
        <f t="shared" ref="E34:E36" si="3">C34/BF34</f>
        <v>0.001169613673</v>
      </c>
      <c r="F34" s="140">
        <f t="shared" ref="F34:F36" si="4">B34/BD34</f>
        <v>0.003959105499</v>
      </c>
      <c r="G34" s="17"/>
      <c r="H34" s="85">
        <v>23919.0</v>
      </c>
      <c r="I34" s="85">
        <v>18211.0</v>
      </c>
      <c r="J34" s="140">
        <f t="shared" ref="J34:J36" si="5">H34/BF34</f>
        <v>0.03139841689</v>
      </c>
      <c r="K34" s="140">
        <f t="shared" ref="K34:K36" si="6">I34/BF34</f>
        <v>0.02390553827</v>
      </c>
      <c r="L34" s="140">
        <f t="shared" ref="L34:L36" si="7">H34/BD34</f>
        <v>0.05302230932</v>
      </c>
      <c r="M34" s="17"/>
      <c r="N34" s="85">
        <v>47036.0</v>
      </c>
      <c r="O34" s="85">
        <v>21271.0</v>
      </c>
      <c r="P34" s="140">
        <f t="shared" ref="P34:P36" si="8">N34/BF34</f>
        <v>0.0617440502</v>
      </c>
      <c r="Q34" s="140">
        <f t="shared" ref="Q34:Q36" si="9">O34/BF34</f>
        <v>0.02792239331</v>
      </c>
      <c r="R34" s="140">
        <f t="shared" ref="R34:R36" si="10">N34/BD34</f>
        <v>0.1042667896</v>
      </c>
      <c r="S34" s="17"/>
      <c r="T34" s="85">
        <v>40338.0</v>
      </c>
      <c r="U34" s="85">
        <v>21588.0</v>
      </c>
      <c r="V34" s="140">
        <f t="shared" ref="V34:V36" si="11">T34/BF34</f>
        <v>0.05295160083</v>
      </c>
      <c r="W34" s="140">
        <f t="shared" ref="W34:W36" si="12">U34/BF34</f>
        <v>0.02833851849</v>
      </c>
      <c r="X34" s="140">
        <f t="shared" ref="X34:X36" si="13">T34/BD34</f>
        <v>0.08941903563</v>
      </c>
      <c r="Y34" s="17"/>
      <c r="Z34" s="85">
        <v>238608.0</v>
      </c>
      <c r="AA34" s="85">
        <v>145445.0</v>
      </c>
      <c r="AB34" s="140">
        <f t="shared" ref="AB34:AB36" si="14">Z34/BF34</f>
        <v>0.3132201788</v>
      </c>
      <c r="AC34" s="140">
        <f t="shared" ref="AC34:AC36" si="15">AA34/BF34</f>
        <v>0.1909253206</v>
      </c>
      <c r="AD34" s="140">
        <f t="shared" ref="AD34:AD36" si="16">Z34/BD34</f>
        <v>0.5289329479</v>
      </c>
      <c r="AE34" s="17"/>
      <c r="AF34" s="85">
        <v>720.0</v>
      </c>
      <c r="AG34" s="85">
        <v>435.0</v>
      </c>
      <c r="AH34" s="140">
        <f t="shared" ref="AH34:AH36" si="17">AF34/BF34</f>
        <v>0.0009451423621</v>
      </c>
      <c r="AI34" s="140">
        <f t="shared" ref="AI34:AI36" si="18">AG34/BF34</f>
        <v>0.0005710235104</v>
      </c>
      <c r="AJ34" s="140">
        <f t="shared" ref="AJ34:AJ36" si="19">AF34/BD34</f>
        <v>0.001596055968</v>
      </c>
      <c r="AK34" s="17"/>
      <c r="AL34" s="85">
        <v>10360.0</v>
      </c>
      <c r="AM34" s="85">
        <v>5758.0</v>
      </c>
      <c r="AN34" s="140">
        <f t="shared" ref="AN34:AN36" si="20">AL34/BF34</f>
        <v>0.01359954843</v>
      </c>
      <c r="AO34" s="140">
        <f t="shared" ref="AO34:AO36" si="21">AM34/BF34</f>
        <v>0.007558513501</v>
      </c>
      <c r="AP34" s="140">
        <f t="shared" ref="AP34:AP36" si="22">AL34/BD34</f>
        <v>0.02296547199</v>
      </c>
      <c r="AQ34" s="17"/>
      <c r="AR34" s="85">
        <v>24860.0</v>
      </c>
      <c r="AS34" s="85">
        <v>16349.0</v>
      </c>
      <c r="AT34" s="140">
        <f t="shared" ref="AT34:AT36" si="23">AR34/BF34</f>
        <v>0.03263366545</v>
      </c>
      <c r="AU34" s="140">
        <f t="shared" ref="AU34:AU36" si="24">AS34/BF34</f>
        <v>0.02146129511</v>
      </c>
      <c r="AV34" s="140">
        <f t="shared" ref="AV34:AV36" si="25">AR34/BD34</f>
        <v>0.0551082658</v>
      </c>
      <c r="AW34" s="17"/>
      <c r="AX34" s="85">
        <v>63485.0</v>
      </c>
      <c r="AY34" s="85">
        <v>79730.0</v>
      </c>
      <c r="AZ34" s="140">
        <f t="shared" ref="AZ34:AZ36" si="26">AX34/BF34</f>
        <v>0.08333661508</v>
      </c>
      <c r="BA34" s="140">
        <f t="shared" ref="BA34:BA36" si="27">AY34/BF34</f>
        <v>0.1046613896</v>
      </c>
      <c r="BB34" s="140">
        <f t="shared" ref="BB34:BB36" si="28">AX34/BD34</f>
        <v>0.1407300183</v>
      </c>
      <c r="BC34" s="17"/>
      <c r="BD34" s="85">
        <v>451112.0</v>
      </c>
      <c r="BE34" s="85">
        <v>310678.0</v>
      </c>
      <c r="BF34" s="85">
        <v>761790.0</v>
      </c>
      <c r="BG34" s="36">
        <f t="shared" si="1"/>
        <v>0.5921736962</v>
      </c>
    </row>
    <row r="35" ht="15.75" customHeight="1">
      <c r="A35" s="11">
        <v>2019.0</v>
      </c>
      <c r="B35" s="85">
        <v>1917.0</v>
      </c>
      <c r="C35" s="85">
        <v>910.0</v>
      </c>
      <c r="D35" s="140">
        <f t="shared" si="2"/>
        <v>0.002480522657</v>
      </c>
      <c r="E35" s="140">
        <f t="shared" si="3"/>
        <v>0.001177504234</v>
      </c>
      <c r="F35" s="140">
        <f t="shared" si="4"/>
        <v>0.004142777801</v>
      </c>
      <c r="G35" s="276"/>
      <c r="H35" s="85">
        <v>25336.0</v>
      </c>
      <c r="I35" s="85">
        <v>18987.0</v>
      </c>
      <c r="J35" s="140">
        <f t="shared" si="5"/>
        <v>0.03278378823</v>
      </c>
      <c r="K35" s="140">
        <f t="shared" si="6"/>
        <v>0.02456843176</v>
      </c>
      <c r="L35" s="140">
        <f t="shared" si="7"/>
        <v>0.05475295689</v>
      </c>
      <c r="M35" s="276"/>
      <c r="N35" s="85">
        <v>48589.0</v>
      </c>
      <c r="O35" s="85">
        <v>21627.0</v>
      </c>
      <c r="P35" s="140">
        <f t="shared" si="8"/>
        <v>0.06287225632</v>
      </c>
      <c r="Q35" s="140">
        <f t="shared" si="9"/>
        <v>0.027984488</v>
      </c>
      <c r="R35" s="140">
        <f t="shared" si="10"/>
        <v>0.1050043978</v>
      </c>
      <c r="S35" s="276"/>
      <c r="T35" s="85">
        <v>43888.0</v>
      </c>
      <c r="U35" s="85">
        <v>23534.0</v>
      </c>
      <c r="V35" s="140">
        <f t="shared" si="11"/>
        <v>0.05678934708</v>
      </c>
      <c r="W35" s="140">
        <f t="shared" si="12"/>
        <v>0.03045207105</v>
      </c>
      <c r="X35" s="140">
        <f t="shared" si="13"/>
        <v>0.0948451915</v>
      </c>
      <c r="Y35" s="276"/>
      <c r="Z35" s="85">
        <v>245612.0</v>
      </c>
      <c r="AA35" s="85">
        <v>147623.0</v>
      </c>
      <c r="AB35" s="140">
        <f t="shared" si="14"/>
        <v>0.3178122748</v>
      </c>
      <c r="AC35" s="140">
        <f t="shared" si="15"/>
        <v>0.19101836</v>
      </c>
      <c r="AD35" s="140">
        <f t="shared" si="16"/>
        <v>0.5307855718</v>
      </c>
      <c r="AE35" s="276"/>
      <c r="AF35" s="85">
        <v>709.0</v>
      </c>
      <c r="AG35" s="85">
        <v>417.0</v>
      </c>
      <c r="AH35" s="140">
        <f t="shared" si="17"/>
        <v>0.0009174181343</v>
      </c>
      <c r="AI35" s="140">
        <f t="shared" si="18"/>
        <v>0.0005395816107</v>
      </c>
      <c r="AJ35" s="140">
        <f t="shared" si="19"/>
        <v>0.001532201075</v>
      </c>
      <c r="AK35" s="276"/>
      <c r="AL35" s="85">
        <v>11086.0</v>
      </c>
      <c r="AM35" s="85">
        <v>6511.0</v>
      </c>
      <c r="AN35" s="140">
        <f t="shared" si="20"/>
        <v>0.01434484829</v>
      </c>
      <c r="AO35" s="140">
        <f t="shared" si="21"/>
        <v>0.0084249781</v>
      </c>
      <c r="AP35" s="140">
        <f t="shared" si="22"/>
        <v>0.02395766025</v>
      </c>
      <c r="AQ35" s="276"/>
      <c r="AR35" s="85">
        <v>24431.0</v>
      </c>
      <c r="AS35" s="85">
        <v>16069.0</v>
      </c>
      <c r="AT35" s="140">
        <f t="shared" si="23"/>
        <v>0.03161275379</v>
      </c>
      <c r="AU35" s="140">
        <f t="shared" si="24"/>
        <v>0.02079265444</v>
      </c>
      <c r="AV35" s="140">
        <f t="shared" si="25"/>
        <v>0.05279718542</v>
      </c>
      <c r="AW35" s="276"/>
      <c r="AX35" s="85">
        <v>61165.0</v>
      </c>
      <c r="AY35" s="85">
        <v>74410.0</v>
      </c>
      <c r="AZ35" s="140">
        <f t="shared" si="26"/>
        <v>0.07914510605</v>
      </c>
      <c r="BA35" s="140">
        <f t="shared" si="27"/>
        <v>0.09628361548</v>
      </c>
      <c r="BB35" s="140">
        <f t="shared" si="28"/>
        <v>0.1321820575</v>
      </c>
      <c r="BC35" s="276"/>
      <c r="BD35" s="85">
        <v>462733.0</v>
      </c>
      <c r="BE35" s="85">
        <v>310088.0</v>
      </c>
      <c r="BF35" s="85">
        <v>772821.0</v>
      </c>
      <c r="BG35" s="36">
        <f t="shared" si="1"/>
        <v>0.5987583153</v>
      </c>
    </row>
    <row r="36" ht="15.75" customHeight="1">
      <c r="A36" s="11">
        <v>2020.0</v>
      </c>
      <c r="B36" s="85">
        <v>1984.0</v>
      </c>
      <c r="C36" s="85">
        <v>951.0</v>
      </c>
      <c r="D36" s="140">
        <f t="shared" si="2"/>
        <v>0.002534277897</v>
      </c>
      <c r="E36" s="140">
        <f t="shared" si="3"/>
        <v>0.001214767278</v>
      </c>
      <c r="F36" s="140">
        <f t="shared" si="4"/>
        <v>0.004203069257</v>
      </c>
      <c r="G36" s="276"/>
      <c r="H36" s="85">
        <v>26904.0</v>
      </c>
      <c r="I36" s="85">
        <v>19801.0</v>
      </c>
      <c r="J36" s="140">
        <f t="shared" si="5"/>
        <v>0.03436603454</v>
      </c>
      <c r="K36" s="140">
        <f t="shared" si="6"/>
        <v>0.02529296201</v>
      </c>
      <c r="L36" s="140">
        <f t="shared" si="7"/>
        <v>0.05699565287</v>
      </c>
      <c r="M36" s="276"/>
      <c r="N36" s="85">
        <v>48803.0</v>
      </c>
      <c r="O36" s="85">
        <v>21782.0</v>
      </c>
      <c r="P36" s="140">
        <f t="shared" si="8"/>
        <v>0.06233889325</v>
      </c>
      <c r="Q36" s="140">
        <f t="shared" si="9"/>
        <v>0.02782340784</v>
      </c>
      <c r="R36" s="140">
        <f t="shared" si="10"/>
        <v>0.1033883009</v>
      </c>
      <c r="S36" s="276"/>
      <c r="T36" s="85">
        <v>47743.0</v>
      </c>
      <c r="U36" s="85">
        <v>24808.0</v>
      </c>
      <c r="V36" s="140">
        <f t="shared" si="11"/>
        <v>0.06098489397</v>
      </c>
      <c r="W36" s="140">
        <f t="shared" si="12"/>
        <v>0.03168869257</v>
      </c>
      <c r="X36" s="140">
        <f t="shared" si="13"/>
        <v>0.1011427095</v>
      </c>
      <c r="Y36" s="276"/>
      <c r="Z36" s="85">
        <v>248296.0</v>
      </c>
      <c r="AA36" s="85">
        <v>146847.0</v>
      </c>
      <c r="AB36" s="140">
        <f t="shared" si="14"/>
        <v>0.317162835</v>
      </c>
      <c r="AC36" s="140">
        <f t="shared" si="15"/>
        <v>0.1875761625</v>
      </c>
      <c r="AD36" s="140">
        <f t="shared" si="16"/>
        <v>0.526010728</v>
      </c>
      <c r="AE36" s="276"/>
      <c r="AF36" s="85">
        <v>809.0</v>
      </c>
      <c r="AG36" s="85">
        <v>460.0</v>
      </c>
      <c r="AH36" s="140">
        <f t="shared" si="17"/>
        <v>0.001033382469</v>
      </c>
      <c r="AI36" s="140">
        <f t="shared" si="18"/>
        <v>0.000587584593</v>
      </c>
      <c r="AJ36" s="140">
        <f t="shared" si="19"/>
        <v>0.001713852333</v>
      </c>
      <c r="AK36" s="276"/>
      <c r="AL36" s="85">
        <v>12210.0</v>
      </c>
      <c r="AM36" s="85">
        <v>6919.0</v>
      </c>
      <c r="AN36" s="140">
        <f t="shared" si="20"/>
        <v>0.01559653887</v>
      </c>
      <c r="AO36" s="140">
        <f t="shared" si="21"/>
        <v>0.008838038694</v>
      </c>
      <c r="AP36" s="140">
        <f t="shared" si="22"/>
        <v>0.02586667119</v>
      </c>
      <c r="AQ36" s="276"/>
      <c r="AR36" s="85">
        <v>23794.0</v>
      </c>
      <c r="AS36" s="85">
        <v>15479.0</v>
      </c>
      <c r="AT36" s="140">
        <f t="shared" si="23"/>
        <v>0.03039345175</v>
      </c>
      <c r="AU36" s="140">
        <f t="shared" si="24"/>
        <v>0.01977222156</v>
      </c>
      <c r="AV36" s="140">
        <f t="shared" si="25"/>
        <v>0.05040717233</v>
      </c>
      <c r="AW36" s="276"/>
      <c r="AX36" s="85">
        <v>61493.0</v>
      </c>
      <c r="AY36" s="85">
        <v>73783.0</v>
      </c>
      <c r="AZ36" s="140">
        <f t="shared" si="26"/>
        <v>0.07854856387</v>
      </c>
      <c r="BA36" s="140">
        <f t="shared" si="27"/>
        <v>0.09424729136</v>
      </c>
      <c r="BB36" s="140">
        <f t="shared" si="28"/>
        <v>0.1302718437</v>
      </c>
      <c r="BC36" s="276"/>
      <c r="BD36" s="85">
        <v>472036.0</v>
      </c>
      <c r="BE36" s="85">
        <v>310830.0</v>
      </c>
      <c r="BF36" s="85">
        <f>BD36+BE36</f>
        <v>782866</v>
      </c>
      <c r="BG36" s="36">
        <f t="shared" si="1"/>
        <v>0.6029588716</v>
      </c>
    </row>
    <row r="37" ht="15.75" customHeight="1">
      <c r="A37" s="7"/>
      <c r="B37" s="154"/>
      <c r="C37" s="154"/>
      <c r="D37" s="143"/>
      <c r="E37" s="143"/>
      <c r="F37" s="143"/>
      <c r="G37" s="7"/>
      <c r="H37" s="154"/>
      <c r="I37" s="154"/>
      <c r="J37" s="143"/>
      <c r="K37" s="143"/>
      <c r="L37" s="143"/>
      <c r="M37" s="7"/>
      <c r="N37" s="154"/>
      <c r="O37" s="154"/>
      <c r="P37" s="143"/>
      <c r="Q37" s="143"/>
      <c r="R37" s="143"/>
      <c r="S37" s="7"/>
      <c r="T37" s="154"/>
      <c r="U37" s="154"/>
      <c r="V37" s="143"/>
      <c r="W37" s="143"/>
      <c r="X37" s="143"/>
      <c r="Y37" s="7"/>
      <c r="Z37" s="154"/>
      <c r="AA37" s="154"/>
      <c r="AB37" s="143"/>
      <c r="AC37" s="143"/>
      <c r="AD37" s="143"/>
      <c r="AE37" s="7"/>
      <c r="AF37" s="154"/>
      <c r="AG37" s="154"/>
      <c r="AH37" s="143"/>
      <c r="AI37" s="143"/>
      <c r="AJ37" s="143"/>
      <c r="AK37" s="7"/>
      <c r="AL37" s="154"/>
      <c r="AM37" s="154"/>
      <c r="AN37" s="143"/>
      <c r="AO37" s="143"/>
      <c r="AP37" s="143"/>
      <c r="AQ37" s="7"/>
      <c r="AR37" s="154"/>
      <c r="AS37" s="154"/>
      <c r="AT37" s="143"/>
      <c r="AU37" s="143"/>
      <c r="AV37" s="143"/>
      <c r="AW37" s="7"/>
      <c r="AX37" s="154"/>
      <c r="AY37" s="154"/>
      <c r="AZ37" s="143"/>
      <c r="BA37" s="143"/>
      <c r="BB37" s="143"/>
      <c r="BC37" s="7"/>
      <c r="BD37" s="154"/>
      <c r="BE37" s="154"/>
      <c r="BF37" s="154"/>
    </row>
    <row r="38" ht="15.75" customHeight="1">
      <c r="A38" s="98" t="s">
        <v>213</v>
      </c>
      <c r="B38" s="154" t="s">
        <v>144</v>
      </c>
      <c r="C38" s="154" t="s">
        <v>145</v>
      </c>
      <c r="D38" s="7" t="s">
        <v>146</v>
      </c>
      <c r="E38" s="7" t="s">
        <v>106</v>
      </c>
      <c r="F38" s="7" t="s">
        <v>107</v>
      </c>
      <c r="G38" s="7" t="s">
        <v>108</v>
      </c>
      <c r="H38" s="154" t="s">
        <v>147</v>
      </c>
      <c r="I38" s="154" t="s">
        <v>148</v>
      </c>
      <c r="J38" s="7" t="s">
        <v>149</v>
      </c>
      <c r="K38" s="7" t="s">
        <v>112</v>
      </c>
      <c r="N38" s="153"/>
      <c r="O38" s="153"/>
      <c r="P38" s="153"/>
      <c r="U38" s="153"/>
      <c r="V38" s="153"/>
      <c r="AA38" s="153"/>
      <c r="AB38" s="153"/>
      <c r="AG38" s="153"/>
      <c r="AH38" s="153"/>
      <c r="AM38" s="153"/>
      <c r="AN38" s="153"/>
      <c r="AS38" s="153"/>
      <c r="AT38" s="153"/>
      <c r="AY38" s="153"/>
      <c r="AZ38" s="153"/>
      <c r="BA38" s="153"/>
    </row>
    <row r="39" ht="15.75" customHeight="1">
      <c r="A39" s="7" t="s">
        <v>51</v>
      </c>
      <c r="B39" s="85">
        <v>472036.0</v>
      </c>
      <c r="C39" s="32">
        <f>F36</f>
        <v>0.004203069257</v>
      </c>
      <c r="D39" s="140">
        <f>L36</f>
        <v>0.05699565287</v>
      </c>
      <c r="E39" s="140">
        <f>R36</f>
        <v>0.1033883009</v>
      </c>
      <c r="F39" s="140">
        <f>X36</f>
        <v>0.1011427095</v>
      </c>
      <c r="G39" s="140">
        <f>AD36</f>
        <v>0.526010728</v>
      </c>
      <c r="H39" s="32">
        <f>AJ36</f>
        <v>0.001713852333</v>
      </c>
      <c r="I39" s="32">
        <f>AP36</f>
        <v>0.02586667119</v>
      </c>
      <c r="J39" s="140">
        <f>AV36</f>
        <v>0.05040717233</v>
      </c>
      <c r="K39" s="140">
        <f>BB36</f>
        <v>0.1302718437</v>
      </c>
      <c r="N39" s="153"/>
      <c r="O39" s="153"/>
      <c r="P39" s="153"/>
      <c r="U39" s="153"/>
      <c r="V39" s="153"/>
      <c r="AA39" s="153"/>
      <c r="AB39" s="153"/>
      <c r="AG39" s="153"/>
      <c r="AH39" s="153"/>
      <c r="AM39" s="153"/>
      <c r="AN39" s="153"/>
      <c r="AS39" s="153"/>
      <c r="AT39" s="153"/>
      <c r="AY39" s="153"/>
      <c r="AZ39" s="153"/>
      <c r="BA39" s="153"/>
    </row>
    <row r="40" ht="15.75" customHeight="1">
      <c r="A40" s="98" t="s">
        <v>213</v>
      </c>
      <c r="B40" s="154" t="s">
        <v>144</v>
      </c>
      <c r="C40" s="154" t="s">
        <v>145</v>
      </c>
      <c r="D40" s="36" t="s">
        <v>146</v>
      </c>
      <c r="E40" s="36" t="s">
        <v>106</v>
      </c>
      <c r="F40" s="36" t="s">
        <v>107</v>
      </c>
      <c r="G40" s="36" t="s">
        <v>108</v>
      </c>
      <c r="H40" s="154" t="s">
        <v>147</v>
      </c>
      <c r="I40" s="154" t="s">
        <v>148</v>
      </c>
      <c r="J40" s="36" t="s">
        <v>149</v>
      </c>
      <c r="K40" s="36" t="s">
        <v>112</v>
      </c>
      <c r="N40" s="153"/>
      <c r="O40" s="153"/>
      <c r="P40" s="153"/>
      <c r="U40" s="153"/>
      <c r="V40" s="153"/>
      <c r="AA40" s="153"/>
      <c r="AB40" s="153"/>
      <c r="AG40" s="153"/>
      <c r="AH40" s="153"/>
      <c r="AM40" s="153"/>
      <c r="AN40" s="153"/>
      <c r="AS40" s="153"/>
      <c r="AT40" s="153"/>
      <c r="AY40" s="153"/>
      <c r="AZ40" s="153"/>
      <c r="BA40" s="153"/>
    </row>
    <row r="41" ht="15.75" customHeight="1">
      <c r="A41" s="7" t="s">
        <v>52</v>
      </c>
      <c r="B41" s="85">
        <v>310830.0</v>
      </c>
      <c r="C41" s="36">
        <f>C36/B41</f>
        <v>0.003059550236</v>
      </c>
      <c r="D41" s="36">
        <f>I36/B41</f>
        <v>0.06370363221</v>
      </c>
      <c r="E41" s="36">
        <f>O36/B41</f>
        <v>0.0700768909</v>
      </c>
      <c r="F41" s="36">
        <f>U36/B41</f>
        <v>0.07981211595</v>
      </c>
      <c r="G41" s="36">
        <f>AA36/B41</f>
        <v>0.4724350931</v>
      </c>
      <c r="H41" s="36">
        <f>AG36/B41</f>
        <v>0.001479908632</v>
      </c>
      <c r="I41" s="36">
        <f>AM36/B41</f>
        <v>0.02225975614</v>
      </c>
      <c r="J41" s="36">
        <f>AS36/B41</f>
        <v>0.04979892546</v>
      </c>
      <c r="K41" s="36">
        <f>AY36/B41</f>
        <v>0.2373741273</v>
      </c>
      <c r="N41" s="153"/>
      <c r="O41" s="153"/>
      <c r="P41" s="153"/>
      <c r="U41" s="153"/>
      <c r="V41" s="153"/>
      <c r="AA41" s="153"/>
      <c r="AB41" s="153"/>
      <c r="AG41" s="153"/>
      <c r="AH41" s="153"/>
      <c r="AM41" s="153"/>
      <c r="AN41" s="153"/>
      <c r="AS41" s="153"/>
      <c r="AT41" s="153"/>
      <c r="AY41" s="153"/>
      <c r="AZ41" s="153"/>
      <c r="BA41" s="153"/>
    </row>
    <row r="42" ht="15.75" customHeight="1">
      <c r="B42" s="153"/>
      <c r="C42" s="153"/>
      <c r="H42" s="153"/>
      <c r="I42" s="153"/>
      <c r="N42" s="153"/>
      <c r="O42" s="153"/>
      <c r="P42" s="153"/>
      <c r="U42" s="153"/>
      <c r="V42" s="153"/>
      <c r="AA42" s="153"/>
      <c r="AB42" s="153"/>
      <c r="AG42" s="153"/>
      <c r="AH42" s="153"/>
      <c r="AM42" s="153"/>
      <c r="AN42" s="153"/>
      <c r="AS42" s="153"/>
      <c r="AT42" s="153"/>
      <c r="AY42" s="153"/>
      <c r="AZ42" s="153"/>
      <c r="BA42" s="153"/>
    </row>
    <row r="43" ht="15.75" customHeight="1">
      <c r="B43" s="153"/>
      <c r="C43" s="153"/>
      <c r="H43" s="153"/>
      <c r="I43" s="153"/>
      <c r="N43" s="153"/>
      <c r="O43" s="153"/>
      <c r="P43" s="153"/>
      <c r="U43" s="153"/>
      <c r="V43" s="153"/>
      <c r="AA43" s="153"/>
      <c r="AB43" s="153"/>
      <c r="AG43" s="153"/>
      <c r="AH43" s="153"/>
      <c r="AM43" s="153"/>
      <c r="AN43" s="153"/>
      <c r="AS43" s="153"/>
      <c r="AT43" s="153"/>
      <c r="AY43" s="153"/>
      <c r="AZ43" s="153"/>
      <c r="BA43" s="153"/>
    </row>
    <row r="44" ht="15.75" customHeight="1">
      <c r="B44" s="153"/>
      <c r="C44" s="153"/>
      <c r="H44" s="153"/>
      <c r="I44" s="153"/>
      <c r="N44" s="153"/>
      <c r="O44" s="153"/>
      <c r="P44" s="153"/>
      <c r="U44" s="153"/>
      <c r="V44" s="153"/>
      <c r="AA44" s="153"/>
      <c r="AB44" s="153"/>
      <c r="AG44" s="153"/>
      <c r="AH44" s="153"/>
      <c r="AM44" s="153"/>
      <c r="AN44" s="153"/>
      <c r="AS44" s="153"/>
      <c r="AT44" s="153"/>
      <c r="AY44" s="153"/>
      <c r="AZ44" s="153"/>
      <c r="BA44" s="153"/>
    </row>
    <row r="45" ht="15.75" customHeight="1">
      <c r="B45" s="153"/>
      <c r="C45" s="153"/>
      <c r="H45" s="153"/>
      <c r="I45" s="153"/>
      <c r="N45" s="153"/>
      <c r="O45" s="153"/>
      <c r="P45" s="153"/>
      <c r="U45" s="153"/>
      <c r="V45" s="153"/>
      <c r="AA45" s="153"/>
      <c r="AB45" s="153"/>
      <c r="AG45" s="153"/>
      <c r="AH45" s="153"/>
      <c r="AM45" s="153"/>
      <c r="AN45" s="153"/>
      <c r="AS45" s="153"/>
      <c r="AT45" s="153"/>
      <c r="AY45" s="153"/>
      <c r="AZ45" s="153"/>
      <c r="BA45" s="153"/>
    </row>
    <row r="46" ht="15.75" customHeight="1">
      <c r="B46" s="153"/>
      <c r="C46" s="153"/>
      <c r="H46" s="153"/>
      <c r="I46" s="153"/>
      <c r="N46" s="153"/>
      <c r="O46" s="153"/>
      <c r="P46" s="153"/>
      <c r="U46" s="153"/>
      <c r="V46" s="153"/>
      <c r="AA46" s="153"/>
      <c r="AB46" s="153"/>
      <c r="AG46" s="153"/>
      <c r="AH46" s="153"/>
      <c r="AM46" s="153"/>
      <c r="AN46" s="153"/>
      <c r="AS46" s="153"/>
      <c r="AT46" s="153"/>
      <c r="AY46" s="153"/>
      <c r="AZ46" s="153"/>
      <c r="BA46" s="153"/>
    </row>
    <row r="47" ht="15.75" customHeight="1">
      <c r="B47" s="153"/>
      <c r="C47" s="153"/>
      <c r="H47" s="153"/>
      <c r="I47" s="153"/>
      <c r="N47" s="153"/>
      <c r="O47" s="153"/>
      <c r="P47" s="153"/>
      <c r="U47" s="153"/>
      <c r="V47" s="153"/>
      <c r="AA47" s="153"/>
      <c r="AB47" s="153"/>
      <c r="AG47" s="153"/>
      <c r="AH47" s="153"/>
      <c r="AM47" s="153"/>
      <c r="AN47" s="153"/>
      <c r="AS47" s="153"/>
      <c r="AT47" s="153"/>
      <c r="AY47" s="153"/>
      <c r="AZ47" s="153"/>
      <c r="BA47" s="153"/>
    </row>
    <row r="48" ht="15.75" customHeight="1">
      <c r="B48" s="153"/>
      <c r="C48" s="153"/>
      <c r="H48" s="153"/>
      <c r="I48" s="153"/>
      <c r="N48" s="153"/>
      <c r="O48" s="153"/>
      <c r="R48" s="9"/>
      <c r="S48" s="9"/>
      <c r="T48" s="153"/>
      <c r="U48" s="153"/>
      <c r="Z48" s="153"/>
      <c r="AA48" s="153"/>
      <c r="AF48" s="153"/>
      <c r="AG48" s="153"/>
      <c r="AL48" s="153"/>
      <c r="AM48" s="153"/>
      <c r="AR48" s="153"/>
      <c r="AS48" s="153"/>
      <c r="AX48" s="153"/>
      <c r="AY48" s="153"/>
      <c r="BD48" s="153"/>
      <c r="BE48" s="153"/>
      <c r="BF48" s="153"/>
    </row>
    <row r="49" ht="15.75" customHeight="1">
      <c r="B49" s="153"/>
      <c r="C49" s="153"/>
      <c r="H49" s="153"/>
      <c r="I49" s="153"/>
      <c r="N49" s="153"/>
      <c r="O49" s="153"/>
      <c r="T49" s="153"/>
      <c r="U49" s="153"/>
      <c r="Z49" s="153"/>
      <c r="AA49" s="153"/>
      <c r="AF49" s="153"/>
      <c r="AG49" s="153"/>
      <c r="AL49" s="153"/>
      <c r="AM49" s="153"/>
      <c r="AR49" s="153"/>
      <c r="AS49" s="153"/>
      <c r="AX49" s="153"/>
      <c r="AY49" s="153"/>
      <c r="BD49" s="153"/>
      <c r="BE49" s="153"/>
      <c r="BF49" s="153"/>
    </row>
    <row r="50" ht="15.75" customHeight="1">
      <c r="B50" s="153"/>
      <c r="C50" s="153"/>
      <c r="H50" s="153"/>
      <c r="I50" s="153"/>
      <c r="N50" s="153"/>
      <c r="O50" s="153"/>
      <c r="T50" s="153"/>
      <c r="U50" s="153"/>
      <c r="Z50" s="153"/>
      <c r="AA50" s="153"/>
      <c r="AF50" s="153"/>
      <c r="AG50" s="153"/>
      <c r="AL50" s="153"/>
      <c r="AM50" s="153"/>
      <c r="AR50" s="153"/>
      <c r="AS50" s="153"/>
      <c r="AX50" s="153"/>
      <c r="AY50" s="153"/>
      <c r="BD50" s="153"/>
      <c r="BE50" s="153"/>
      <c r="BF50" s="153"/>
    </row>
    <row r="51" ht="15.75" customHeight="1">
      <c r="B51" s="153"/>
      <c r="C51" s="153"/>
      <c r="H51" s="153"/>
      <c r="I51" s="153"/>
      <c r="N51" s="153"/>
      <c r="O51" s="153"/>
      <c r="T51" s="153"/>
      <c r="U51" s="153"/>
      <c r="Z51" s="153"/>
      <c r="AA51" s="153"/>
      <c r="AF51" s="153"/>
      <c r="AG51" s="153"/>
      <c r="AL51" s="153"/>
      <c r="AM51" s="153"/>
      <c r="AR51" s="153"/>
      <c r="AS51" s="153"/>
      <c r="AX51" s="153"/>
      <c r="AY51" s="153"/>
      <c r="BD51" s="153"/>
      <c r="BE51" s="153"/>
      <c r="BF51" s="153"/>
    </row>
    <row r="52" ht="15.75" customHeight="1">
      <c r="B52" s="153"/>
      <c r="C52" s="153"/>
      <c r="H52" s="153"/>
      <c r="I52" s="153"/>
      <c r="N52" s="153"/>
      <c r="O52" s="153"/>
      <c r="T52" s="153"/>
      <c r="U52" s="153"/>
      <c r="Z52" s="153"/>
      <c r="AA52" s="153"/>
      <c r="AF52" s="153"/>
      <c r="AG52" s="153"/>
      <c r="AL52" s="153"/>
      <c r="AM52" s="153"/>
      <c r="AR52" s="153"/>
      <c r="AS52" s="153"/>
      <c r="AX52" s="153"/>
      <c r="AY52" s="153"/>
      <c r="BD52" s="153"/>
      <c r="BE52" s="153"/>
      <c r="BF52" s="153"/>
    </row>
    <row r="53" ht="15.75" customHeight="1">
      <c r="B53" s="153"/>
      <c r="C53" s="153"/>
      <c r="H53" s="153"/>
      <c r="I53" s="153"/>
      <c r="N53" s="153"/>
      <c r="O53" s="153"/>
      <c r="T53" s="153"/>
      <c r="U53" s="153"/>
      <c r="Z53" s="153"/>
      <c r="AA53" s="153"/>
      <c r="AF53" s="153"/>
      <c r="AG53" s="153"/>
      <c r="AL53" s="153"/>
      <c r="AM53" s="153"/>
      <c r="AR53" s="153"/>
      <c r="AS53" s="153"/>
      <c r="AX53" s="153"/>
      <c r="AY53" s="153"/>
      <c r="BD53" s="153"/>
      <c r="BE53" s="153"/>
      <c r="BF53" s="153"/>
    </row>
    <row r="54" ht="15.75" customHeight="1">
      <c r="B54" s="153"/>
      <c r="C54" s="153"/>
      <c r="H54" s="153"/>
      <c r="I54" s="153"/>
      <c r="N54" s="153"/>
      <c r="O54" s="153"/>
      <c r="T54" s="153"/>
      <c r="U54" s="153"/>
      <c r="Z54" s="153"/>
      <c r="AA54" s="153"/>
      <c r="AF54" s="153"/>
      <c r="AG54" s="153"/>
      <c r="AL54" s="153"/>
      <c r="AM54" s="153"/>
      <c r="AR54" s="153"/>
      <c r="AS54" s="153"/>
      <c r="AX54" s="153"/>
      <c r="AY54" s="153"/>
      <c r="BD54" s="153"/>
      <c r="BE54" s="153"/>
      <c r="BF54" s="153"/>
    </row>
    <row r="55" ht="15.75" customHeight="1">
      <c r="B55" s="153"/>
      <c r="C55" s="153"/>
      <c r="H55" s="153"/>
      <c r="I55" s="153"/>
      <c r="N55" s="153"/>
      <c r="O55" s="153"/>
      <c r="T55" s="153"/>
      <c r="U55" s="153"/>
      <c r="Z55" s="153"/>
      <c r="AA55" s="153"/>
      <c r="AF55" s="153"/>
      <c r="AG55" s="153"/>
      <c r="AL55" s="153"/>
      <c r="AM55" s="153"/>
      <c r="AR55" s="153"/>
      <c r="AS55" s="153"/>
      <c r="AX55" s="153"/>
      <c r="AY55" s="153"/>
      <c r="BD55" s="153"/>
      <c r="BE55" s="153"/>
      <c r="BF55" s="153"/>
    </row>
    <row r="56" ht="15.75" customHeight="1">
      <c r="B56" s="153"/>
      <c r="C56" s="153"/>
      <c r="H56" s="153"/>
      <c r="I56" s="153"/>
      <c r="N56" s="153"/>
      <c r="O56" s="153"/>
      <c r="T56" s="153"/>
      <c r="U56" s="153"/>
      <c r="Z56" s="153"/>
      <c r="AA56" s="153"/>
      <c r="AF56" s="153"/>
      <c r="AG56" s="153"/>
      <c r="AL56" s="153"/>
      <c r="AM56" s="153"/>
      <c r="AR56" s="153"/>
      <c r="AS56" s="153"/>
      <c r="AX56" s="153"/>
      <c r="AY56" s="153"/>
      <c r="BD56" s="153"/>
      <c r="BE56" s="153"/>
      <c r="BF56" s="153"/>
    </row>
    <row r="57" ht="73.5" customHeight="1">
      <c r="A57" s="277" t="s">
        <v>307</v>
      </c>
      <c r="B57" s="13"/>
      <c r="C57" s="13"/>
      <c r="D57" s="13"/>
      <c r="E57" s="13"/>
      <c r="F57" s="13"/>
      <c r="G57" s="13"/>
      <c r="H57" s="14"/>
      <c r="I57" s="153"/>
      <c r="N57" s="153"/>
      <c r="O57" s="153"/>
      <c r="T57" s="153"/>
      <c r="U57" s="153"/>
      <c r="Z57" s="153"/>
      <c r="AA57" s="153"/>
      <c r="AF57" s="153"/>
      <c r="AG57" s="153"/>
      <c r="AL57" s="153"/>
      <c r="AM57" s="153"/>
      <c r="AR57" s="153"/>
      <c r="AS57" s="153"/>
      <c r="AX57" s="153"/>
      <c r="AY57" s="153"/>
      <c r="BD57" s="153"/>
      <c r="BE57" s="153"/>
      <c r="BF57" s="153"/>
    </row>
    <row r="58" ht="57.75" customHeight="1">
      <c r="A58" s="114" t="s">
        <v>308</v>
      </c>
      <c r="B58" s="13"/>
      <c r="C58" s="13"/>
      <c r="D58" s="13"/>
      <c r="E58" s="13"/>
      <c r="F58" s="13"/>
      <c r="G58" s="13"/>
      <c r="H58" s="14"/>
      <c r="I58" s="153"/>
      <c r="N58" s="153"/>
      <c r="O58" s="153"/>
      <c r="T58" s="153"/>
      <c r="U58" s="153"/>
      <c r="Z58" s="153"/>
      <c r="AA58" s="153"/>
      <c r="AF58" s="153"/>
      <c r="AG58" s="153"/>
      <c r="AL58" s="153"/>
      <c r="AM58" s="153"/>
      <c r="AR58" s="153"/>
      <c r="AS58" s="153"/>
      <c r="AX58" s="153"/>
      <c r="AY58" s="153"/>
      <c r="BD58" s="153"/>
      <c r="BE58" s="153"/>
      <c r="BF58" s="153"/>
    </row>
    <row r="59" ht="15.75" customHeight="1">
      <c r="B59" s="153"/>
      <c r="C59" s="153"/>
      <c r="H59" s="153"/>
      <c r="I59" s="153"/>
      <c r="N59" s="153"/>
      <c r="O59" s="153"/>
      <c r="T59" s="153"/>
      <c r="U59" s="153"/>
      <c r="Z59" s="153"/>
      <c r="AA59" s="153"/>
      <c r="AF59" s="153"/>
      <c r="AG59" s="153"/>
      <c r="AL59" s="153"/>
      <c r="AM59" s="153"/>
      <c r="AR59" s="153"/>
      <c r="AS59" s="153"/>
      <c r="AX59" s="153"/>
      <c r="AY59" s="153"/>
      <c r="BD59" s="153"/>
      <c r="BE59" s="153"/>
      <c r="BF59" s="153"/>
    </row>
    <row r="60" ht="48.75" customHeight="1">
      <c r="A60" s="39" t="s">
        <v>309</v>
      </c>
      <c r="H60" s="153"/>
      <c r="I60" s="153"/>
      <c r="N60" s="153"/>
      <c r="O60" s="153"/>
      <c r="T60" s="153"/>
      <c r="U60" s="153"/>
      <c r="Z60" s="153"/>
      <c r="AA60" s="153"/>
      <c r="AF60" s="153"/>
      <c r="AG60" s="153"/>
      <c r="AL60" s="153"/>
      <c r="AM60" s="153"/>
      <c r="AR60" s="153"/>
      <c r="AS60" s="153"/>
      <c r="AX60" s="153"/>
      <c r="AY60" s="153"/>
      <c r="BD60" s="153"/>
      <c r="BE60" s="153"/>
      <c r="BF60" s="153"/>
    </row>
    <row r="61" ht="15.75" customHeight="1">
      <c r="A61" s="110" t="s">
        <v>36</v>
      </c>
      <c r="H61" s="153"/>
      <c r="I61" s="153"/>
      <c r="N61" s="153"/>
      <c r="O61" s="153"/>
      <c r="T61" s="153"/>
      <c r="U61" s="153"/>
      <c r="Z61" s="153"/>
      <c r="AA61" s="153"/>
      <c r="AF61" s="153"/>
      <c r="AG61" s="153"/>
      <c r="AL61" s="153"/>
      <c r="AM61" s="153"/>
      <c r="AR61" s="153"/>
      <c r="AS61" s="153"/>
      <c r="AX61" s="153"/>
      <c r="AY61" s="153"/>
      <c r="BD61" s="153"/>
      <c r="BE61" s="153"/>
      <c r="BF61" s="153"/>
    </row>
    <row r="62" ht="15.75" customHeight="1">
      <c r="A62" s="110"/>
      <c r="B62" s="181"/>
      <c r="C62" s="181"/>
      <c r="D62" s="110"/>
      <c r="E62" s="110"/>
      <c r="H62" s="153"/>
      <c r="I62" s="153"/>
      <c r="N62" s="153"/>
      <c r="O62" s="153"/>
      <c r="T62" s="153"/>
      <c r="U62" s="153"/>
      <c r="Z62" s="153"/>
      <c r="AA62" s="153"/>
      <c r="AF62" s="153"/>
      <c r="AG62" s="153"/>
      <c r="AL62" s="153"/>
      <c r="AM62" s="153"/>
      <c r="AR62" s="153"/>
      <c r="AS62" s="153"/>
      <c r="AX62" s="153"/>
      <c r="AY62" s="153"/>
      <c r="BD62" s="153"/>
      <c r="BE62" s="153"/>
      <c r="BF62" s="153"/>
    </row>
    <row r="63" ht="15.75" customHeight="1">
      <c r="A63" s="42" t="s">
        <v>310</v>
      </c>
      <c r="C63" s="182"/>
      <c r="D63" s="41"/>
      <c r="E63" s="41"/>
      <c r="H63" s="153"/>
      <c r="I63" s="153"/>
      <c r="N63" s="153"/>
      <c r="O63" s="153"/>
      <c r="T63" s="153"/>
      <c r="U63" s="153"/>
      <c r="Z63" s="153"/>
      <c r="AA63" s="153"/>
      <c r="AF63" s="153"/>
      <c r="AG63" s="153"/>
      <c r="AL63" s="153"/>
      <c r="AM63" s="153"/>
      <c r="AR63" s="153"/>
      <c r="AS63" s="153"/>
      <c r="AX63" s="153"/>
      <c r="AY63" s="153"/>
      <c r="BD63" s="153"/>
      <c r="BE63" s="153"/>
      <c r="BF63" s="153"/>
    </row>
    <row r="64" ht="15.75" customHeight="1">
      <c r="A64" s="145"/>
      <c r="B64" s="153"/>
      <c r="C64" s="153"/>
      <c r="H64" s="153"/>
      <c r="I64" s="153"/>
      <c r="N64" s="153"/>
      <c r="O64" s="153"/>
      <c r="T64" s="153"/>
      <c r="U64" s="153"/>
      <c r="Z64" s="153"/>
      <c r="AA64" s="153"/>
      <c r="AF64" s="153"/>
      <c r="AG64" s="153"/>
      <c r="AL64" s="153"/>
      <c r="AM64" s="153"/>
      <c r="AR64" s="153"/>
      <c r="AS64" s="153"/>
      <c r="AX64" s="153"/>
      <c r="AY64" s="153"/>
      <c r="BD64" s="153"/>
      <c r="BE64" s="153"/>
      <c r="BF64" s="153"/>
    </row>
    <row r="65" ht="15.75" customHeight="1">
      <c r="B65" s="153"/>
      <c r="C65" s="153"/>
      <c r="H65" s="153"/>
      <c r="I65" s="153"/>
      <c r="N65" s="153"/>
      <c r="O65" s="153"/>
      <c r="T65" s="153"/>
      <c r="U65" s="153"/>
      <c r="Z65" s="153"/>
      <c r="AA65" s="153"/>
      <c r="AF65" s="153"/>
      <c r="AG65" s="153"/>
      <c r="AL65" s="153"/>
      <c r="AM65" s="153"/>
      <c r="AR65" s="153"/>
      <c r="AS65" s="153"/>
      <c r="AX65" s="153"/>
      <c r="AY65" s="153"/>
      <c r="BD65" s="153"/>
      <c r="BE65" s="153"/>
      <c r="BF65" s="153"/>
    </row>
    <row r="66" ht="15.75" customHeight="1">
      <c r="B66" s="153"/>
      <c r="C66" s="153"/>
      <c r="H66" s="153"/>
      <c r="I66" s="153"/>
      <c r="N66" s="153"/>
      <c r="O66" s="153"/>
      <c r="T66" s="153"/>
      <c r="U66" s="153"/>
      <c r="Z66" s="153"/>
      <c r="AA66" s="153"/>
      <c r="AF66" s="153"/>
      <c r="AG66" s="153"/>
      <c r="AL66" s="153"/>
      <c r="AM66" s="153"/>
      <c r="AR66" s="153"/>
      <c r="AS66" s="153"/>
      <c r="AX66" s="153"/>
      <c r="AY66" s="153"/>
      <c r="BD66" s="153"/>
      <c r="BE66" s="153"/>
      <c r="BF66" s="153"/>
    </row>
    <row r="67" ht="15.75" customHeight="1">
      <c r="B67" s="153"/>
      <c r="C67" s="153"/>
      <c r="H67" s="153"/>
      <c r="I67" s="153"/>
      <c r="N67" s="153"/>
      <c r="O67" s="153"/>
      <c r="T67" s="153"/>
      <c r="U67" s="153"/>
      <c r="Z67" s="153"/>
      <c r="AA67" s="153"/>
      <c r="AF67" s="153"/>
      <c r="AG67" s="153"/>
      <c r="AL67" s="153"/>
      <c r="AM67" s="153"/>
      <c r="AR67" s="153"/>
      <c r="AS67" s="153"/>
      <c r="AX67" s="153"/>
      <c r="AY67" s="153"/>
      <c r="BD67" s="153"/>
      <c r="BE67" s="153"/>
      <c r="BF67" s="153"/>
    </row>
    <row r="68" ht="15.75" customHeight="1">
      <c r="B68" s="153"/>
      <c r="C68" s="153"/>
      <c r="H68" s="153"/>
      <c r="I68" s="153"/>
      <c r="N68" s="153"/>
      <c r="O68" s="153"/>
      <c r="T68" s="153"/>
      <c r="U68" s="153"/>
      <c r="Z68" s="153"/>
      <c r="AA68" s="153"/>
      <c r="AF68" s="153"/>
      <c r="AG68" s="153"/>
      <c r="AL68" s="153"/>
      <c r="AM68" s="153"/>
      <c r="AR68" s="153"/>
      <c r="AS68" s="153"/>
      <c r="AX68" s="153"/>
      <c r="AY68" s="153"/>
      <c r="BD68" s="153"/>
      <c r="BE68" s="153"/>
      <c r="BF68" s="153"/>
    </row>
    <row r="69" ht="15.75" customHeight="1">
      <c r="B69" s="153"/>
      <c r="C69" s="153"/>
      <c r="H69" s="153"/>
      <c r="I69" s="153"/>
      <c r="N69" s="153"/>
      <c r="O69" s="153"/>
      <c r="T69" s="153"/>
      <c r="U69" s="153"/>
      <c r="Z69" s="153"/>
      <c r="AA69" s="153"/>
      <c r="AF69" s="153"/>
      <c r="AG69" s="153"/>
      <c r="AL69" s="153"/>
      <c r="AM69" s="153"/>
      <c r="AR69" s="153"/>
      <c r="AS69" s="153"/>
      <c r="AX69" s="153"/>
      <c r="AY69" s="153"/>
      <c r="BD69" s="153"/>
      <c r="BE69" s="153"/>
      <c r="BF69" s="153"/>
    </row>
    <row r="70" ht="15.75" customHeight="1">
      <c r="B70" s="153"/>
      <c r="C70" s="153"/>
      <c r="H70" s="153"/>
      <c r="I70" s="153"/>
      <c r="N70" s="153"/>
      <c r="O70" s="153"/>
      <c r="T70" s="153"/>
      <c r="U70" s="153"/>
      <c r="Z70" s="153"/>
      <c r="AA70" s="153"/>
      <c r="AF70" s="153"/>
      <c r="AG70" s="153"/>
      <c r="AL70" s="153"/>
      <c r="AM70" s="153"/>
      <c r="AR70" s="153"/>
      <c r="AS70" s="153"/>
      <c r="AX70" s="153"/>
      <c r="AY70" s="153"/>
      <c r="BD70" s="153"/>
      <c r="BE70" s="153"/>
      <c r="BF70" s="153"/>
    </row>
    <row r="71" ht="15.75" customHeight="1">
      <c r="B71" s="153"/>
      <c r="C71" s="153"/>
      <c r="H71" s="153"/>
      <c r="I71" s="153"/>
      <c r="N71" s="153"/>
      <c r="O71" s="153"/>
      <c r="T71" s="153"/>
      <c r="U71" s="153"/>
      <c r="Z71" s="153"/>
      <c r="AA71" s="153"/>
      <c r="AF71" s="153"/>
      <c r="AG71" s="153"/>
      <c r="AL71" s="153"/>
      <c r="AM71" s="153"/>
      <c r="AR71" s="153"/>
      <c r="AS71" s="153"/>
      <c r="AX71" s="153"/>
      <c r="AY71" s="153"/>
      <c r="BD71" s="153"/>
      <c r="BE71" s="153"/>
      <c r="BF71" s="153"/>
    </row>
    <row r="72" ht="15.75" customHeight="1">
      <c r="B72" s="153"/>
      <c r="C72" s="153"/>
      <c r="H72" s="153"/>
      <c r="I72" s="153"/>
      <c r="N72" s="153"/>
      <c r="O72" s="153"/>
      <c r="T72" s="153"/>
      <c r="U72" s="153"/>
      <c r="Z72" s="153"/>
      <c r="AA72" s="153"/>
      <c r="AF72" s="153"/>
      <c r="AG72" s="153"/>
      <c r="AL72" s="153"/>
      <c r="AM72" s="153"/>
      <c r="AR72" s="153"/>
      <c r="AS72" s="153"/>
      <c r="AX72" s="153"/>
      <c r="AY72" s="153"/>
      <c r="BD72" s="153"/>
      <c r="BE72" s="153"/>
      <c r="BF72" s="153"/>
    </row>
    <row r="73" ht="15.75" customHeight="1">
      <c r="B73" s="153"/>
      <c r="C73" s="153"/>
      <c r="H73" s="153"/>
      <c r="I73" s="153"/>
      <c r="N73" s="153"/>
      <c r="O73" s="153"/>
      <c r="T73" s="153"/>
      <c r="U73" s="153"/>
      <c r="Z73" s="153"/>
      <c r="AA73" s="153"/>
      <c r="AF73" s="153"/>
      <c r="AG73" s="153"/>
      <c r="AL73" s="153"/>
      <c r="AM73" s="153"/>
      <c r="AR73" s="153"/>
      <c r="AS73" s="153"/>
      <c r="AX73" s="153"/>
      <c r="AY73" s="153"/>
      <c r="BD73" s="153"/>
      <c r="BE73" s="153"/>
      <c r="BF73" s="153"/>
    </row>
    <row r="74" ht="15.75" customHeight="1">
      <c r="B74" s="153"/>
      <c r="C74" s="153"/>
      <c r="H74" s="153"/>
      <c r="I74" s="153"/>
      <c r="N74" s="153"/>
      <c r="O74" s="153"/>
      <c r="T74" s="153"/>
      <c r="U74" s="153"/>
      <c r="Z74" s="153"/>
      <c r="AA74" s="153"/>
      <c r="AF74" s="153"/>
      <c r="AG74" s="153"/>
      <c r="AL74" s="153"/>
      <c r="AM74" s="153"/>
      <c r="AR74" s="153"/>
      <c r="AS74" s="153"/>
      <c r="AX74" s="153"/>
      <c r="AY74" s="153"/>
      <c r="BD74" s="153"/>
      <c r="BE74" s="153"/>
      <c r="BF74" s="153"/>
    </row>
    <row r="75" ht="15.75" customHeight="1">
      <c r="B75" s="153"/>
      <c r="C75" s="153"/>
      <c r="H75" s="153"/>
      <c r="I75" s="153"/>
      <c r="N75" s="153"/>
      <c r="O75" s="153"/>
      <c r="T75" s="153"/>
      <c r="U75" s="153"/>
      <c r="Z75" s="153"/>
      <c r="AA75" s="153"/>
      <c r="AF75" s="153"/>
      <c r="AG75" s="153"/>
      <c r="AL75" s="153"/>
      <c r="AM75" s="153"/>
      <c r="AR75" s="153"/>
      <c r="AS75" s="153"/>
      <c r="AX75" s="153"/>
      <c r="AY75" s="153"/>
      <c r="BD75" s="153"/>
      <c r="BE75" s="153"/>
      <c r="BF75" s="153"/>
    </row>
    <row r="76" ht="15.75" customHeight="1">
      <c r="B76" s="153"/>
      <c r="C76" s="153"/>
      <c r="H76" s="153"/>
      <c r="I76" s="153"/>
      <c r="N76" s="153"/>
      <c r="O76" s="153"/>
      <c r="T76" s="153"/>
      <c r="U76" s="153"/>
      <c r="Z76" s="153"/>
      <c r="AA76" s="153"/>
      <c r="AF76" s="153"/>
      <c r="AG76" s="153"/>
      <c r="AL76" s="153"/>
      <c r="AM76" s="153"/>
      <c r="AR76" s="153"/>
      <c r="AS76" s="153"/>
      <c r="AX76" s="153"/>
      <c r="AY76" s="153"/>
      <c r="BD76" s="153"/>
      <c r="BE76" s="153"/>
      <c r="BF76" s="153"/>
    </row>
    <row r="77" ht="15.75" customHeight="1">
      <c r="B77" s="153"/>
      <c r="C77" s="153"/>
      <c r="H77" s="153"/>
      <c r="I77" s="153"/>
      <c r="N77" s="153"/>
      <c r="O77" s="153"/>
      <c r="T77" s="153"/>
      <c r="U77" s="153"/>
      <c r="Z77" s="153"/>
      <c r="AA77" s="153"/>
      <c r="AF77" s="153"/>
      <c r="AG77" s="153"/>
      <c r="AL77" s="153"/>
      <c r="AM77" s="153"/>
      <c r="AR77" s="153"/>
      <c r="AS77" s="153"/>
      <c r="AX77" s="153"/>
      <c r="AY77" s="153"/>
      <c r="BD77" s="153"/>
      <c r="BE77" s="153"/>
      <c r="BF77" s="153"/>
    </row>
    <row r="78" ht="15.75" customHeight="1">
      <c r="B78" s="153"/>
      <c r="C78" s="153"/>
      <c r="H78" s="153"/>
      <c r="I78" s="153"/>
      <c r="N78" s="153"/>
      <c r="O78" s="153"/>
      <c r="T78" s="153"/>
      <c r="U78" s="153"/>
      <c r="Z78" s="153"/>
      <c r="AA78" s="153"/>
      <c r="AF78" s="153"/>
      <c r="AG78" s="153"/>
      <c r="AL78" s="153"/>
      <c r="AM78" s="153"/>
      <c r="AR78" s="153"/>
      <c r="AS78" s="153"/>
      <c r="AX78" s="153"/>
      <c r="AY78" s="153"/>
      <c r="BD78" s="153"/>
      <c r="BE78" s="153"/>
      <c r="BF78" s="153"/>
    </row>
    <row r="79" ht="15.75" customHeight="1">
      <c r="B79" s="153"/>
      <c r="C79" s="153"/>
      <c r="H79" s="153"/>
      <c r="I79" s="153"/>
      <c r="N79" s="153"/>
      <c r="O79" s="153"/>
      <c r="T79" s="153"/>
      <c r="U79" s="153"/>
      <c r="Z79" s="153"/>
      <c r="AA79" s="153"/>
      <c r="AF79" s="153"/>
      <c r="AG79" s="153"/>
      <c r="AL79" s="153"/>
      <c r="AM79" s="153"/>
      <c r="AR79" s="153"/>
      <c r="AS79" s="153"/>
      <c r="AX79" s="153"/>
      <c r="AY79" s="153"/>
      <c r="BD79" s="153"/>
      <c r="BE79" s="153"/>
      <c r="BF79" s="153"/>
    </row>
    <row r="80" ht="15.75" customHeight="1">
      <c r="B80" s="153"/>
      <c r="C80" s="153"/>
      <c r="H80" s="153"/>
      <c r="I80" s="153"/>
      <c r="N80" s="153"/>
      <c r="O80" s="153"/>
      <c r="T80" s="153"/>
      <c r="U80" s="153"/>
      <c r="Z80" s="153"/>
      <c r="AA80" s="153"/>
      <c r="AF80" s="153"/>
      <c r="AG80" s="153"/>
      <c r="AL80" s="153"/>
      <c r="AM80" s="153"/>
      <c r="AR80" s="153"/>
      <c r="AS80" s="153"/>
      <c r="AX80" s="153"/>
      <c r="AY80" s="153"/>
      <c r="BD80" s="153"/>
      <c r="BE80" s="153"/>
      <c r="BF80" s="153"/>
    </row>
    <row r="81" ht="15.75" customHeight="1">
      <c r="B81" s="153"/>
      <c r="C81" s="153"/>
      <c r="H81" s="153"/>
      <c r="I81" s="153"/>
      <c r="N81" s="153"/>
      <c r="O81" s="153"/>
      <c r="T81" s="153"/>
      <c r="U81" s="153"/>
      <c r="Z81" s="153"/>
      <c r="AA81" s="153"/>
      <c r="AF81" s="153"/>
      <c r="AG81" s="153"/>
      <c r="AL81" s="153"/>
      <c r="AM81" s="153"/>
      <c r="AR81" s="153"/>
      <c r="AS81" s="153"/>
      <c r="AX81" s="153"/>
      <c r="AY81" s="153"/>
      <c r="BD81" s="153"/>
      <c r="BE81" s="153"/>
      <c r="BF81" s="153"/>
    </row>
    <row r="82" ht="15.75" customHeight="1">
      <c r="B82" s="153"/>
      <c r="C82" s="153"/>
      <c r="H82" s="153"/>
      <c r="I82" s="153"/>
      <c r="N82" s="153"/>
      <c r="O82" s="153"/>
      <c r="T82" s="153"/>
      <c r="U82" s="153"/>
      <c r="Z82" s="153"/>
      <c r="AA82" s="153"/>
      <c r="AF82" s="153"/>
      <c r="AG82" s="153"/>
      <c r="AL82" s="153"/>
      <c r="AM82" s="153"/>
      <c r="AR82" s="153"/>
      <c r="AS82" s="153"/>
      <c r="AX82" s="153"/>
      <c r="AY82" s="153"/>
      <c r="BD82" s="153"/>
      <c r="BE82" s="153"/>
      <c r="BF82" s="153"/>
    </row>
    <row r="83" ht="15.75" customHeight="1">
      <c r="B83" s="153"/>
      <c r="C83" s="153"/>
      <c r="H83" s="153"/>
      <c r="I83" s="153"/>
      <c r="N83" s="153"/>
      <c r="O83" s="153"/>
      <c r="T83" s="153"/>
      <c r="U83" s="153"/>
      <c r="Z83" s="153"/>
      <c r="AA83" s="153"/>
      <c r="AF83" s="153"/>
      <c r="AG83" s="153"/>
      <c r="AL83" s="153"/>
      <c r="AM83" s="153"/>
      <c r="AR83" s="153"/>
      <c r="AS83" s="153"/>
      <c r="AX83" s="153"/>
      <c r="AY83" s="153"/>
      <c r="BD83" s="153"/>
      <c r="BE83" s="153"/>
      <c r="BF83" s="153"/>
    </row>
    <row r="84" ht="15.75" customHeight="1">
      <c r="B84" s="153"/>
      <c r="C84" s="153"/>
      <c r="H84" s="153"/>
      <c r="I84" s="153"/>
      <c r="N84" s="153"/>
      <c r="O84" s="153"/>
      <c r="T84" s="153"/>
      <c r="U84" s="153"/>
      <c r="Z84" s="153"/>
      <c r="AA84" s="153"/>
      <c r="AF84" s="153"/>
      <c r="AG84" s="153"/>
      <c r="AL84" s="153"/>
      <c r="AM84" s="153"/>
      <c r="AR84" s="153"/>
      <c r="AS84" s="153"/>
      <c r="AX84" s="153"/>
      <c r="AY84" s="153"/>
      <c r="BD84" s="153"/>
      <c r="BE84" s="153"/>
      <c r="BF84" s="153"/>
    </row>
    <row r="85" ht="15.75" customHeight="1">
      <c r="B85" s="153"/>
      <c r="C85" s="153"/>
      <c r="H85" s="153"/>
      <c r="I85" s="153"/>
      <c r="N85" s="153"/>
      <c r="O85" s="153"/>
      <c r="T85" s="153"/>
      <c r="U85" s="153"/>
      <c r="Z85" s="153"/>
      <c r="AA85" s="153"/>
      <c r="AF85" s="153"/>
      <c r="AG85" s="153"/>
      <c r="AL85" s="153"/>
      <c r="AM85" s="153"/>
      <c r="AR85" s="153"/>
      <c r="AS85" s="153"/>
      <c r="AX85" s="153"/>
      <c r="AY85" s="153"/>
      <c r="BD85" s="153"/>
      <c r="BE85" s="153"/>
      <c r="BF85" s="153"/>
    </row>
    <row r="86" ht="15.75" customHeight="1">
      <c r="B86" s="153"/>
      <c r="C86" s="153"/>
      <c r="H86" s="153"/>
      <c r="I86" s="153"/>
      <c r="N86" s="153"/>
      <c r="O86" s="153"/>
      <c r="T86" s="153"/>
      <c r="U86" s="153"/>
      <c r="Z86" s="153"/>
      <c r="AA86" s="153"/>
      <c r="AF86" s="153"/>
      <c r="AG86" s="153"/>
      <c r="AL86" s="153"/>
      <c r="AM86" s="153"/>
      <c r="AR86" s="153"/>
      <c r="AS86" s="153"/>
      <c r="AX86" s="153"/>
      <c r="AY86" s="153"/>
      <c r="BD86" s="153"/>
      <c r="BE86" s="153"/>
      <c r="BF86" s="153"/>
    </row>
    <row r="87" ht="15.75" customHeight="1">
      <c r="B87" s="153"/>
      <c r="C87" s="153"/>
      <c r="H87" s="153"/>
      <c r="I87" s="153"/>
      <c r="N87" s="153"/>
      <c r="O87" s="153"/>
      <c r="T87" s="153"/>
      <c r="U87" s="153"/>
      <c r="Z87" s="153"/>
      <c r="AA87" s="153"/>
      <c r="AF87" s="153"/>
      <c r="AG87" s="153"/>
      <c r="AL87" s="153"/>
      <c r="AM87" s="153"/>
      <c r="AR87" s="153"/>
      <c r="AS87" s="153"/>
      <c r="AX87" s="153"/>
      <c r="AY87" s="153"/>
      <c r="BD87" s="153"/>
      <c r="BE87" s="153"/>
      <c r="BF87" s="153"/>
    </row>
    <row r="88" ht="15.75" customHeight="1">
      <c r="B88" s="153"/>
      <c r="C88" s="153"/>
      <c r="H88" s="153"/>
      <c r="I88" s="153"/>
      <c r="N88" s="153"/>
      <c r="O88" s="153"/>
      <c r="T88" s="153"/>
      <c r="U88" s="153"/>
      <c r="Z88" s="153"/>
      <c r="AA88" s="153"/>
      <c r="AF88" s="153"/>
      <c r="AG88" s="153"/>
      <c r="AL88" s="153"/>
      <c r="AM88" s="153"/>
      <c r="AR88" s="153"/>
      <c r="AS88" s="153"/>
      <c r="AX88" s="153"/>
      <c r="AY88" s="153"/>
      <c r="BD88" s="153"/>
      <c r="BE88" s="153"/>
      <c r="BF88" s="153"/>
    </row>
    <row r="89" ht="15.75" customHeight="1">
      <c r="B89" s="153"/>
      <c r="C89" s="153"/>
      <c r="H89" s="153"/>
      <c r="I89" s="153"/>
      <c r="N89" s="153"/>
      <c r="O89" s="153"/>
      <c r="T89" s="153"/>
      <c r="U89" s="153"/>
      <c r="Z89" s="153"/>
      <c r="AA89" s="153"/>
      <c r="AF89" s="153"/>
      <c r="AG89" s="153"/>
      <c r="AL89" s="153"/>
      <c r="AM89" s="153"/>
      <c r="AR89" s="153"/>
      <c r="AS89" s="153"/>
      <c r="AX89" s="153"/>
      <c r="AY89" s="153"/>
      <c r="BD89" s="153"/>
      <c r="BE89" s="153"/>
      <c r="BF89" s="153"/>
    </row>
    <row r="90" ht="15.75" customHeight="1">
      <c r="B90" s="153"/>
      <c r="C90" s="153"/>
      <c r="H90" s="153"/>
      <c r="I90" s="153"/>
      <c r="N90" s="153"/>
      <c r="O90" s="153"/>
      <c r="T90" s="153"/>
      <c r="U90" s="153"/>
      <c r="Z90" s="153"/>
      <c r="AA90" s="153"/>
      <c r="AF90" s="153"/>
      <c r="AG90" s="153"/>
      <c r="AL90" s="153"/>
      <c r="AM90" s="153"/>
      <c r="AR90" s="153"/>
      <c r="AS90" s="153"/>
      <c r="AX90" s="153"/>
      <c r="AY90" s="153"/>
      <c r="BD90" s="153"/>
      <c r="BE90" s="153"/>
      <c r="BF90" s="153"/>
    </row>
    <row r="91" ht="15.75" customHeight="1">
      <c r="B91" s="153"/>
      <c r="C91" s="153"/>
      <c r="H91" s="153"/>
      <c r="I91" s="153"/>
      <c r="N91" s="153"/>
      <c r="O91" s="153"/>
      <c r="T91" s="153"/>
      <c r="U91" s="153"/>
      <c r="Z91" s="153"/>
      <c r="AA91" s="153"/>
      <c r="AF91" s="153"/>
      <c r="AG91" s="153"/>
      <c r="AL91" s="153"/>
      <c r="AM91" s="153"/>
      <c r="AR91" s="153"/>
      <c r="AS91" s="153"/>
      <c r="AX91" s="153"/>
      <c r="AY91" s="153"/>
      <c r="BD91" s="153"/>
      <c r="BE91" s="153"/>
      <c r="BF91" s="153"/>
    </row>
    <row r="92" ht="15.75" customHeight="1">
      <c r="B92" s="153"/>
      <c r="C92" s="153"/>
      <c r="H92" s="153"/>
      <c r="I92" s="153"/>
      <c r="N92" s="153"/>
      <c r="O92" s="153"/>
      <c r="T92" s="153"/>
      <c r="U92" s="153"/>
      <c r="Z92" s="153"/>
      <c r="AA92" s="153"/>
      <c r="AF92" s="153"/>
      <c r="AG92" s="153"/>
      <c r="AL92" s="153"/>
      <c r="AM92" s="153"/>
      <c r="AR92" s="153"/>
      <c r="AS92" s="153"/>
      <c r="AX92" s="153"/>
      <c r="AY92" s="153"/>
      <c r="BD92" s="153"/>
      <c r="BE92" s="153"/>
      <c r="BF92" s="153"/>
    </row>
    <row r="93" ht="15.75" customHeight="1">
      <c r="B93" s="153"/>
      <c r="C93" s="153"/>
      <c r="H93" s="153"/>
      <c r="I93" s="153"/>
      <c r="N93" s="153"/>
      <c r="O93" s="153"/>
      <c r="T93" s="153"/>
      <c r="U93" s="153"/>
      <c r="Z93" s="153"/>
      <c r="AA93" s="153"/>
      <c r="AF93" s="153"/>
      <c r="AG93" s="153"/>
      <c r="AL93" s="153"/>
      <c r="AM93" s="153"/>
      <c r="AR93" s="153"/>
      <c r="AS93" s="153"/>
      <c r="AX93" s="153"/>
      <c r="AY93" s="153"/>
      <c r="BD93" s="153"/>
      <c r="BE93" s="153"/>
      <c r="BF93" s="153"/>
    </row>
    <row r="94" ht="15.75" customHeight="1">
      <c r="B94" s="153"/>
      <c r="C94" s="153"/>
      <c r="H94" s="153"/>
      <c r="I94" s="153"/>
      <c r="N94" s="153"/>
      <c r="O94" s="153"/>
      <c r="T94" s="153"/>
      <c r="U94" s="153"/>
      <c r="Z94" s="153"/>
      <c r="AA94" s="153"/>
      <c r="AF94" s="153"/>
      <c r="AG94" s="153"/>
      <c r="AL94" s="153"/>
      <c r="AM94" s="153"/>
      <c r="AR94" s="153"/>
      <c r="AS94" s="153"/>
      <c r="AX94" s="153"/>
      <c r="AY94" s="153"/>
      <c r="BD94" s="153"/>
      <c r="BE94" s="153"/>
      <c r="BF94" s="153"/>
    </row>
    <row r="95" ht="15.75" customHeight="1">
      <c r="B95" s="153"/>
      <c r="C95" s="153"/>
      <c r="H95" s="153"/>
      <c r="I95" s="153"/>
      <c r="N95" s="153"/>
      <c r="O95" s="153"/>
      <c r="T95" s="153"/>
      <c r="U95" s="153"/>
      <c r="Z95" s="153"/>
      <c r="AA95" s="153"/>
      <c r="AF95" s="153"/>
      <c r="AG95" s="153"/>
      <c r="AL95" s="153"/>
      <c r="AM95" s="153"/>
      <c r="AR95" s="153"/>
      <c r="AS95" s="153"/>
      <c r="AX95" s="153"/>
      <c r="AY95" s="153"/>
      <c r="BD95" s="153"/>
      <c r="BE95" s="153"/>
      <c r="BF95" s="153"/>
    </row>
    <row r="96" ht="15.75" customHeight="1">
      <c r="B96" s="153"/>
      <c r="C96" s="153"/>
      <c r="H96" s="153"/>
      <c r="I96" s="153"/>
      <c r="N96" s="153"/>
      <c r="O96" s="153"/>
      <c r="T96" s="153"/>
      <c r="U96" s="153"/>
      <c r="Z96" s="153"/>
      <c r="AA96" s="153"/>
      <c r="AF96" s="153"/>
      <c r="AG96" s="153"/>
      <c r="AL96" s="153"/>
      <c r="AM96" s="153"/>
      <c r="AR96" s="153"/>
      <c r="AS96" s="153"/>
      <c r="AX96" s="153"/>
      <c r="AY96" s="153"/>
      <c r="BD96" s="153"/>
      <c r="BE96" s="153"/>
      <c r="BF96" s="153"/>
    </row>
    <row r="97" ht="15.75" customHeight="1">
      <c r="B97" s="153"/>
      <c r="C97" s="153"/>
      <c r="H97" s="153"/>
      <c r="I97" s="153"/>
      <c r="N97" s="153"/>
      <c r="O97" s="153"/>
      <c r="T97" s="153"/>
      <c r="U97" s="153"/>
      <c r="Z97" s="153"/>
      <c r="AA97" s="153"/>
      <c r="AF97" s="153"/>
      <c r="AG97" s="153"/>
      <c r="AL97" s="153"/>
      <c r="AM97" s="153"/>
      <c r="AR97" s="153"/>
      <c r="AS97" s="153"/>
      <c r="AX97" s="153"/>
      <c r="AY97" s="153"/>
      <c r="BD97" s="153"/>
      <c r="BE97" s="153"/>
      <c r="BF97" s="153"/>
    </row>
    <row r="98" ht="15.75" customHeight="1">
      <c r="B98" s="153"/>
      <c r="C98" s="153"/>
      <c r="H98" s="153"/>
      <c r="I98" s="153"/>
      <c r="N98" s="153"/>
      <c r="O98" s="153"/>
      <c r="T98" s="153"/>
      <c r="U98" s="153"/>
      <c r="Z98" s="153"/>
      <c r="AA98" s="153"/>
      <c r="AF98" s="153"/>
      <c r="AG98" s="153"/>
      <c r="AL98" s="153"/>
      <c r="AM98" s="153"/>
      <c r="AR98" s="153"/>
      <c r="AS98" s="153"/>
      <c r="AX98" s="153"/>
      <c r="AY98" s="153"/>
      <c r="BD98" s="153"/>
      <c r="BE98" s="153"/>
      <c r="BF98" s="153"/>
    </row>
    <row r="99" ht="15.75" customHeight="1">
      <c r="B99" s="153"/>
      <c r="C99" s="153"/>
      <c r="H99" s="153"/>
      <c r="I99" s="153"/>
      <c r="N99" s="153"/>
      <c r="O99" s="153"/>
      <c r="T99" s="153"/>
      <c r="U99" s="153"/>
      <c r="Z99" s="153"/>
      <c r="AA99" s="153"/>
      <c r="AF99" s="153"/>
      <c r="AG99" s="153"/>
      <c r="AL99" s="153"/>
      <c r="AM99" s="153"/>
      <c r="AR99" s="153"/>
      <c r="AS99" s="153"/>
      <c r="AX99" s="153"/>
      <c r="AY99" s="153"/>
      <c r="BD99" s="153"/>
      <c r="BE99" s="153"/>
      <c r="BF99" s="153"/>
    </row>
    <row r="100" ht="15.75" customHeight="1">
      <c r="B100" s="153"/>
      <c r="C100" s="153"/>
      <c r="H100" s="153"/>
      <c r="I100" s="153"/>
      <c r="N100" s="153"/>
      <c r="O100" s="153"/>
      <c r="T100" s="153"/>
      <c r="U100" s="153"/>
      <c r="Z100" s="153"/>
      <c r="AA100" s="153"/>
      <c r="AF100" s="153"/>
      <c r="AG100" s="153"/>
      <c r="AL100" s="153"/>
      <c r="AM100" s="153"/>
      <c r="AR100" s="153"/>
      <c r="AS100" s="153"/>
      <c r="AX100" s="153"/>
      <c r="AY100" s="153"/>
      <c r="BD100" s="153"/>
      <c r="BE100" s="153"/>
      <c r="BF100" s="153"/>
    </row>
    <row r="101" ht="15.75" customHeight="1">
      <c r="B101" s="153"/>
      <c r="C101" s="153"/>
      <c r="H101" s="153"/>
      <c r="I101" s="153"/>
      <c r="N101" s="153"/>
      <c r="O101" s="153"/>
      <c r="T101" s="153"/>
      <c r="U101" s="153"/>
      <c r="Z101" s="153"/>
      <c r="AA101" s="153"/>
      <c r="AF101" s="153"/>
      <c r="AG101" s="153"/>
      <c r="AL101" s="153"/>
      <c r="AM101" s="153"/>
      <c r="AR101" s="153"/>
      <c r="AS101" s="153"/>
      <c r="AX101" s="153"/>
      <c r="AY101" s="153"/>
      <c r="BD101" s="153"/>
      <c r="BE101" s="153"/>
      <c r="BF101" s="153"/>
    </row>
    <row r="102" ht="15.75" customHeight="1">
      <c r="B102" s="153"/>
      <c r="C102" s="153"/>
      <c r="H102" s="153"/>
      <c r="I102" s="153"/>
      <c r="N102" s="153"/>
      <c r="O102" s="153"/>
      <c r="T102" s="153"/>
      <c r="U102" s="153"/>
      <c r="Z102" s="153"/>
      <c r="AA102" s="153"/>
      <c r="AF102" s="153"/>
      <c r="AG102" s="153"/>
      <c r="AL102" s="153"/>
      <c r="AM102" s="153"/>
      <c r="AR102" s="153"/>
      <c r="AS102" s="153"/>
      <c r="AX102" s="153"/>
      <c r="AY102" s="153"/>
      <c r="BD102" s="153"/>
      <c r="BE102" s="153"/>
      <c r="BF102" s="153"/>
    </row>
    <row r="103" ht="15.75" customHeight="1">
      <c r="B103" s="153"/>
      <c r="C103" s="153"/>
      <c r="H103" s="153"/>
      <c r="I103" s="153"/>
      <c r="N103" s="153"/>
      <c r="O103" s="153"/>
      <c r="T103" s="153"/>
      <c r="U103" s="153"/>
      <c r="Z103" s="153"/>
      <c r="AA103" s="153"/>
      <c r="AF103" s="153"/>
      <c r="AG103" s="153"/>
      <c r="AL103" s="153"/>
      <c r="AM103" s="153"/>
      <c r="AR103" s="153"/>
      <c r="AS103" s="153"/>
      <c r="AX103" s="153"/>
      <c r="AY103" s="153"/>
      <c r="BD103" s="153"/>
      <c r="BE103" s="153"/>
      <c r="BF103" s="153"/>
    </row>
    <row r="104" ht="15.75" customHeight="1">
      <c r="B104" s="153"/>
      <c r="C104" s="153"/>
      <c r="H104" s="153"/>
      <c r="I104" s="153"/>
      <c r="N104" s="153"/>
      <c r="O104" s="153"/>
      <c r="T104" s="153"/>
      <c r="U104" s="153"/>
      <c r="Z104" s="153"/>
      <c r="AA104" s="153"/>
      <c r="AF104" s="153"/>
      <c r="AG104" s="153"/>
      <c r="AL104" s="153"/>
      <c r="AM104" s="153"/>
      <c r="AR104" s="153"/>
      <c r="AS104" s="153"/>
      <c r="AX104" s="153"/>
      <c r="AY104" s="153"/>
      <c r="BD104" s="153"/>
      <c r="BE104" s="153"/>
      <c r="BF104" s="153"/>
    </row>
    <row r="105" ht="15.75" customHeight="1">
      <c r="B105" s="153"/>
      <c r="C105" s="153"/>
      <c r="H105" s="153"/>
      <c r="I105" s="153"/>
      <c r="N105" s="153"/>
      <c r="O105" s="153"/>
      <c r="T105" s="153"/>
      <c r="U105" s="153"/>
      <c r="Z105" s="153"/>
      <c r="AA105" s="153"/>
      <c r="AF105" s="153"/>
      <c r="AG105" s="153"/>
      <c r="AL105" s="153"/>
      <c r="AM105" s="153"/>
      <c r="AR105" s="153"/>
      <c r="AS105" s="153"/>
      <c r="AX105" s="153"/>
      <c r="AY105" s="153"/>
      <c r="BD105" s="153"/>
      <c r="BE105" s="153"/>
      <c r="BF105" s="153"/>
    </row>
    <row r="106" ht="15.75" customHeight="1">
      <c r="B106" s="153"/>
      <c r="C106" s="153"/>
      <c r="H106" s="153"/>
      <c r="I106" s="153"/>
      <c r="N106" s="153"/>
      <c r="O106" s="153"/>
      <c r="T106" s="153"/>
      <c r="U106" s="153"/>
      <c r="Z106" s="153"/>
      <c r="AA106" s="153"/>
      <c r="AF106" s="153"/>
      <c r="AG106" s="153"/>
      <c r="AL106" s="153"/>
      <c r="AM106" s="153"/>
      <c r="AR106" s="153"/>
      <c r="AS106" s="153"/>
      <c r="AX106" s="153"/>
      <c r="AY106" s="153"/>
      <c r="BD106" s="153"/>
      <c r="BE106" s="153"/>
      <c r="BF106" s="153"/>
    </row>
    <row r="107" ht="15.75" customHeight="1">
      <c r="B107" s="153"/>
      <c r="C107" s="153"/>
      <c r="H107" s="153"/>
      <c r="I107" s="153"/>
      <c r="N107" s="153"/>
      <c r="O107" s="153"/>
      <c r="T107" s="153"/>
      <c r="U107" s="153"/>
      <c r="Z107" s="153"/>
      <c r="AA107" s="153"/>
      <c r="AF107" s="153"/>
      <c r="AG107" s="153"/>
      <c r="AL107" s="153"/>
      <c r="AM107" s="153"/>
      <c r="AR107" s="153"/>
      <c r="AS107" s="153"/>
      <c r="AX107" s="153"/>
      <c r="AY107" s="153"/>
      <c r="BD107" s="153"/>
      <c r="BE107" s="153"/>
      <c r="BF107" s="153"/>
    </row>
    <row r="108" ht="15.75" customHeight="1">
      <c r="B108" s="153"/>
      <c r="C108" s="153"/>
      <c r="H108" s="153"/>
      <c r="I108" s="153"/>
      <c r="N108" s="153"/>
      <c r="O108" s="153"/>
      <c r="T108" s="153"/>
      <c r="U108" s="153"/>
      <c r="Z108" s="153"/>
      <c r="AA108" s="153"/>
      <c r="AF108" s="153"/>
      <c r="AG108" s="153"/>
      <c r="AL108" s="153"/>
      <c r="AM108" s="153"/>
      <c r="AR108" s="153"/>
      <c r="AS108" s="153"/>
      <c r="AX108" s="153"/>
      <c r="AY108" s="153"/>
      <c r="BD108" s="153"/>
      <c r="BE108" s="153"/>
      <c r="BF108" s="153"/>
    </row>
    <row r="109" ht="15.75" customHeight="1">
      <c r="B109" s="153"/>
      <c r="C109" s="153"/>
      <c r="H109" s="153"/>
      <c r="I109" s="153"/>
      <c r="N109" s="153"/>
      <c r="O109" s="153"/>
      <c r="T109" s="153"/>
      <c r="U109" s="153"/>
      <c r="Z109" s="153"/>
      <c r="AA109" s="153"/>
      <c r="AF109" s="153"/>
      <c r="AG109" s="153"/>
      <c r="AL109" s="153"/>
      <c r="AM109" s="153"/>
      <c r="AR109" s="153"/>
      <c r="AS109" s="153"/>
      <c r="AX109" s="153"/>
      <c r="AY109" s="153"/>
      <c r="BD109" s="153"/>
      <c r="BE109" s="153"/>
      <c r="BF109" s="153"/>
    </row>
    <row r="110" ht="15.75" customHeight="1">
      <c r="B110" s="153"/>
      <c r="C110" s="153"/>
      <c r="H110" s="153"/>
      <c r="I110" s="153"/>
      <c r="N110" s="153"/>
      <c r="O110" s="153"/>
      <c r="T110" s="153"/>
      <c r="U110" s="153"/>
      <c r="Z110" s="153"/>
      <c r="AA110" s="153"/>
      <c r="AF110" s="153"/>
      <c r="AG110" s="153"/>
      <c r="AL110" s="153"/>
      <c r="AM110" s="153"/>
      <c r="AR110" s="153"/>
      <c r="AS110" s="153"/>
      <c r="AX110" s="153"/>
      <c r="AY110" s="153"/>
      <c r="BD110" s="153"/>
      <c r="BE110" s="153"/>
      <c r="BF110" s="153"/>
    </row>
    <row r="111" ht="15.75" customHeight="1">
      <c r="B111" s="153"/>
      <c r="C111" s="153"/>
      <c r="H111" s="153"/>
      <c r="I111" s="153"/>
      <c r="N111" s="153"/>
      <c r="O111" s="153"/>
      <c r="T111" s="153"/>
      <c r="U111" s="153"/>
      <c r="Z111" s="153"/>
      <c r="AA111" s="153"/>
      <c r="AF111" s="153"/>
      <c r="AG111" s="153"/>
      <c r="AL111" s="153"/>
      <c r="AM111" s="153"/>
      <c r="AR111" s="153"/>
      <c r="AS111" s="153"/>
      <c r="AX111" s="153"/>
      <c r="AY111" s="153"/>
      <c r="BD111" s="153"/>
      <c r="BE111" s="153"/>
      <c r="BF111" s="153"/>
    </row>
    <row r="112" ht="15.75" customHeight="1">
      <c r="B112" s="153"/>
      <c r="C112" s="153"/>
      <c r="H112" s="153"/>
      <c r="I112" s="153"/>
      <c r="N112" s="153"/>
      <c r="O112" s="153"/>
      <c r="T112" s="153"/>
      <c r="U112" s="153"/>
      <c r="Z112" s="153"/>
      <c r="AA112" s="153"/>
      <c r="AF112" s="153"/>
      <c r="AG112" s="153"/>
      <c r="AL112" s="153"/>
      <c r="AM112" s="153"/>
      <c r="AR112" s="153"/>
      <c r="AS112" s="153"/>
      <c r="AX112" s="153"/>
      <c r="AY112" s="153"/>
      <c r="BD112" s="153"/>
      <c r="BE112" s="153"/>
      <c r="BF112" s="153"/>
    </row>
    <row r="113" ht="15.75" customHeight="1">
      <c r="B113" s="153"/>
      <c r="C113" s="153"/>
      <c r="H113" s="153"/>
      <c r="I113" s="153"/>
      <c r="N113" s="153"/>
      <c r="O113" s="153"/>
      <c r="T113" s="153"/>
      <c r="U113" s="153"/>
      <c r="Z113" s="153"/>
      <c r="AA113" s="153"/>
      <c r="AF113" s="153"/>
      <c r="AG113" s="153"/>
      <c r="AL113" s="153"/>
      <c r="AM113" s="153"/>
      <c r="AR113" s="153"/>
      <c r="AS113" s="153"/>
      <c r="AX113" s="153"/>
      <c r="AY113" s="153"/>
      <c r="BD113" s="153"/>
      <c r="BE113" s="153"/>
      <c r="BF113" s="153"/>
    </row>
    <row r="114" ht="15.75" customHeight="1">
      <c r="B114" s="153"/>
      <c r="C114" s="153"/>
      <c r="H114" s="153"/>
      <c r="I114" s="153"/>
      <c r="N114" s="153"/>
      <c r="O114" s="153"/>
      <c r="T114" s="153"/>
      <c r="U114" s="153"/>
      <c r="Z114" s="153"/>
      <c r="AA114" s="153"/>
      <c r="AF114" s="153"/>
      <c r="AG114" s="153"/>
      <c r="AL114" s="153"/>
      <c r="AM114" s="153"/>
      <c r="AR114" s="153"/>
      <c r="AS114" s="153"/>
      <c r="AX114" s="153"/>
      <c r="AY114" s="153"/>
      <c r="BD114" s="153"/>
      <c r="BE114" s="153"/>
      <c r="BF114" s="153"/>
    </row>
    <row r="115" ht="15.75" customHeight="1">
      <c r="B115" s="153"/>
      <c r="C115" s="153"/>
      <c r="H115" s="153"/>
      <c r="I115" s="153"/>
      <c r="N115" s="153"/>
      <c r="O115" s="153"/>
      <c r="T115" s="153"/>
      <c r="U115" s="153"/>
      <c r="Z115" s="153"/>
      <c r="AA115" s="153"/>
      <c r="AF115" s="153"/>
      <c r="AG115" s="153"/>
      <c r="AL115" s="153"/>
      <c r="AM115" s="153"/>
      <c r="AR115" s="153"/>
      <c r="AS115" s="153"/>
      <c r="AX115" s="153"/>
      <c r="AY115" s="153"/>
      <c r="BD115" s="153"/>
      <c r="BE115" s="153"/>
      <c r="BF115" s="153"/>
    </row>
    <row r="116" ht="15.75" customHeight="1">
      <c r="B116" s="153"/>
      <c r="C116" s="153"/>
      <c r="H116" s="153"/>
      <c r="I116" s="153"/>
      <c r="N116" s="153"/>
      <c r="O116" s="153"/>
      <c r="T116" s="153"/>
      <c r="U116" s="153"/>
      <c r="Z116" s="153"/>
      <c r="AA116" s="153"/>
      <c r="AF116" s="153"/>
      <c r="AG116" s="153"/>
      <c r="AL116" s="153"/>
      <c r="AM116" s="153"/>
      <c r="AR116" s="153"/>
      <c r="AS116" s="153"/>
      <c r="AX116" s="153"/>
      <c r="AY116" s="153"/>
      <c r="BD116" s="153"/>
      <c r="BE116" s="153"/>
      <c r="BF116" s="153"/>
    </row>
    <row r="117" ht="15.75" customHeight="1">
      <c r="B117" s="153"/>
      <c r="C117" s="153"/>
      <c r="H117" s="153"/>
      <c r="I117" s="153"/>
      <c r="N117" s="153"/>
      <c r="O117" s="153"/>
      <c r="T117" s="153"/>
      <c r="U117" s="153"/>
      <c r="Z117" s="153"/>
      <c r="AA117" s="153"/>
      <c r="AF117" s="153"/>
      <c r="AG117" s="153"/>
      <c r="AL117" s="153"/>
      <c r="AM117" s="153"/>
      <c r="AR117" s="153"/>
      <c r="AS117" s="153"/>
      <c r="AX117" s="153"/>
      <c r="AY117" s="153"/>
      <c r="BD117" s="153"/>
      <c r="BE117" s="153"/>
      <c r="BF117" s="153"/>
    </row>
    <row r="118" ht="15.75" customHeight="1">
      <c r="B118" s="153"/>
      <c r="C118" s="153"/>
      <c r="H118" s="153"/>
      <c r="I118" s="153"/>
      <c r="N118" s="153"/>
      <c r="O118" s="153"/>
      <c r="T118" s="153"/>
      <c r="U118" s="153"/>
      <c r="Z118" s="153"/>
      <c r="AA118" s="153"/>
      <c r="AF118" s="153"/>
      <c r="AG118" s="153"/>
      <c r="AL118" s="153"/>
      <c r="AM118" s="153"/>
      <c r="AR118" s="153"/>
      <c r="AS118" s="153"/>
      <c r="AX118" s="153"/>
      <c r="AY118" s="153"/>
      <c r="BD118" s="153"/>
      <c r="BE118" s="153"/>
      <c r="BF118" s="153"/>
    </row>
    <row r="119" ht="15.75" customHeight="1">
      <c r="B119" s="153"/>
      <c r="C119" s="153"/>
      <c r="H119" s="153"/>
      <c r="I119" s="153"/>
      <c r="N119" s="153"/>
      <c r="O119" s="153"/>
      <c r="T119" s="153"/>
      <c r="U119" s="153"/>
      <c r="Z119" s="153"/>
      <c r="AA119" s="153"/>
      <c r="AF119" s="153"/>
      <c r="AG119" s="153"/>
      <c r="AL119" s="153"/>
      <c r="AM119" s="153"/>
      <c r="AR119" s="153"/>
      <c r="AS119" s="153"/>
      <c r="AX119" s="153"/>
      <c r="AY119" s="153"/>
      <c r="BD119" s="153"/>
      <c r="BE119" s="153"/>
      <c r="BF119" s="153"/>
    </row>
    <row r="120" ht="15.75" customHeight="1">
      <c r="B120" s="153"/>
      <c r="C120" s="153"/>
      <c r="H120" s="153"/>
      <c r="I120" s="153"/>
      <c r="N120" s="153"/>
      <c r="O120" s="153"/>
      <c r="T120" s="153"/>
      <c r="U120" s="153"/>
      <c r="Z120" s="153"/>
      <c r="AA120" s="153"/>
      <c r="AF120" s="153"/>
      <c r="AG120" s="153"/>
      <c r="AL120" s="153"/>
      <c r="AM120" s="153"/>
      <c r="AR120" s="153"/>
      <c r="AS120" s="153"/>
      <c r="AX120" s="153"/>
      <c r="AY120" s="153"/>
      <c r="BD120" s="153"/>
      <c r="BE120" s="153"/>
      <c r="BF120" s="153"/>
    </row>
    <row r="121" ht="15.75" customHeight="1">
      <c r="B121" s="153"/>
      <c r="C121" s="153"/>
      <c r="H121" s="153"/>
      <c r="I121" s="153"/>
      <c r="N121" s="153"/>
      <c r="O121" s="153"/>
      <c r="T121" s="153"/>
      <c r="U121" s="153"/>
      <c r="Z121" s="153"/>
      <c r="AA121" s="153"/>
      <c r="AF121" s="153"/>
      <c r="AG121" s="153"/>
      <c r="AL121" s="153"/>
      <c r="AM121" s="153"/>
      <c r="AR121" s="153"/>
      <c r="AS121" s="153"/>
      <c r="AX121" s="153"/>
      <c r="AY121" s="153"/>
      <c r="BD121" s="153"/>
      <c r="BE121" s="153"/>
      <c r="BF121" s="153"/>
    </row>
    <row r="122" ht="15.75" customHeight="1">
      <c r="B122" s="153"/>
      <c r="C122" s="153"/>
      <c r="H122" s="153"/>
      <c r="I122" s="153"/>
      <c r="N122" s="153"/>
      <c r="O122" s="153"/>
      <c r="T122" s="153"/>
      <c r="U122" s="153"/>
      <c r="Z122" s="153"/>
      <c r="AA122" s="153"/>
      <c r="AF122" s="153"/>
      <c r="AG122" s="153"/>
      <c r="AL122" s="153"/>
      <c r="AM122" s="153"/>
      <c r="AR122" s="153"/>
      <c r="AS122" s="153"/>
      <c r="AX122" s="153"/>
      <c r="AY122" s="153"/>
      <c r="BD122" s="153"/>
      <c r="BE122" s="153"/>
      <c r="BF122" s="153"/>
    </row>
    <row r="123" ht="15.75" customHeight="1">
      <c r="B123" s="153"/>
      <c r="C123" s="153"/>
      <c r="H123" s="153"/>
      <c r="I123" s="153"/>
      <c r="N123" s="153"/>
      <c r="O123" s="153"/>
      <c r="T123" s="153"/>
      <c r="U123" s="153"/>
      <c r="Z123" s="153"/>
      <c r="AA123" s="153"/>
      <c r="AF123" s="153"/>
      <c r="AG123" s="153"/>
      <c r="AL123" s="153"/>
      <c r="AM123" s="153"/>
      <c r="AR123" s="153"/>
      <c r="AS123" s="153"/>
      <c r="AX123" s="153"/>
      <c r="AY123" s="153"/>
      <c r="BD123" s="153"/>
      <c r="BE123" s="153"/>
      <c r="BF123" s="153"/>
    </row>
    <row r="124" ht="15.75" customHeight="1">
      <c r="B124" s="153"/>
      <c r="C124" s="153"/>
      <c r="H124" s="153"/>
      <c r="I124" s="153"/>
      <c r="N124" s="153"/>
      <c r="O124" s="153"/>
      <c r="T124" s="153"/>
      <c r="U124" s="153"/>
      <c r="Z124" s="153"/>
      <c r="AA124" s="153"/>
      <c r="AF124" s="153"/>
      <c r="AG124" s="153"/>
      <c r="AL124" s="153"/>
      <c r="AM124" s="153"/>
      <c r="AR124" s="153"/>
      <c r="AS124" s="153"/>
      <c r="AX124" s="153"/>
      <c r="AY124" s="153"/>
      <c r="BD124" s="153"/>
      <c r="BE124" s="153"/>
      <c r="BF124" s="153"/>
    </row>
    <row r="125" ht="15.75" customHeight="1">
      <c r="B125" s="153"/>
      <c r="C125" s="153"/>
      <c r="H125" s="153"/>
      <c r="I125" s="153"/>
      <c r="N125" s="153"/>
      <c r="O125" s="153"/>
      <c r="T125" s="153"/>
      <c r="U125" s="153"/>
      <c r="Z125" s="153"/>
      <c r="AA125" s="153"/>
      <c r="AF125" s="153"/>
      <c r="AG125" s="153"/>
      <c r="AL125" s="153"/>
      <c r="AM125" s="153"/>
      <c r="AR125" s="153"/>
      <c r="AS125" s="153"/>
      <c r="AX125" s="153"/>
      <c r="AY125" s="153"/>
      <c r="BD125" s="153"/>
      <c r="BE125" s="153"/>
      <c r="BF125" s="153"/>
    </row>
    <row r="126" ht="15.75" customHeight="1">
      <c r="B126" s="153"/>
      <c r="C126" s="153"/>
      <c r="H126" s="153"/>
      <c r="I126" s="153"/>
      <c r="N126" s="153"/>
      <c r="O126" s="153"/>
      <c r="T126" s="153"/>
      <c r="U126" s="153"/>
      <c r="Z126" s="153"/>
      <c r="AA126" s="153"/>
      <c r="AF126" s="153"/>
      <c r="AG126" s="153"/>
      <c r="AL126" s="153"/>
      <c r="AM126" s="153"/>
      <c r="AR126" s="153"/>
      <c r="AS126" s="153"/>
      <c r="AX126" s="153"/>
      <c r="AY126" s="153"/>
      <c r="BD126" s="153"/>
      <c r="BE126" s="153"/>
      <c r="BF126" s="153"/>
    </row>
    <row r="127" ht="15.75" customHeight="1">
      <c r="B127" s="153"/>
      <c r="C127" s="153"/>
      <c r="H127" s="153"/>
      <c r="I127" s="153"/>
      <c r="N127" s="153"/>
      <c r="O127" s="153"/>
      <c r="T127" s="153"/>
      <c r="U127" s="153"/>
      <c r="Z127" s="153"/>
      <c r="AA127" s="153"/>
      <c r="AF127" s="153"/>
      <c r="AG127" s="153"/>
      <c r="AL127" s="153"/>
      <c r="AM127" s="153"/>
      <c r="AR127" s="153"/>
      <c r="AS127" s="153"/>
      <c r="AX127" s="153"/>
      <c r="AY127" s="153"/>
      <c r="BD127" s="153"/>
      <c r="BE127" s="153"/>
      <c r="BF127" s="153"/>
    </row>
    <row r="128" ht="15.75" customHeight="1">
      <c r="B128" s="153"/>
      <c r="C128" s="153"/>
      <c r="H128" s="153"/>
      <c r="I128" s="153"/>
      <c r="N128" s="153"/>
      <c r="O128" s="153"/>
      <c r="T128" s="153"/>
      <c r="U128" s="153"/>
      <c r="Z128" s="153"/>
      <c r="AA128" s="153"/>
      <c r="AF128" s="153"/>
      <c r="AG128" s="153"/>
      <c r="AL128" s="153"/>
      <c r="AM128" s="153"/>
      <c r="AR128" s="153"/>
      <c r="AS128" s="153"/>
      <c r="AX128" s="153"/>
      <c r="AY128" s="153"/>
      <c r="BD128" s="153"/>
      <c r="BE128" s="153"/>
      <c r="BF128" s="153"/>
    </row>
    <row r="129" ht="15.75" customHeight="1">
      <c r="B129" s="153"/>
      <c r="C129" s="153"/>
      <c r="H129" s="153"/>
      <c r="I129" s="153"/>
      <c r="N129" s="153"/>
      <c r="O129" s="153"/>
      <c r="T129" s="153"/>
      <c r="U129" s="153"/>
      <c r="Z129" s="153"/>
      <c r="AA129" s="153"/>
      <c r="AF129" s="153"/>
      <c r="AG129" s="153"/>
      <c r="AL129" s="153"/>
      <c r="AM129" s="153"/>
      <c r="AR129" s="153"/>
      <c r="AS129" s="153"/>
      <c r="AX129" s="153"/>
      <c r="AY129" s="153"/>
      <c r="BD129" s="153"/>
      <c r="BE129" s="153"/>
      <c r="BF129" s="153"/>
    </row>
    <row r="130" ht="15.75" customHeight="1">
      <c r="B130" s="153"/>
      <c r="C130" s="153"/>
      <c r="H130" s="153"/>
      <c r="I130" s="153"/>
      <c r="N130" s="153"/>
      <c r="O130" s="153"/>
      <c r="T130" s="153"/>
      <c r="U130" s="153"/>
      <c r="Z130" s="153"/>
      <c r="AA130" s="153"/>
      <c r="AF130" s="153"/>
      <c r="AG130" s="153"/>
      <c r="AL130" s="153"/>
      <c r="AM130" s="153"/>
      <c r="AR130" s="153"/>
      <c r="AS130" s="153"/>
      <c r="AX130" s="153"/>
      <c r="AY130" s="153"/>
      <c r="BD130" s="153"/>
      <c r="BE130" s="153"/>
      <c r="BF130" s="153"/>
    </row>
    <row r="131" ht="15.75" customHeight="1">
      <c r="B131" s="153"/>
      <c r="C131" s="153"/>
      <c r="H131" s="153"/>
      <c r="I131" s="153"/>
      <c r="N131" s="153"/>
      <c r="O131" s="153"/>
      <c r="T131" s="153"/>
      <c r="U131" s="153"/>
      <c r="Z131" s="153"/>
      <c r="AA131" s="153"/>
      <c r="AF131" s="153"/>
      <c r="AG131" s="153"/>
      <c r="AL131" s="153"/>
      <c r="AM131" s="153"/>
      <c r="AR131" s="153"/>
      <c r="AS131" s="153"/>
      <c r="AX131" s="153"/>
      <c r="AY131" s="153"/>
      <c r="BD131" s="153"/>
      <c r="BE131" s="153"/>
      <c r="BF131" s="153"/>
    </row>
    <row r="132" ht="15.75" customHeight="1">
      <c r="B132" s="153"/>
      <c r="C132" s="153"/>
      <c r="H132" s="153"/>
      <c r="I132" s="153"/>
      <c r="N132" s="153"/>
      <c r="O132" s="153"/>
      <c r="T132" s="153"/>
      <c r="U132" s="153"/>
      <c r="Z132" s="153"/>
      <c r="AA132" s="153"/>
      <c r="AF132" s="153"/>
      <c r="AG132" s="153"/>
      <c r="AL132" s="153"/>
      <c r="AM132" s="153"/>
      <c r="AR132" s="153"/>
      <c r="AS132" s="153"/>
      <c r="AX132" s="153"/>
      <c r="AY132" s="153"/>
      <c r="BD132" s="153"/>
      <c r="BE132" s="153"/>
      <c r="BF132" s="153"/>
    </row>
    <row r="133" ht="15.75" customHeight="1">
      <c r="B133" s="153"/>
      <c r="C133" s="153"/>
      <c r="H133" s="153"/>
      <c r="I133" s="153"/>
      <c r="N133" s="153"/>
      <c r="O133" s="153"/>
      <c r="T133" s="153"/>
      <c r="U133" s="153"/>
      <c r="Z133" s="153"/>
      <c r="AA133" s="153"/>
      <c r="AF133" s="153"/>
      <c r="AG133" s="153"/>
      <c r="AL133" s="153"/>
      <c r="AM133" s="153"/>
      <c r="AR133" s="153"/>
      <c r="AS133" s="153"/>
      <c r="AX133" s="153"/>
      <c r="AY133" s="153"/>
      <c r="BD133" s="153"/>
      <c r="BE133" s="153"/>
      <c r="BF133" s="153"/>
    </row>
    <row r="134" ht="15.75" customHeight="1">
      <c r="B134" s="153"/>
      <c r="C134" s="153"/>
      <c r="H134" s="153"/>
      <c r="I134" s="153"/>
      <c r="N134" s="153"/>
      <c r="O134" s="153"/>
      <c r="T134" s="153"/>
      <c r="U134" s="153"/>
      <c r="Z134" s="153"/>
      <c r="AA134" s="153"/>
      <c r="AF134" s="153"/>
      <c r="AG134" s="153"/>
      <c r="AL134" s="153"/>
      <c r="AM134" s="153"/>
      <c r="AR134" s="153"/>
      <c r="AS134" s="153"/>
      <c r="AX134" s="153"/>
      <c r="AY134" s="153"/>
      <c r="BD134" s="153"/>
      <c r="BE134" s="153"/>
      <c r="BF134" s="153"/>
    </row>
    <row r="135" ht="15.75" customHeight="1">
      <c r="B135" s="153"/>
      <c r="C135" s="153"/>
      <c r="H135" s="153"/>
      <c r="I135" s="153"/>
      <c r="N135" s="153"/>
      <c r="O135" s="153"/>
      <c r="T135" s="153"/>
      <c r="U135" s="153"/>
      <c r="Z135" s="153"/>
      <c r="AA135" s="153"/>
      <c r="AF135" s="153"/>
      <c r="AG135" s="153"/>
      <c r="AL135" s="153"/>
      <c r="AM135" s="153"/>
      <c r="AR135" s="153"/>
      <c r="AS135" s="153"/>
      <c r="AX135" s="153"/>
      <c r="AY135" s="153"/>
      <c r="BD135" s="153"/>
      <c r="BE135" s="153"/>
      <c r="BF135" s="153"/>
    </row>
    <row r="136" ht="15.75" customHeight="1">
      <c r="B136" s="153"/>
      <c r="C136" s="153"/>
      <c r="H136" s="153"/>
      <c r="I136" s="153"/>
      <c r="N136" s="153"/>
      <c r="O136" s="153"/>
      <c r="T136" s="153"/>
      <c r="U136" s="153"/>
      <c r="Z136" s="153"/>
      <c r="AA136" s="153"/>
      <c r="AF136" s="153"/>
      <c r="AG136" s="153"/>
      <c r="AL136" s="153"/>
      <c r="AM136" s="153"/>
      <c r="AR136" s="153"/>
      <c r="AS136" s="153"/>
      <c r="AX136" s="153"/>
      <c r="AY136" s="153"/>
      <c r="BD136" s="153"/>
      <c r="BE136" s="153"/>
      <c r="BF136" s="153"/>
    </row>
    <row r="137" ht="15.75" customHeight="1">
      <c r="B137" s="153"/>
      <c r="C137" s="153"/>
      <c r="H137" s="153"/>
      <c r="I137" s="153"/>
      <c r="N137" s="153"/>
      <c r="O137" s="153"/>
      <c r="T137" s="153"/>
      <c r="U137" s="153"/>
      <c r="Z137" s="153"/>
      <c r="AA137" s="153"/>
      <c r="AF137" s="153"/>
      <c r="AG137" s="153"/>
      <c r="AL137" s="153"/>
      <c r="AM137" s="153"/>
      <c r="AR137" s="153"/>
      <c r="AS137" s="153"/>
      <c r="AX137" s="153"/>
      <c r="AY137" s="153"/>
      <c r="BD137" s="153"/>
      <c r="BE137" s="153"/>
      <c r="BF137" s="153"/>
    </row>
    <row r="138" ht="15.75" customHeight="1">
      <c r="B138" s="153"/>
      <c r="C138" s="153"/>
      <c r="H138" s="153"/>
      <c r="I138" s="153"/>
      <c r="N138" s="153"/>
      <c r="O138" s="153"/>
      <c r="T138" s="153"/>
      <c r="U138" s="153"/>
      <c r="Z138" s="153"/>
      <c r="AA138" s="153"/>
      <c r="AF138" s="153"/>
      <c r="AG138" s="153"/>
      <c r="AL138" s="153"/>
      <c r="AM138" s="153"/>
      <c r="AR138" s="153"/>
      <c r="AS138" s="153"/>
      <c r="AX138" s="153"/>
      <c r="AY138" s="153"/>
      <c r="BD138" s="153"/>
      <c r="BE138" s="153"/>
      <c r="BF138" s="153"/>
    </row>
    <row r="139" ht="15.75" customHeight="1">
      <c r="B139" s="153"/>
      <c r="C139" s="153"/>
      <c r="H139" s="153"/>
      <c r="I139" s="153"/>
      <c r="N139" s="153"/>
      <c r="O139" s="153"/>
      <c r="T139" s="153"/>
      <c r="U139" s="153"/>
      <c r="Z139" s="153"/>
      <c r="AA139" s="153"/>
      <c r="AF139" s="153"/>
      <c r="AG139" s="153"/>
      <c r="AL139" s="153"/>
      <c r="AM139" s="153"/>
      <c r="AR139" s="153"/>
      <c r="AS139" s="153"/>
      <c r="AX139" s="153"/>
      <c r="AY139" s="153"/>
      <c r="BD139" s="153"/>
      <c r="BE139" s="153"/>
      <c r="BF139" s="153"/>
    </row>
    <row r="140" ht="15.75" customHeight="1">
      <c r="B140" s="153"/>
      <c r="C140" s="153"/>
      <c r="H140" s="153"/>
      <c r="I140" s="153"/>
      <c r="N140" s="153"/>
      <c r="O140" s="153"/>
      <c r="T140" s="153"/>
      <c r="U140" s="153"/>
      <c r="Z140" s="153"/>
      <c r="AA140" s="153"/>
      <c r="AF140" s="153"/>
      <c r="AG140" s="153"/>
      <c r="AL140" s="153"/>
      <c r="AM140" s="153"/>
      <c r="AR140" s="153"/>
      <c r="AS140" s="153"/>
      <c r="AX140" s="153"/>
      <c r="AY140" s="153"/>
      <c r="BD140" s="153"/>
      <c r="BE140" s="153"/>
      <c r="BF140" s="153"/>
    </row>
    <row r="141" ht="15.75" customHeight="1">
      <c r="B141" s="153"/>
      <c r="C141" s="153"/>
      <c r="H141" s="153"/>
      <c r="I141" s="153"/>
      <c r="N141" s="153"/>
      <c r="O141" s="153"/>
      <c r="T141" s="153"/>
      <c r="U141" s="153"/>
      <c r="Z141" s="153"/>
      <c r="AA141" s="153"/>
      <c r="AF141" s="153"/>
      <c r="AG141" s="153"/>
      <c r="AL141" s="153"/>
      <c r="AM141" s="153"/>
      <c r="AR141" s="153"/>
      <c r="AS141" s="153"/>
      <c r="AX141" s="153"/>
      <c r="AY141" s="153"/>
      <c r="BD141" s="153"/>
      <c r="BE141" s="153"/>
      <c r="BF141" s="153"/>
    </row>
    <row r="142" ht="15.75" customHeight="1">
      <c r="B142" s="153"/>
      <c r="C142" s="153"/>
      <c r="H142" s="153"/>
      <c r="I142" s="153"/>
      <c r="N142" s="153"/>
      <c r="O142" s="153"/>
      <c r="T142" s="153"/>
      <c r="U142" s="153"/>
      <c r="Z142" s="153"/>
      <c r="AA142" s="153"/>
      <c r="AF142" s="153"/>
      <c r="AG142" s="153"/>
      <c r="AL142" s="153"/>
      <c r="AM142" s="153"/>
      <c r="AR142" s="153"/>
      <c r="AS142" s="153"/>
      <c r="AX142" s="153"/>
      <c r="AY142" s="153"/>
      <c r="BD142" s="153"/>
      <c r="BE142" s="153"/>
      <c r="BF142" s="153"/>
    </row>
    <row r="143" ht="15.75" customHeight="1">
      <c r="B143" s="153"/>
      <c r="C143" s="153"/>
      <c r="H143" s="153"/>
      <c r="I143" s="153"/>
      <c r="N143" s="153"/>
      <c r="O143" s="153"/>
      <c r="T143" s="153"/>
      <c r="U143" s="153"/>
      <c r="Z143" s="153"/>
      <c r="AA143" s="153"/>
      <c r="AF143" s="153"/>
      <c r="AG143" s="153"/>
      <c r="AL143" s="153"/>
      <c r="AM143" s="153"/>
      <c r="AR143" s="153"/>
      <c r="AS143" s="153"/>
      <c r="AX143" s="153"/>
      <c r="AY143" s="153"/>
      <c r="BD143" s="153"/>
      <c r="BE143" s="153"/>
      <c r="BF143" s="153"/>
    </row>
    <row r="144" ht="15.75" customHeight="1">
      <c r="B144" s="153"/>
      <c r="C144" s="153"/>
      <c r="H144" s="153"/>
      <c r="I144" s="153"/>
      <c r="N144" s="153"/>
      <c r="O144" s="153"/>
      <c r="T144" s="153"/>
      <c r="U144" s="153"/>
      <c r="Z144" s="153"/>
      <c r="AA144" s="153"/>
      <c r="AF144" s="153"/>
      <c r="AG144" s="153"/>
      <c r="AL144" s="153"/>
      <c r="AM144" s="153"/>
      <c r="AR144" s="153"/>
      <c r="AS144" s="153"/>
      <c r="AX144" s="153"/>
      <c r="AY144" s="153"/>
      <c r="BD144" s="153"/>
      <c r="BE144" s="153"/>
      <c r="BF144" s="153"/>
    </row>
    <row r="145" ht="15.75" customHeight="1">
      <c r="B145" s="153"/>
      <c r="C145" s="153"/>
      <c r="H145" s="153"/>
      <c r="I145" s="153"/>
      <c r="N145" s="153"/>
      <c r="O145" s="153"/>
      <c r="T145" s="153"/>
      <c r="U145" s="153"/>
      <c r="Z145" s="153"/>
      <c r="AA145" s="153"/>
      <c r="AF145" s="153"/>
      <c r="AG145" s="153"/>
      <c r="AL145" s="153"/>
      <c r="AM145" s="153"/>
      <c r="AR145" s="153"/>
      <c r="AS145" s="153"/>
      <c r="AX145" s="153"/>
      <c r="AY145" s="153"/>
      <c r="BD145" s="153"/>
      <c r="BE145" s="153"/>
      <c r="BF145" s="153"/>
    </row>
    <row r="146" ht="15.75" customHeight="1">
      <c r="B146" s="153"/>
      <c r="C146" s="153"/>
      <c r="H146" s="153"/>
      <c r="I146" s="153"/>
      <c r="N146" s="153"/>
      <c r="O146" s="153"/>
      <c r="T146" s="153"/>
      <c r="U146" s="153"/>
      <c r="Z146" s="153"/>
      <c r="AA146" s="153"/>
      <c r="AF146" s="153"/>
      <c r="AG146" s="153"/>
      <c r="AL146" s="153"/>
      <c r="AM146" s="153"/>
      <c r="AR146" s="153"/>
      <c r="AS146" s="153"/>
      <c r="AX146" s="153"/>
      <c r="AY146" s="153"/>
      <c r="BD146" s="153"/>
      <c r="BE146" s="153"/>
      <c r="BF146" s="153"/>
    </row>
    <row r="147" ht="15.75" customHeight="1">
      <c r="B147" s="153"/>
      <c r="C147" s="153"/>
      <c r="H147" s="153"/>
      <c r="I147" s="153"/>
      <c r="N147" s="153"/>
      <c r="O147" s="153"/>
      <c r="T147" s="153"/>
      <c r="U147" s="153"/>
      <c r="Z147" s="153"/>
      <c r="AA147" s="153"/>
      <c r="AF147" s="153"/>
      <c r="AG147" s="153"/>
      <c r="AL147" s="153"/>
      <c r="AM147" s="153"/>
      <c r="AR147" s="153"/>
      <c r="AS147" s="153"/>
      <c r="AX147" s="153"/>
      <c r="AY147" s="153"/>
      <c r="BD147" s="153"/>
      <c r="BE147" s="153"/>
      <c r="BF147" s="153"/>
    </row>
    <row r="148" ht="15.75" customHeight="1">
      <c r="B148" s="153"/>
      <c r="C148" s="153"/>
      <c r="H148" s="153"/>
      <c r="I148" s="153"/>
      <c r="N148" s="153"/>
      <c r="O148" s="153"/>
      <c r="T148" s="153"/>
      <c r="U148" s="153"/>
      <c r="Z148" s="153"/>
      <c r="AA148" s="153"/>
      <c r="AF148" s="153"/>
      <c r="AG148" s="153"/>
      <c r="AL148" s="153"/>
      <c r="AM148" s="153"/>
      <c r="AR148" s="153"/>
      <c r="AS148" s="153"/>
      <c r="AX148" s="153"/>
      <c r="AY148" s="153"/>
      <c r="BD148" s="153"/>
      <c r="BE148" s="153"/>
      <c r="BF148" s="153"/>
    </row>
    <row r="149" ht="15.75" customHeight="1">
      <c r="B149" s="153"/>
      <c r="C149" s="153"/>
      <c r="H149" s="153"/>
      <c r="I149" s="153"/>
      <c r="N149" s="153"/>
      <c r="O149" s="153"/>
      <c r="T149" s="153"/>
      <c r="U149" s="153"/>
      <c r="Z149" s="153"/>
      <c r="AA149" s="153"/>
      <c r="AF149" s="153"/>
      <c r="AG149" s="153"/>
      <c r="AL149" s="153"/>
      <c r="AM149" s="153"/>
      <c r="AR149" s="153"/>
      <c r="AS149" s="153"/>
      <c r="AX149" s="153"/>
      <c r="AY149" s="153"/>
      <c r="BD149" s="153"/>
      <c r="BE149" s="153"/>
      <c r="BF149" s="153"/>
    </row>
    <row r="150" ht="15.75" customHeight="1">
      <c r="B150" s="153"/>
      <c r="C150" s="153"/>
      <c r="H150" s="153"/>
      <c r="I150" s="153"/>
      <c r="N150" s="153"/>
      <c r="O150" s="153"/>
      <c r="T150" s="153"/>
      <c r="U150" s="153"/>
      <c r="Z150" s="153"/>
      <c r="AA150" s="153"/>
      <c r="AF150" s="153"/>
      <c r="AG150" s="153"/>
      <c r="AL150" s="153"/>
      <c r="AM150" s="153"/>
      <c r="AR150" s="153"/>
      <c r="AS150" s="153"/>
      <c r="AX150" s="153"/>
      <c r="AY150" s="153"/>
      <c r="BD150" s="153"/>
      <c r="BE150" s="153"/>
      <c r="BF150" s="153"/>
    </row>
    <row r="151" ht="15.75" customHeight="1">
      <c r="B151" s="153"/>
      <c r="C151" s="153"/>
      <c r="H151" s="153"/>
      <c r="I151" s="153"/>
      <c r="N151" s="153"/>
      <c r="O151" s="153"/>
      <c r="T151" s="153"/>
      <c r="U151" s="153"/>
      <c r="Z151" s="153"/>
      <c r="AA151" s="153"/>
      <c r="AF151" s="153"/>
      <c r="AG151" s="153"/>
      <c r="AL151" s="153"/>
      <c r="AM151" s="153"/>
      <c r="AR151" s="153"/>
      <c r="AS151" s="153"/>
      <c r="AX151" s="153"/>
      <c r="AY151" s="153"/>
      <c r="BD151" s="153"/>
      <c r="BE151" s="153"/>
      <c r="BF151" s="153"/>
    </row>
    <row r="152" ht="15.75" customHeight="1">
      <c r="B152" s="153"/>
      <c r="C152" s="153"/>
      <c r="H152" s="153"/>
      <c r="I152" s="153"/>
      <c r="N152" s="153"/>
      <c r="O152" s="153"/>
      <c r="T152" s="153"/>
      <c r="U152" s="153"/>
      <c r="Z152" s="153"/>
      <c r="AA152" s="153"/>
      <c r="AF152" s="153"/>
      <c r="AG152" s="153"/>
      <c r="AL152" s="153"/>
      <c r="AM152" s="153"/>
      <c r="AR152" s="153"/>
      <c r="AS152" s="153"/>
      <c r="AX152" s="153"/>
      <c r="AY152" s="153"/>
      <c r="BD152" s="153"/>
      <c r="BE152" s="153"/>
      <c r="BF152" s="153"/>
    </row>
    <row r="153" ht="15.75" customHeight="1">
      <c r="B153" s="153"/>
      <c r="C153" s="153"/>
      <c r="H153" s="153"/>
      <c r="I153" s="153"/>
      <c r="N153" s="153"/>
      <c r="O153" s="153"/>
      <c r="T153" s="153"/>
      <c r="U153" s="153"/>
      <c r="Z153" s="153"/>
      <c r="AA153" s="153"/>
      <c r="AF153" s="153"/>
      <c r="AG153" s="153"/>
      <c r="AL153" s="153"/>
      <c r="AM153" s="153"/>
      <c r="AR153" s="153"/>
      <c r="AS153" s="153"/>
      <c r="AX153" s="153"/>
      <c r="AY153" s="153"/>
      <c r="BD153" s="153"/>
      <c r="BE153" s="153"/>
      <c r="BF153" s="153"/>
    </row>
    <row r="154" ht="15.75" customHeight="1">
      <c r="B154" s="153"/>
      <c r="C154" s="153"/>
      <c r="H154" s="153"/>
      <c r="I154" s="153"/>
      <c r="N154" s="153"/>
      <c r="O154" s="153"/>
      <c r="T154" s="153"/>
      <c r="U154" s="153"/>
      <c r="Z154" s="153"/>
      <c r="AA154" s="153"/>
      <c r="AF154" s="153"/>
      <c r="AG154" s="153"/>
      <c r="AL154" s="153"/>
      <c r="AM154" s="153"/>
      <c r="AR154" s="153"/>
      <c r="AS154" s="153"/>
      <c r="AX154" s="153"/>
      <c r="AY154" s="153"/>
      <c r="BD154" s="153"/>
      <c r="BE154" s="153"/>
      <c r="BF154" s="153"/>
    </row>
    <row r="155" ht="15.75" customHeight="1">
      <c r="B155" s="153"/>
      <c r="C155" s="153"/>
      <c r="H155" s="153"/>
      <c r="I155" s="153"/>
      <c r="N155" s="153"/>
      <c r="O155" s="153"/>
      <c r="T155" s="153"/>
      <c r="U155" s="153"/>
      <c r="Z155" s="153"/>
      <c r="AA155" s="153"/>
      <c r="AF155" s="153"/>
      <c r="AG155" s="153"/>
      <c r="AL155" s="153"/>
      <c r="AM155" s="153"/>
      <c r="AR155" s="153"/>
      <c r="AS155" s="153"/>
      <c r="AX155" s="153"/>
      <c r="AY155" s="153"/>
      <c r="BD155" s="153"/>
      <c r="BE155" s="153"/>
      <c r="BF155" s="153"/>
    </row>
    <row r="156" ht="15.75" customHeight="1">
      <c r="B156" s="153"/>
      <c r="C156" s="153"/>
      <c r="H156" s="153"/>
      <c r="I156" s="153"/>
      <c r="N156" s="153"/>
      <c r="O156" s="153"/>
      <c r="T156" s="153"/>
      <c r="U156" s="153"/>
      <c r="Z156" s="153"/>
      <c r="AA156" s="153"/>
      <c r="AF156" s="153"/>
      <c r="AG156" s="153"/>
      <c r="AL156" s="153"/>
      <c r="AM156" s="153"/>
      <c r="AR156" s="153"/>
      <c r="AS156" s="153"/>
      <c r="AX156" s="153"/>
      <c r="AY156" s="153"/>
      <c r="BD156" s="153"/>
      <c r="BE156" s="153"/>
      <c r="BF156" s="153"/>
    </row>
    <row r="157" ht="15.75" customHeight="1">
      <c r="B157" s="153"/>
      <c r="C157" s="153"/>
      <c r="H157" s="153"/>
      <c r="I157" s="153"/>
      <c r="N157" s="153"/>
      <c r="O157" s="153"/>
      <c r="T157" s="153"/>
      <c r="U157" s="153"/>
      <c r="Z157" s="153"/>
      <c r="AA157" s="153"/>
      <c r="AF157" s="153"/>
      <c r="AG157" s="153"/>
      <c r="AL157" s="153"/>
      <c r="AM157" s="153"/>
      <c r="AR157" s="153"/>
      <c r="AS157" s="153"/>
      <c r="AX157" s="153"/>
      <c r="AY157" s="153"/>
      <c r="BD157" s="153"/>
      <c r="BE157" s="153"/>
      <c r="BF157" s="153"/>
    </row>
    <row r="158" ht="15.75" customHeight="1">
      <c r="B158" s="153"/>
      <c r="C158" s="153"/>
      <c r="H158" s="153"/>
      <c r="I158" s="153"/>
      <c r="N158" s="153"/>
      <c r="O158" s="153"/>
      <c r="T158" s="153"/>
      <c r="U158" s="153"/>
      <c r="Z158" s="153"/>
      <c r="AA158" s="153"/>
      <c r="AF158" s="153"/>
      <c r="AG158" s="153"/>
      <c r="AL158" s="153"/>
      <c r="AM158" s="153"/>
      <c r="AR158" s="153"/>
      <c r="AS158" s="153"/>
      <c r="AX158" s="153"/>
      <c r="AY158" s="153"/>
      <c r="BD158" s="153"/>
      <c r="BE158" s="153"/>
      <c r="BF158" s="153"/>
    </row>
    <row r="159" ht="15.75" customHeight="1">
      <c r="B159" s="153"/>
      <c r="C159" s="153"/>
      <c r="H159" s="153"/>
      <c r="I159" s="153"/>
      <c r="N159" s="153"/>
      <c r="O159" s="153"/>
      <c r="T159" s="153"/>
      <c r="U159" s="153"/>
      <c r="Z159" s="153"/>
      <c r="AA159" s="153"/>
      <c r="AF159" s="153"/>
      <c r="AG159" s="153"/>
      <c r="AL159" s="153"/>
      <c r="AM159" s="153"/>
      <c r="AR159" s="153"/>
      <c r="AS159" s="153"/>
      <c r="AX159" s="153"/>
      <c r="AY159" s="153"/>
      <c r="BD159" s="153"/>
      <c r="BE159" s="153"/>
      <c r="BF159" s="153"/>
    </row>
    <row r="160" ht="15.75" customHeight="1">
      <c r="B160" s="153"/>
      <c r="C160" s="153"/>
      <c r="H160" s="153"/>
      <c r="I160" s="153"/>
      <c r="N160" s="153"/>
      <c r="O160" s="153"/>
      <c r="T160" s="153"/>
      <c r="U160" s="153"/>
      <c r="Z160" s="153"/>
      <c r="AA160" s="153"/>
      <c r="AF160" s="153"/>
      <c r="AG160" s="153"/>
      <c r="AL160" s="153"/>
      <c r="AM160" s="153"/>
      <c r="AR160" s="153"/>
      <c r="AS160" s="153"/>
      <c r="AX160" s="153"/>
      <c r="AY160" s="153"/>
      <c r="BD160" s="153"/>
      <c r="BE160" s="153"/>
      <c r="BF160" s="153"/>
    </row>
    <row r="161" ht="15.75" customHeight="1">
      <c r="B161" s="153"/>
      <c r="C161" s="153"/>
      <c r="H161" s="153"/>
      <c r="I161" s="153"/>
      <c r="N161" s="153"/>
      <c r="O161" s="153"/>
      <c r="T161" s="153"/>
      <c r="U161" s="153"/>
      <c r="Z161" s="153"/>
      <c r="AA161" s="153"/>
      <c r="AF161" s="153"/>
      <c r="AG161" s="153"/>
      <c r="AL161" s="153"/>
      <c r="AM161" s="153"/>
      <c r="AR161" s="153"/>
      <c r="AS161" s="153"/>
      <c r="AX161" s="153"/>
      <c r="AY161" s="153"/>
      <c r="BD161" s="153"/>
      <c r="BE161" s="153"/>
      <c r="BF161" s="153"/>
    </row>
    <row r="162" ht="15.75" customHeight="1">
      <c r="B162" s="153"/>
      <c r="C162" s="153"/>
      <c r="H162" s="153"/>
      <c r="I162" s="153"/>
      <c r="N162" s="153"/>
      <c r="O162" s="153"/>
      <c r="T162" s="153"/>
      <c r="U162" s="153"/>
      <c r="Z162" s="153"/>
      <c r="AA162" s="153"/>
      <c r="AF162" s="153"/>
      <c r="AG162" s="153"/>
      <c r="AL162" s="153"/>
      <c r="AM162" s="153"/>
      <c r="AR162" s="153"/>
      <c r="AS162" s="153"/>
      <c r="AX162" s="153"/>
      <c r="AY162" s="153"/>
      <c r="BD162" s="153"/>
      <c r="BE162" s="153"/>
      <c r="BF162" s="153"/>
    </row>
    <row r="163" ht="15.75" customHeight="1">
      <c r="B163" s="153"/>
      <c r="C163" s="153"/>
      <c r="H163" s="153"/>
      <c r="I163" s="153"/>
      <c r="N163" s="153"/>
      <c r="O163" s="153"/>
      <c r="T163" s="153"/>
      <c r="U163" s="153"/>
      <c r="Z163" s="153"/>
      <c r="AA163" s="153"/>
      <c r="AF163" s="153"/>
      <c r="AG163" s="153"/>
      <c r="AL163" s="153"/>
      <c r="AM163" s="153"/>
      <c r="AR163" s="153"/>
      <c r="AS163" s="153"/>
      <c r="AX163" s="153"/>
      <c r="AY163" s="153"/>
      <c r="BD163" s="153"/>
      <c r="BE163" s="153"/>
      <c r="BF163" s="153"/>
    </row>
    <row r="164" ht="15.75" customHeight="1">
      <c r="B164" s="153"/>
      <c r="C164" s="153"/>
      <c r="H164" s="153"/>
      <c r="I164" s="153"/>
      <c r="N164" s="153"/>
      <c r="O164" s="153"/>
      <c r="T164" s="153"/>
      <c r="U164" s="153"/>
      <c r="Z164" s="153"/>
      <c r="AA164" s="153"/>
      <c r="AF164" s="153"/>
      <c r="AG164" s="153"/>
      <c r="AL164" s="153"/>
      <c r="AM164" s="153"/>
      <c r="AR164" s="153"/>
      <c r="AS164" s="153"/>
      <c r="AX164" s="153"/>
      <c r="AY164" s="153"/>
      <c r="BD164" s="153"/>
      <c r="BE164" s="153"/>
      <c r="BF164" s="153"/>
    </row>
    <row r="165" ht="15.75" customHeight="1">
      <c r="B165" s="153"/>
      <c r="C165" s="153"/>
      <c r="H165" s="153"/>
      <c r="I165" s="153"/>
      <c r="N165" s="153"/>
      <c r="O165" s="153"/>
      <c r="T165" s="153"/>
      <c r="U165" s="153"/>
      <c r="Z165" s="153"/>
      <c r="AA165" s="153"/>
      <c r="AF165" s="153"/>
      <c r="AG165" s="153"/>
      <c r="AL165" s="153"/>
      <c r="AM165" s="153"/>
      <c r="AR165" s="153"/>
      <c r="AS165" s="153"/>
      <c r="AX165" s="153"/>
      <c r="AY165" s="153"/>
      <c r="BD165" s="153"/>
      <c r="BE165" s="153"/>
      <c r="BF165" s="153"/>
    </row>
    <row r="166" ht="15.75" customHeight="1">
      <c r="B166" s="153"/>
      <c r="C166" s="153"/>
      <c r="H166" s="153"/>
      <c r="I166" s="153"/>
      <c r="N166" s="153"/>
      <c r="O166" s="153"/>
      <c r="T166" s="153"/>
      <c r="U166" s="153"/>
      <c r="Z166" s="153"/>
      <c r="AA166" s="153"/>
      <c r="AF166" s="153"/>
      <c r="AG166" s="153"/>
      <c r="AL166" s="153"/>
      <c r="AM166" s="153"/>
      <c r="AR166" s="153"/>
      <c r="AS166" s="153"/>
      <c r="AX166" s="153"/>
      <c r="AY166" s="153"/>
      <c r="BD166" s="153"/>
      <c r="BE166" s="153"/>
      <c r="BF166" s="153"/>
    </row>
    <row r="167" ht="15.75" customHeight="1">
      <c r="B167" s="153"/>
      <c r="C167" s="153"/>
      <c r="H167" s="153"/>
      <c r="I167" s="153"/>
      <c r="N167" s="153"/>
      <c r="O167" s="153"/>
      <c r="T167" s="153"/>
      <c r="U167" s="153"/>
      <c r="Z167" s="153"/>
      <c r="AA167" s="153"/>
      <c r="AF167" s="153"/>
      <c r="AG167" s="153"/>
      <c r="AL167" s="153"/>
      <c r="AM167" s="153"/>
      <c r="AR167" s="153"/>
      <c r="AS167" s="153"/>
      <c r="AX167" s="153"/>
      <c r="AY167" s="153"/>
      <c r="BD167" s="153"/>
      <c r="BE167" s="153"/>
      <c r="BF167" s="153"/>
    </row>
    <row r="168" ht="15.75" customHeight="1">
      <c r="B168" s="153"/>
      <c r="C168" s="153"/>
      <c r="H168" s="153"/>
      <c r="I168" s="153"/>
      <c r="N168" s="153"/>
      <c r="O168" s="153"/>
      <c r="T168" s="153"/>
      <c r="U168" s="153"/>
      <c r="Z168" s="153"/>
      <c r="AA168" s="153"/>
      <c r="AF168" s="153"/>
      <c r="AG168" s="153"/>
      <c r="AL168" s="153"/>
      <c r="AM168" s="153"/>
      <c r="AR168" s="153"/>
      <c r="AS168" s="153"/>
      <c r="AX168" s="153"/>
      <c r="AY168" s="153"/>
      <c r="BD168" s="153"/>
      <c r="BE168" s="153"/>
      <c r="BF168" s="153"/>
    </row>
    <row r="169" ht="15.75" customHeight="1">
      <c r="B169" s="153"/>
      <c r="C169" s="153"/>
      <c r="H169" s="153"/>
      <c r="I169" s="153"/>
      <c r="N169" s="153"/>
      <c r="O169" s="153"/>
      <c r="T169" s="153"/>
      <c r="U169" s="153"/>
      <c r="Z169" s="153"/>
      <c r="AA169" s="153"/>
      <c r="AF169" s="153"/>
      <c r="AG169" s="153"/>
      <c r="AL169" s="153"/>
      <c r="AM169" s="153"/>
      <c r="AR169" s="153"/>
      <c r="AS169" s="153"/>
      <c r="AX169" s="153"/>
      <c r="AY169" s="153"/>
      <c r="BD169" s="153"/>
      <c r="BE169" s="153"/>
      <c r="BF169" s="153"/>
    </row>
    <row r="170" ht="15.75" customHeight="1">
      <c r="B170" s="153"/>
      <c r="C170" s="153"/>
      <c r="H170" s="153"/>
      <c r="I170" s="153"/>
      <c r="N170" s="153"/>
      <c r="O170" s="153"/>
      <c r="T170" s="153"/>
      <c r="U170" s="153"/>
      <c r="Z170" s="153"/>
      <c r="AA170" s="153"/>
      <c r="AF170" s="153"/>
      <c r="AG170" s="153"/>
      <c r="AL170" s="153"/>
      <c r="AM170" s="153"/>
      <c r="AR170" s="153"/>
      <c r="AS170" s="153"/>
      <c r="AX170" s="153"/>
      <c r="AY170" s="153"/>
      <c r="BD170" s="153"/>
      <c r="BE170" s="153"/>
      <c r="BF170" s="153"/>
    </row>
    <row r="171" ht="15.75" customHeight="1">
      <c r="B171" s="153"/>
      <c r="C171" s="153"/>
      <c r="H171" s="153"/>
      <c r="I171" s="153"/>
      <c r="N171" s="153"/>
      <c r="O171" s="153"/>
      <c r="T171" s="153"/>
      <c r="U171" s="153"/>
      <c r="Z171" s="153"/>
      <c r="AA171" s="153"/>
      <c r="AF171" s="153"/>
      <c r="AG171" s="153"/>
      <c r="AL171" s="153"/>
      <c r="AM171" s="153"/>
      <c r="AR171" s="153"/>
      <c r="AS171" s="153"/>
      <c r="AX171" s="153"/>
      <c r="AY171" s="153"/>
      <c r="BD171" s="153"/>
      <c r="BE171" s="153"/>
      <c r="BF171" s="153"/>
    </row>
    <row r="172" ht="15.75" customHeight="1">
      <c r="B172" s="153"/>
      <c r="C172" s="153"/>
      <c r="H172" s="153"/>
      <c r="I172" s="153"/>
      <c r="N172" s="153"/>
      <c r="O172" s="153"/>
      <c r="T172" s="153"/>
      <c r="U172" s="153"/>
      <c r="Z172" s="153"/>
      <c r="AA172" s="153"/>
      <c r="AF172" s="153"/>
      <c r="AG172" s="153"/>
      <c r="AL172" s="153"/>
      <c r="AM172" s="153"/>
      <c r="AR172" s="153"/>
      <c r="AS172" s="153"/>
      <c r="AX172" s="153"/>
      <c r="AY172" s="153"/>
      <c r="BD172" s="153"/>
      <c r="BE172" s="153"/>
      <c r="BF172" s="153"/>
    </row>
    <row r="173" ht="15.75" customHeight="1">
      <c r="B173" s="153"/>
      <c r="C173" s="153"/>
      <c r="H173" s="153"/>
      <c r="I173" s="153"/>
      <c r="N173" s="153"/>
      <c r="O173" s="153"/>
      <c r="T173" s="153"/>
      <c r="U173" s="153"/>
      <c r="Z173" s="153"/>
      <c r="AA173" s="153"/>
      <c r="AF173" s="153"/>
      <c r="AG173" s="153"/>
      <c r="AL173" s="153"/>
      <c r="AM173" s="153"/>
      <c r="AR173" s="153"/>
      <c r="AS173" s="153"/>
      <c r="AX173" s="153"/>
      <c r="AY173" s="153"/>
      <c r="BD173" s="153"/>
      <c r="BE173" s="153"/>
      <c r="BF173" s="153"/>
    </row>
    <row r="174" ht="15.75" customHeight="1">
      <c r="B174" s="153"/>
      <c r="C174" s="153"/>
      <c r="H174" s="153"/>
      <c r="I174" s="153"/>
      <c r="N174" s="153"/>
      <c r="O174" s="153"/>
      <c r="T174" s="153"/>
      <c r="U174" s="153"/>
      <c r="Z174" s="153"/>
      <c r="AA174" s="153"/>
      <c r="AF174" s="153"/>
      <c r="AG174" s="153"/>
      <c r="AL174" s="153"/>
      <c r="AM174" s="153"/>
      <c r="AR174" s="153"/>
      <c r="AS174" s="153"/>
      <c r="AX174" s="153"/>
      <c r="AY174" s="153"/>
      <c r="BD174" s="153"/>
      <c r="BE174" s="153"/>
      <c r="BF174" s="153"/>
    </row>
    <row r="175" ht="15.75" customHeight="1">
      <c r="B175" s="153"/>
      <c r="C175" s="153"/>
      <c r="H175" s="153"/>
      <c r="I175" s="153"/>
      <c r="N175" s="153"/>
      <c r="O175" s="153"/>
      <c r="T175" s="153"/>
      <c r="U175" s="153"/>
      <c r="Z175" s="153"/>
      <c r="AA175" s="153"/>
      <c r="AF175" s="153"/>
      <c r="AG175" s="153"/>
      <c r="AL175" s="153"/>
      <c r="AM175" s="153"/>
      <c r="AR175" s="153"/>
      <c r="AS175" s="153"/>
      <c r="AX175" s="153"/>
      <c r="AY175" s="153"/>
      <c r="BD175" s="153"/>
      <c r="BE175" s="153"/>
      <c r="BF175" s="153"/>
    </row>
    <row r="176" ht="15.75" customHeight="1">
      <c r="B176" s="153"/>
      <c r="C176" s="153"/>
      <c r="H176" s="153"/>
      <c r="I176" s="153"/>
      <c r="N176" s="153"/>
      <c r="O176" s="153"/>
      <c r="T176" s="153"/>
      <c r="U176" s="153"/>
      <c r="Z176" s="153"/>
      <c r="AA176" s="153"/>
      <c r="AF176" s="153"/>
      <c r="AG176" s="153"/>
      <c r="AL176" s="153"/>
      <c r="AM176" s="153"/>
      <c r="AR176" s="153"/>
      <c r="AS176" s="153"/>
      <c r="AX176" s="153"/>
      <c r="AY176" s="153"/>
      <c r="BD176" s="153"/>
      <c r="BE176" s="153"/>
      <c r="BF176" s="153"/>
    </row>
    <row r="177" ht="15.75" customHeight="1">
      <c r="B177" s="153"/>
      <c r="C177" s="153"/>
      <c r="H177" s="153"/>
      <c r="I177" s="153"/>
      <c r="N177" s="153"/>
      <c r="O177" s="153"/>
      <c r="T177" s="153"/>
      <c r="U177" s="153"/>
      <c r="Z177" s="153"/>
      <c r="AA177" s="153"/>
      <c r="AF177" s="153"/>
      <c r="AG177" s="153"/>
      <c r="AL177" s="153"/>
      <c r="AM177" s="153"/>
      <c r="AR177" s="153"/>
      <c r="AS177" s="153"/>
      <c r="AX177" s="153"/>
      <c r="AY177" s="153"/>
      <c r="BD177" s="153"/>
      <c r="BE177" s="153"/>
      <c r="BF177" s="153"/>
    </row>
    <row r="178" ht="15.75" customHeight="1">
      <c r="B178" s="153"/>
      <c r="C178" s="153"/>
      <c r="H178" s="153"/>
      <c r="I178" s="153"/>
      <c r="N178" s="153"/>
      <c r="O178" s="153"/>
      <c r="T178" s="153"/>
      <c r="U178" s="153"/>
      <c r="Z178" s="153"/>
      <c r="AA178" s="153"/>
      <c r="AF178" s="153"/>
      <c r="AG178" s="153"/>
      <c r="AL178" s="153"/>
      <c r="AM178" s="153"/>
      <c r="AR178" s="153"/>
      <c r="AS178" s="153"/>
      <c r="AX178" s="153"/>
      <c r="AY178" s="153"/>
      <c r="BD178" s="153"/>
      <c r="BE178" s="153"/>
      <c r="BF178" s="153"/>
    </row>
    <row r="179" ht="15.75" customHeight="1">
      <c r="B179" s="153"/>
      <c r="C179" s="153"/>
      <c r="H179" s="153"/>
      <c r="I179" s="153"/>
      <c r="N179" s="153"/>
      <c r="O179" s="153"/>
      <c r="T179" s="153"/>
      <c r="U179" s="153"/>
      <c r="Z179" s="153"/>
      <c r="AA179" s="153"/>
      <c r="AF179" s="153"/>
      <c r="AG179" s="153"/>
      <c r="AL179" s="153"/>
      <c r="AM179" s="153"/>
      <c r="AR179" s="153"/>
      <c r="AS179" s="153"/>
      <c r="AX179" s="153"/>
      <c r="AY179" s="153"/>
      <c r="BD179" s="153"/>
      <c r="BE179" s="153"/>
      <c r="BF179" s="153"/>
    </row>
    <row r="180" ht="15.75" customHeight="1">
      <c r="B180" s="153"/>
      <c r="C180" s="153"/>
      <c r="H180" s="153"/>
      <c r="I180" s="153"/>
      <c r="N180" s="153"/>
      <c r="O180" s="153"/>
      <c r="T180" s="153"/>
      <c r="U180" s="153"/>
      <c r="Z180" s="153"/>
      <c r="AA180" s="153"/>
      <c r="AF180" s="153"/>
      <c r="AG180" s="153"/>
      <c r="AL180" s="153"/>
      <c r="AM180" s="153"/>
      <c r="AR180" s="153"/>
      <c r="AS180" s="153"/>
      <c r="AX180" s="153"/>
      <c r="AY180" s="153"/>
      <c r="BD180" s="153"/>
      <c r="BE180" s="153"/>
      <c r="BF180" s="153"/>
    </row>
    <row r="181" ht="15.75" customHeight="1">
      <c r="B181" s="153"/>
      <c r="C181" s="153"/>
      <c r="H181" s="153"/>
      <c r="I181" s="153"/>
      <c r="N181" s="153"/>
      <c r="O181" s="153"/>
      <c r="T181" s="153"/>
      <c r="U181" s="153"/>
      <c r="Z181" s="153"/>
      <c r="AA181" s="153"/>
      <c r="AF181" s="153"/>
      <c r="AG181" s="153"/>
      <c r="AL181" s="153"/>
      <c r="AM181" s="153"/>
      <c r="AR181" s="153"/>
      <c r="AS181" s="153"/>
      <c r="AX181" s="153"/>
      <c r="AY181" s="153"/>
      <c r="BD181" s="153"/>
      <c r="BE181" s="153"/>
      <c r="BF181" s="153"/>
    </row>
    <row r="182" ht="15.75" customHeight="1">
      <c r="B182" s="153"/>
      <c r="C182" s="153"/>
      <c r="H182" s="153"/>
      <c r="I182" s="153"/>
      <c r="N182" s="153"/>
      <c r="O182" s="153"/>
      <c r="T182" s="153"/>
      <c r="U182" s="153"/>
      <c r="Z182" s="153"/>
      <c r="AA182" s="153"/>
      <c r="AF182" s="153"/>
      <c r="AG182" s="153"/>
      <c r="AL182" s="153"/>
      <c r="AM182" s="153"/>
      <c r="AR182" s="153"/>
      <c r="AS182" s="153"/>
      <c r="AX182" s="153"/>
      <c r="AY182" s="153"/>
      <c r="BD182" s="153"/>
      <c r="BE182" s="153"/>
      <c r="BF182" s="153"/>
    </row>
    <row r="183" ht="15.75" customHeight="1">
      <c r="B183" s="153"/>
      <c r="C183" s="153"/>
      <c r="H183" s="153"/>
      <c r="I183" s="153"/>
      <c r="N183" s="153"/>
      <c r="O183" s="153"/>
      <c r="T183" s="153"/>
      <c r="U183" s="153"/>
      <c r="Z183" s="153"/>
      <c r="AA183" s="153"/>
      <c r="AF183" s="153"/>
      <c r="AG183" s="153"/>
      <c r="AL183" s="153"/>
      <c r="AM183" s="153"/>
      <c r="AR183" s="153"/>
      <c r="AS183" s="153"/>
      <c r="AX183" s="153"/>
      <c r="AY183" s="153"/>
      <c r="BD183" s="153"/>
      <c r="BE183" s="153"/>
      <c r="BF183" s="153"/>
    </row>
    <row r="184" ht="15.75" customHeight="1">
      <c r="B184" s="153"/>
      <c r="C184" s="153"/>
      <c r="H184" s="153"/>
      <c r="I184" s="153"/>
      <c r="N184" s="153"/>
      <c r="O184" s="153"/>
      <c r="T184" s="153"/>
      <c r="U184" s="153"/>
      <c r="Z184" s="153"/>
      <c r="AA184" s="153"/>
      <c r="AF184" s="153"/>
      <c r="AG184" s="153"/>
      <c r="AL184" s="153"/>
      <c r="AM184" s="153"/>
      <c r="AR184" s="153"/>
      <c r="AS184" s="153"/>
      <c r="AX184" s="153"/>
      <c r="AY184" s="153"/>
      <c r="BD184" s="153"/>
      <c r="BE184" s="153"/>
      <c r="BF184" s="153"/>
    </row>
    <row r="185" ht="15.75" customHeight="1">
      <c r="B185" s="153"/>
      <c r="C185" s="153"/>
      <c r="H185" s="153"/>
      <c r="I185" s="153"/>
      <c r="N185" s="153"/>
      <c r="O185" s="153"/>
      <c r="T185" s="153"/>
      <c r="U185" s="153"/>
      <c r="Z185" s="153"/>
      <c r="AA185" s="153"/>
      <c r="AF185" s="153"/>
      <c r="AG185" s="153"/>
      <c r="AL185" s="153"/>
      <c r="AM185" s="153"/>
      <c r="AR185" s="153"/>
      <c r="AS185" s="153"/>
      <c r="AX185" s="153"/>
      <c r="AY185" s="153"/>
      <c r="BD185" s="153"/>
      <c r="BE185" s="153"/>
      <c r="BF185" s="153"/>
    </row>
    <row r="186" ht="15.75" customHeight="1">
      <c r="B186" s="153"/>
      <c r="C186" s="153"/>
      <c r="H186" s="153"/>
      <c r="I186" s="153"/>
      <c r="N186" s="153"/>
      <c r="O186" s="153"/>
      <c r="T186" s="153"/>
      <c r="U186" s="153"/>
      <c r="Z186" s="153"/>
      <c r="AA186" s="153"/>
      <c r="AF186" s="153"/>
      <c r="AG186" s="153"/>
      <c r="AL186" s="153"/>
      <c r="AM186" s="153"/>
      <c r="AR186" s="153"/>
      <c r="AS186" s="153"/>
      <c r="AX186" s="153"/>
      <c r="AY186" s="153"/>
      <c r="BD186" s="153"/>
      <c r="BE186" s="153"/>
      <c r="BF186" s="153"/>
    </row>
    <row r="187" ht="15.75" customHeight="1">
      <c r="B187" s="153"/>
      <c r="C187" s="153"/>
      <c r="H187" s="153"/>
      <c r="I187" s="153"/>
      <c r="N187" s="153"/>
      <c r="O187" s="153"/>
      <c r="T187" s="153"/>
      <c r="U187" s="153"/>
      <c r="Z187" s="153"/>
      <c r="AA187" s="153"/>
      <c r="AF187" s="153"/>
      <c r="AG187" s="153"/>
      <c r="AL187" s="153"/>
      <c r="AM187" s="153"/>
      <c r="AR187" s="153"/>
      <c r="AS187" s="153"/>
      <c r="AX187" s="153"/>
      <c r="AY187" s="153"/>
      <c r="BD187" s="153"/>
      <c r="BE187" s="153"/>
      <c r="BF187" s="153"/>
    </row>
    <row r="188" ht="15.75" customHeight="1">
      <c r="B188" s="153"/>
      <c r="C188" s="153"/>
      <c r="H188" s="153"/>
      <c r="I188" s="153"/>
      <c r="N188" s="153"/>
      <c r="O188" s="153"/>
      <c r="T188" s="153"/>
      <c r="U188" s="153"/>
      <c r="Z188" s="153"/>
      <c r="AA188" s="153"/>
      <c r="AF188" s="153"/>
      <c r="AG188" s="153"/>
      <c r="AL188" s="153"/>
      <c r="AM188" s="153"/>
      <c r="AR188" s="153"/>
      <c r="AS188" s="153"/>
      <c r="AX188" s="153"/>
      <c r="AY188" s="153"/>
      <c r="BD188" s="153"/>
      <c r="BE188" s="153"/>
      <c r="BF188" s="153"/>
    </row>
    <row r="189" ht="15.75" customHeight="1">
      <c r="B189" s="153"/>
      <c r="C189" s="153"/>
      <c r="H189" s="153"/>
      <c r="I189" s="153"/>
      <c r="N189" s="153"/>
      <c r="O189" s="153"/>
      <c r="T189" s="153"/>
      <c r="U189" s="153"/>
      <c r="Z189" s="153"/>
      <c r="AA189" s="153"/>
      <c r="AF189" s="153"/>
      <c r="AG189" s="153"/>
      <c r="AL189" s="153"/>
      <c r="AM189" s="153"/>
      <c r="AR189" s="153"/>
      <c r="AS189" s="153"/>
      <c r="AX189" s="153"/>
      <c r="AY189" s="153"/>
      <c r="BD189" s="153"/>
      <c r="BE189" s="153"/>
      <c r="BF189" s="153"/>
    </row>
    <row r="190" ht="15.75" customHeight="1">
      <c r="B190" s="153"/>
      <c r="C190" s="153"/>
      <c r="H190" s="153"/>
      <c r="I190" s="153"/>
      <c r="N190" s="153"/>
      <c r="O190" s="153"/>
      <c r="T190" s="153"/>
      <c r="U190" s="153"/>
      <c r="Z190" s="153"/>
      <c r="AA190" s="153"/>
      <c r="AF190" s="153"/>
      <c r="AG190" s="153"/>
      <c r="AL190" s="153"/>
      <c r="AM190" s="153"/>
      <c r="AR190" s="153"/>
      <c r="AS190" s="153"/>
      <c r="AX190" s="153"/>
      <c r="AY190" s="153"/>
      <c r="BD190" s="153"/>
      <c r="BE190" s="153"/>
      <c r="BF190" s="153"/>
    </row>
    <row r="191" ht="15.75" customHeight="1">
      <c r="B191" s="153"/>
      <c r="C191" s="153"/>
      <c r="H191" s="153"/>
      <c r="I191" s="153"/>
      <c r="N191" s="153"/>
      <c r="O191" s="153"/>
      <c r="T191" s="153"/>
      <c r="U191" s="153"/>
      <c r="Z191" s="153"/>
      <c r="AA191" s="153"/>
      <c r="AF191" s="153"/>
      <c r="AG191" s="153"/>
      <c r="AL191" s="153"/>
      <c r="AM191" s="153"/>
      <c r="AR191" s="153"/>
      <c r="AS191" s="153"/>
      <c r="AX191" s="153"/>
      <c r="AY191" s="153"/>
      <c r="BD191" s="153"/>
      <c r="BE191" s="153"/>
      <c r="BF191" s="153"/>
    </row>
    <row r="192" ht="15.75" customHeight="1">
      <c r="B192" s="153"/>
      <c r="C192" s="153"/>
      <c r="H192" s="153"/>
      <c r="I192" s="153"/>
      <c r="N192" s="153"/>
      <c r="O192" s="153"/>
      <c r="T192" s="153"/>
      <c r="U192" s="153"/>
      <c r="Z192" s="153"/>
      <c r="AA192" s="153"/>
      <c r="AF192" s="153"/>
      <c r="AG192" s="153"/>
      <c r="AL192" s="153"/>
      <c r="AM192" s="153"/>
      <c r="AR192" s="153"/>
      <c r="AS192" s="153"/>
      <c r="AX192" s="153"/>
      <c r="AY192" s="153"/>
      <c r="BD192" s="153"/>
      <c r="BE192" s="153"/>
      <c r="BF192" s="153"/>
    </row>
    <row r="193" ht="15.75" customHeight="1">
      <c r="B193" s="153"/>
      <c r="C193" s="153"/>
      <c r="H193" s="153"/>
      <c r="I193" s="153"/>
      <c r="N193" s="153"/>
      <c r="O193" s="153"/>
      <c r="T193" s="153"/>
      <c r="U193" s="153"/>
      <c r="Z193" s="153"/>
      <c r="AA193" s="153"/>
      <c r="AF193" s="153"/>
      <c r="AG193" s="153"/>
      <c r="AL193" s="153"/>
      <c r="AM193" s="153"/>
      <c r="AR193" s="153"/>
      <c r="AS193" s="153"/>
      <c r="AX193" s="153"/>
      <c r="AY193" s="153"/>
      <c r="BD193" s="153"/>
      <c r="BE193" s="153"/>
      <c r="BF193" s="153"/>
    </row>
    <row r="194" ht="15.75" customHeight="1">
      <c r="B194" s="153"/>
      <c r="C194" s="153"/>
      <c r="H194" s="153"/>
      <c r="I194" s="153"/>
      <c r="N194" s="153"/>
      <c r="O194" s="153"/>
      <c r="T194" s="153"/>
      <c r="U194" s="153"/>
      <c r="Z194" s="153"/>
      <c r="AA194" s="153"/>
      <c r="AF194" s="153"/>
      <c r="AG194" s="153"/>
      <c r="AL194" s="153"/>
      <c r="AM194" s="153"/>
      <c r="AR194" s="153"/>
      <c r="AS194" s="153"/>
      <c r="AX194" s="153"/>
      <c r="AY194" s="153"/>
      <c r="BD194" s="153"/>
      <c r="BE194" s="153"/>
      <c r="BF194" s="153"/>
    </row>
    <row r="195" ht="15.75" customHeight="1">
      <c r="B195" s="153"/>
      <c r="C195" s="153"/>
      <c r="H195" s="153"/>
      <c r="I195" s="153"/>
      <c r="N195" s="153"/>
      <c r="O195" s="153"/>
      <c r="T195" s="153"/>
      <c r="U195" s="153"/>
      <c r="Z195" s="153"/>
      <c r="AA195" s="153"/>
      <c r="AF195" s="153"/>
      <c r="AG195" s="153"/>
      <c r="AL195" s="153"/>
      <c r="AM195" s="153"/>
      <c r="AR195" s="153"/>
      <c r="AS195" s="153"/>
      <c r="AX195" s="153"/>
      <c r="AY195" s="153"/>
      <c r="BD195" s="153"/>
      <c r="BE195" s="153"/>
      <c r="BF195" s="153"/>
    </row>
    <row r="196" ht="15.75" customHeight="1">
      <c r="B196" s="153"/>
      <c r="C196" s="153"/>
      <c r="H196" s="153"/>
      <c r="I196" s="153"/>
      <c r="N196" s="153"/>
      <c r="O196" s="153"/>
      <c r="T196" s="153"/>
      <c r="U196" s="153"/>
      <c r="Z196" s="153"/>
      <c r="AA196" s="153"/>
      <c r="AF196" s="153"/>
      <c r="AG196" s="153"/>
      <c r="AL196" s="153"/>
      <c r="AM196" s="153"/>
      <c r="AR196" s="153"/>
      <c r="AS196" s="153"/>
      <c r="AX196" s="153"/>
      <c r="AY196" s="153"/>
      <c r="BD196" s="153"/>
      <c r="BE196" s="153"/>
      <c r="BF196" s="153"/>
    </row>
    <row r="197" ht="15.75" customHeight="1">
      <c r="B197" s="153"/>
      <c r="C197" s="153"/>
      <c r="H197" s="153"/>
      <c r="I197" s="153"/>
      <c r="N197" s="153"/>
      <c r="O197" s="153"/>
      <c r="T197" s="153"/>
      <c r="U197" s="153"/>
      <c r="Z197" s="153"/>
      <c r="AA197" s="153"/>
      <c r="AF197" s="153"/>
      <c r="AG197" s="153"/>
      <c r="AL197" s="153"/>
      <c r="AM197" s="153"/>
      <c r="AR197" s="153"/>
      <c r="AS197" s="153"/>
      <c r="AX197" s="153"/>
      <c r="AY197" s="153"/>
      <c r="BD197" s="153"/>
      <c r="BE197" s="153"/>
      <c r="BF197" s="153"/>
    </row>
    <row r="198" ht="15.75" customHeight="1">
      <c r="B198" s="153"/>
      <c r="C198" s="153"/>
      <c r="H198" s="153"/>
      <c r="I198" s="153"/>
      <c r="N198" s="153"/>
      <c r="O198" s="153"/>
      <c r="T198" s="153"/>
      <c r="U198" s="153"/>
      <c r="Z198" s="153"/>
      <c r="AA198" s="153"/>
      <c r="AF198" s="153"/>
      <c r="AG198" s="153"/>
      <c r="AL198" s="153"/>
      <c r="AM198" s="153"/>
      <c r="AR198" s="153"/>
      <c r="AS198" s="153"/>
      <c r="AX198" s="153"/>
      <c r="AY198" s="153"/>
      <c r="BD198" s="153"/>
      <c r="BE198" s="153"/>
      <c r="BF198" s="153"/>
    </row>
    <row r="199" ht="15.75" customHeight="1">
      <c r="B199" s="153"/>
      <c r="C199" s="153"/>
      <c r="H199" s="153"/>
      <c r="I199" s="153"/>
      <c r="N199" s="153"/>
      <c r="O199" s="153"/>
      <c r="T199" s="153"/>
      <c r="U199" s="153"/>
      <c r="Z199" s="153"/>
      <c r="AA199" s="153"/>
      <c r="AF199" s="153"/>
      <c r="AG199" s="153"/>
      <c r="AL199" s="153"/>
      <c r="AM199" s="153"/>
      <c r="AR199" s="153"/>
      <c r="AS199" s="153"/>
      <c r="AX199" s="153"/>
      <c r="AY199" s="153"/>
      <c r="BD199" s="153"/>
      <c r="BE199" s="153"/>
      <c r="BF199" s="153"/>
    </row>
    <row r="200" ht="15.75" customHeight="1">
      <c r="B200" s="153"/>
      <c r="C200" s="153"/>
      <c r="H200" s="153"/>
      <c r="I200" s="153"/>
      <c r="N200" s="153"/>
      <c r="O200" s="153"/>
      <c r="T200" s="153"/>
      <c r="U200" s="153"/>
      <c r="Z200" s="153"/>
      <c r="AA200" s="153"/>
      <c r="AF200" s="153"/>
      <c r="AG200" s="153"/>
      <c r="AL200" s="153"/>
      <c r="AM200" s="153"/>
      <c r="AR200" s="153"/>
      <c r="AS200" s="153"/>
      <c r="AX200" s="153"/>
      <c r="AY200" s="153"/>
      <c r="BD200" s="153"/>
      <c r="BE200" s="153"/>
      <c r="BF200" s="153"/>
    </row>
    <row r="201" ht="15.75" customHeight="1">
      <c r="B201" s="153"/>
      <c r="C201" s="153"/>
      <c r="H201" s="153"/>
      <c r="I201" s="153"/>
      <c r="N201" s="153"/>
      <c r="O201" s="153"/>
      <c r="T201" s="153"/>
      <c r="U201" s="153"/>
      <c r="Z201" s="153"/>
      <c r="AA201" s="153"/>
      <c r="AF201" s="153"/>
      <c r="AG201" s="153"/>
      <c r="AL201" s="153"/>
      <c r="AM201" s="153"/>
      <c r="AR201" s="153"/>
      <c r="AS201" s="153"/>
      <c r="AX201" s="153"/>
      <c r="AY201" s="153"/>
      <c r="BD201" s="153"/>
      <c r="BE201" s="153"/>
      <c r="BF201" s="153"/>
    </row>
    <row r="202" ht="15.75" customHeight="1">
      <c r="B202" s="153"/>
      <c r="C202" s="153"/>
      <c r="H202" s="153"/>
      <c r="I202" s="153"/>
      <c r="N202" s="153"/>
      <c r="O202" s="153"/>
      <c r="T202" s="153"/>
      <c r="U202" s="153"/>
      <c r="Z202" s="153"/>
      <c r="AA202" s="153"/>
      <c r="AF202" s="153"/>
      <c r="AG202" s="153"/>
      <c r="AL202" s="153"/>
      <c r="AM202" s="153"/>
      <c r="AR202" s="153"/>
      <c r="AS202" s="153"/>
      <c r="AX202" s="153"/>
      <c r="AY202" s="153"/>
      <c r="BD202" s="153"/>
      <c r="BE202" s="153"/>
      <c r="BF202" s="153"/>
    </row>
    <row r="203" ht="15.75" customHeight="1">
      <c r="B203" s="153"/>
      <c r="C203" s="153"/>
      <c r="H203" s="153"/>
      <c r="I203" s="153"/>
      <c r="N203" s="153"/>
      <c r="O203" s="153"/>
      <c r="T203" s="153"/>
      <c r="U203" s="153"/>
      <c r="Z203" s="153"/>
      <c r="AA203" s="153"/>
      <c r="AF203" s="153"/>
      <c r="AG203" s="153"/>
      <c r="AL203" s="153"/>
      <c r="AM203" s="153"/>
      <c r="AR203" s="153"/>
      <c r="AS203" s="153"/>
      <c r="AX203" s="153"/>
      <c r="AY203" s="153"/>
      <c r="BD203" s="153"/>
      <c r="BE203" s="153"/>
      <c r="BF203" s="153"/>
    </row>
    <row r="204" ht="15.75" customHeight="1">
      <c r="B204" s="153"/>
      <c r="C204" s="153"/>
      <c r="H204" s="153"/>
      <c r="I204" s="153"/>
      <c r="N204" s="153"/>
      <c r="O204" s="153"/>
      <c r="T204" s="153"/>
      <c r="U204" s="153"/>
      <c r="Z204" s="153"/>
      <c r="AA204" s="153"/>
      <c r="AF204" s="153"/>
      <c r="AG204" s="153"/>
      <c r="AL204" s="153"/>
      <c r="AM204" s="153"/>
      <c r="AR204" s="153"/>
      <c r="AS204" s="153"/>
      <c r="AX204" s="153"/>
      <c r="AY204" s="153"/>
      <c r="BD204" s="153"/>
      <c r="BE204" s="153"/>
      <c r="BF204" s="153"/>
    </row>
    <row r="205" ht="15.75" customHeight="1">
      <c r="B205" s="153"/>
      <c r="C205" s="153"/>
      <c r="H205" s="153"/>
      <c r="I205" s="153"/>
      <c r="N205" s="153"/>
      <c r="O205" s="153"/>
      <c r="T205" s="153"/>
      <c r="U205" s="153"/>
      <c r="Z205" s="153"/>
      <c r="AA205" s="153"/>
      <c r="AF205" s="153"/>
      <c r="AG205" s="153"/>
      <c r="AL205" s="153"/>
      <c r="AM205" s="153"/>
      <c r="AR205" s="153"/>
      <c r="AS205" s="153"/>
      <c r="AX205" s="153"/>
      <c r="AY205" s="153"/>
      <c r="BD205" s="153"/>
      <c r="BE205" s="153"/>
      <c r="BF205" s="153"/>
    </row>
    <row r="206" ht="15.75" customHeight="1">
      <c r="B206" s="153"/>
      <c r="C206" s="153"/>
      <c r="H206" s="153"/>
      <c r="I206" s="153"/>
      <c r="N206" s="153"/>
      <c r="O206" s="153"/>
      <c r="T206" s="153"/>
      <c r="U206" s="153"/>
      <c r="Z206" s="153"/>
      <c r="AA206" s="153"/>
      <c r="AF206" s="153"/>
      <c r="AG206" s="153"/>
      <c r="AL206" s="153"/>
      <c r="AM206" s="153"/>
      <c r="AR206" s="153"/>
      <c r="AS206" s="153"/>
      <c r="AX206" s="153"/>
      <c r="AY206" s="153"/>
      <c r="BD206" s="153"/>
      <c r="BE206" s="153"/>
      <c r="BF206" s="153"/>
    </row>
    <row r="207" ht="15.75" customHeight="1">
      <c r="B207" s="153"/>
      <c r="C207" s="153"/>
      <c r="H207" s="153"/>
      <c r="I207" s="153"/>
      <c r="N207" s="153"/>
      <c r="O207" s="153"/>
      <c r="T207" s="153"/>
      <c r="U207" s="153"/>
      <c r="Z207" s="153"/>
      <c r="AA207" s="153"/>
      <c r="AF207" s="153"/>
      <c r="AG207" s="153"/>
      <c r="AL207" s="153"/>
      <c r="AM207" s="153"/>
      <c r="AR207" s="153"/>
      <c r="AS207" s="153"/>
      <c r="AX207" s="153"/>
      <c r="AY207" s="153"/>
      <c r="BD207" s="153"/>
      <c r="BE207" s="153"/>
      <c r="BF207" s="153"/>
    </row>
    <row r="208" ht="15.75" customHeight="1">
      <c r="B208" s="153"/>
      <c r="C208" s="153"/>
      <c r="H208" s="153"/>
      <c r="I208" s="153"/>
      <c r="N208" s="153"/>
      <c r="O208" s="153"/>
      <c r="T208" s="153"/>
      <c r="U208" s="153"/>
      <c r="Z208" s="153"/>
      <c r="AA208" s="153"/>
      <c r="AF208" s="153"/>
      <c r="AG208" s="153"/>
      <c r="AL208" s="153"/>
      <c r="AM208" s="153"/>
      <c r="AR208" s="153"/>
      <c r="AS208" s="153"/>
      <c r="AX208" s="153"/>
      <c r="AY208" s="153"/>
      <c r="BD208" s="153"/>
      <c r="BE208" s="153"/>
      <c r="BF208" s="153"/>
    </row>
    <row r="209" ht="15.75" customHeight="1">
      <c r="B209" s="153"/>
      <c r="C209" s="153"/>
      <c r="H209" s="153"/>
      <c r="I209" s="153"/>
      <c r="N209" s="153"/>
      <c r="O209" s="153"/>
      <c r="T209" s="153"/>
      <c r="U209" s="153"/>
      <c r="Z209" s="153"/>
      <c r="AA209" s="153"/>
      <c r="AF209" s="153"/>
      <c r="AG209" s="153"/>
      <c r="AL209" s="153"/>
      <c r="AM209" s="153"/>
      <c r="AR209" s="153"/>
      <c r="AS209" s="153"/>
      <c r="AX209" s="153"/>
      <c r="AY209" s="153"/>
      <c r="BD209" s="153"/>
      <c r="BE209" s="153"/>
      <c r="BF209" s="153"/>
    </row>
    <row r="210" ht="15.75" customHeight="1">
      <c r="B210" s="153"/>
      <c r="C210" s="153"/>
      <c r="H210" s="153"/>
      <c r="I210" s="153"/>
      <c r="N210" s="153"/>
      <c r="O210" s="153"/>
      <c r="T210" s="153"/>
      <c r="U210" s="153"/>
      <c r="Z210" s="153"/>
      <c r="AA210" s="153"/>
      <c r="AF210" s="153"/>
      <c r="AG210" s="153"/>
      <c r="AL210" s="153"/>
      <c r="AM210" s="153"/>
      <c r="AR210" s="153"/>
      <c r="AS210" s="153"/>
      <c r="AX210" s="153"/>
      <c r="AY210" s="153"/>
      <c r="BD210" s="153"/>
      <c r="BE210" s="153"/>
      <c r="BF210" s="153"/>
    </row>
    <row r="211" ht="15.75" customHeight="1">
      <c r="B211" s="153"/>
      <c r="C211" s="153"/>
      <c r="H211" s="153"/>
      <c r="I211" s="153"/>
      <c r="N211" s="153"/>
      <c r="O211" s="153"/>
      <c r="T211" s="153"/>
      <c r="U211" s="153"/>
      <c r="Z211" s="153"/>
      <c r="AA211" s="153"/>
      <c r="AF211" s="153"/>
      <c r="AG211" s="153"/>
      <c r="AL211" s="153"/>
      <c r="AM211" s="153"/>
      <c r="AR211" s="153"/>
      <c r="AS211" s="153"/>
      <c r="AX211" s="153"/>
      <c r="AY211" s="153"/>
      <c r="BD211" s="153"/>
      <c r="BE211" s="153"/>
      <c r="BF211" s="153"/>
    </row>
    <row r="212" ht="15.75" customHeight="1">
      <c r="B212" s="153"/>
      <c r="C212" s="153"/>
      <c r="H212" s="153"/>
      <c r="I212" s="153"/>
      <c r="N212" s="153"/>
      <c r="O212" s="153"/>
      <c r="T212" s="153"/>
      <c r="U212" s="153"/>
      <c r="Z212" s="153"/>
      <c r="AA212" s="153"/>
      <c r="AF212" s="153"/>
      <c r="AG212" s="153"/>
      <c r="AL212" s="153"/>
      <c r="AM212" s="153"/>
      <c r="AR212" s="153"/>
      <c r="AS212" s="153"/>
      <c r="AX212" s="153"/>
      <c r="AY212" s="153"/>
      <c r="BD212" s="153"/>
      <c r="BE212" s="153"/>
      <c r="BF212" s="153"/>
    </row>
    <row r="213" ht="15.75" customHeight="1">
      <c r="B213" s="153"/>
      <c r="C213" s="153"/>
      <c r="H213" s="153"/>
      <c r="I213" s="153"/>
      <c r="N213" s="153"/>
      <c r="O213" s="153"/>
      <c r="T213" s="153"/>
      <c r="U213" s="153"/>
      <c r="Z213" s="153"/>
      <c r="AA213" s="153"/>
      <c r="AF213" s="153"/>
      <c r="AG213" s="153"/>
      <c r="AL213" s="153"/>
      <c r="AM213" s="153"/>
      <c r="AR213" s="153"/>
      <c r="AS213" s="153"/>
      <c r="AX213" s="153"/>
      <c r="AY213" s="153"/>
      <c r="BD213" s="153"/>
      <c r="BE213" s="153"/>
      <c r="BF213" s="153"/>
    </row>
    <row r="214" ht="15.75" customHeight="1">
      <c r="B214" s="153"/>
      <c r="C214" s="153"/>
      <c r="H214" s="153"/>
      <c r="I214" s="153"/>
      <c r="N214" s="153"/>
      <c r="O214" s="153"/>
      <c r="T214" s="153"/>
      <c r="U214" s="153"/>
      <c r="Z214" s="153"/>
      <c r="AA214" s="153"/>
      <c r="AF214" s="153"/>
      <c r="AG214" s="153"/>
      <c r="AL214" s="153"/>
      <c r="AM214" s="153"/>
      <c r="AR214" s="153"/>
      <c r="AS214" s="153"/>
      <c r="AX214" s="153"/>
      <c r="AY214" s="153"/>
      <c r="BD214" s="153"/>
      <c r="BE214" s="153"/>
      <c r="BF214" s="153"/>
    </row>
    <row r="215" ht="15.75" customHeight="1">
      <c r="B215" s="153"/>
      <c r="C215" s="153"/>
      <c r="H215" s="153"/>
      <c r="I215" s="153"/>
      <c r="N215" s="153"/>
      <c r="O215" s="153"/>
      <c r="T215" s="153"/>
      <c r="U215" s="153"/>
      <c r="Z215" s="153"/>
      <c r="AA215" s="153"/>
      <c r="AF215" s="153"/>
      <c r="AG215" s="153"/>
      <c r="AL215" s="153"/>
      <c r="AM215" s="153"/>
      <c r="AR215" s="153"/>
      <c r="AS215" s="153"/>
      <c r="AX215" s="153"/>
      <c r="AY215" s="153"/>
      <c r="BD215" s="153"/>
      <c r="BE215" s="153"/>
      <c r="BF215" s="153"/>
    </row>
    <row r="216" ht="15.75" customHeight="1">
      <c r="B216" s="153"/>
      <c r="C216" s="153"/>
      <c r="H216" s="153"/>
      <c r="I216" s="153"/>
      <c r="N216" s="153"/>
      <c r="O216" s="153"/>
      <c r="T216" s="153"/>
      <c r="U216" s="153"/>
      <c r="Z216" s="153"/>
      <c r="AA216" s="153"/>
      <c r="AF216" s="153"/>
      <c r="AG216" s="153"/>
      <c r="AL216" s="153"/>
      <c r="AM216" s="153"/>
      <c r="AR216" s="153"/>
      <c r="AS216" s="153"/>
      <c r="AX216" s="153"/>
      <c r="AY216" s="153"/>
      <c r="BD216" s="153"/>
      <c r="BE216" s="153"/>
      <c r="BF216" s="153"/>
    </row>
    <row r="217" ht="15.75" customHeight="1">
      <c r="B217" s="153"/>
      <c r="C217" s="153"/>
      <c r="H217" s="153"/>
      <c r="I217" s="153"/>
      <c r="N217" s="153"/>
      <c r="O217" s="153"/>
      <c r="T217" s="153"/>
      <c r="U217" s="153"/>
      <c r="Z217" s="153"/>
      <c r="AA217" s="153"/>
      <c r="AF217" s="153"/>
      <c r="AG217" s="153"/>
      <c r="AL217" s="153"/>
      <c r="AM217" s="153"/>
      <c r="AR217" s="153"/>
      <c r="AS217" s="153"/>
      <c r="AX217" s="153"/>
      <c r="AY217" s="153"/>
      <c r="BD217" s="153"/>
      <c r="BE217" s="153"/>
      <c r="BF217" s="153"/>
    </row>
    <row r="218" ht="15.75" customHeight="1">
      <c r="B218" s="153"/>
      <c r="C218" s="153"/>
      <c r="H218" s="153"/>
      <c r="I218" s="153"/>
      <c r="N218" s="153"/>
      <c r="O218" s="153"/>
      <c r="T218" s="153"/>
      <c r="U218" s="153"/>
      <c r="Z218" s="153"/>
      <c r="AA218" s="153"/>
      <c r="AF218" s="153"/>
      <c r="AG218" s="153"/>
      <c r="AL218" s="153"/>
      <c r="AM218" s="153"/>
      <c r="AR218" s="153"/>
      <c r="AS218" s="153"/>
      <c r="AX218" s="153"/>
      <c r="AY218" s="153"/>
      <c r="BD218" s="153"/>
      <c r="BE218" s="153"/>
      <c r="BF218" s="153"/>
    </row>
    <row r="219" ht="15.75" customHeight="1">
      <c r="B219" s="153"/>
      <c r="C219" s="153"/>
      <c r="H219" s="153"/>
      <c r="I219" s="153"/>
      <c r="N219" s="153"/>
      <c r="O219" s="153"/>
      <c r="T219" s="153"/>
      <c r="U219" s="153"/>
      <c r="Z219" s="153"/>
      <c r="AA219" s="153"/>
      <c r="AF219" s="153"/>
      <c r="AG219" s="153"/>
      <c r="AL219" s="153"/>
      <c r="AM219" s="153"/>
      <c r="AR219" s="153"/>
      <c r="AS219" s="153"/>
      <c r="AX219" s="153"/>
      <c r="AY219" s="153"/>
      <c r="BD219" s="153"/>
      <c r="BE219" s="153"/>
      <c r="BF219" s="153"/>
    </row>
    <row r="220" ht="15.75" customHeight="1">
      <c r="B220" s="153"/>
      <c r="C220" s="153"/>
      <c r="H220" s="153"/>
      <c r="I220" s="153"/>
      <c r="N220" s="153"/>
      <c r="O220" s="153"/>
      <c r="T220" s="153"/>
      <c r="U220" s="153"/>
      <c r="Z220" s="153"/>
      <c r="AA220" s="153"/>
      <c r="AF220" s="153"/>
      <c r="AG220" s="153"/>
      <c r="AL220" s="153"/>
      <c r="AM220" s="153"/>
      <c r="AR220" s="153"/>
      <c r="AS220" s="153"/>
      <c r="AX220" s="153"/>
      <c r="AY220" s="153"/>
      <c r="BD220" s="153"/>
      <c r="BE220" s="153"/>
      <c r="BF220" s="153"/>
    </row>
    <row r="221" ht="15.75" customHeight="1">
      <c r="B221" s="153"/>
      <c r="C221" s="153"/>
      <c r="H221" s="153"/>
      <c r="I221" s="153"/>
      <c r="N221" s="153"/>
      <c r="O221" s="153"/>
      <c r="T221" s="153"/>
      <c r="U221" s="153"/>
      <c r="Z221" s="153"/>
      <c r="AA221" s="153"/>
      <c r="AF221" s="153"/>
      <c r="AG221" s="153"/>
      <c r="AL221" s="153"/>
      <c r="AM221" s="153"/>
      <c r="AR221" s="153"/>
      <c r="AS221" s="153"/>
      <c r="AX221" s="153"/>
      <c r="AY221" s="153"/>
      <c r="BD221" s="153"/>
      <c r="BE221" s="153"/>
      <c r="BF221" s="153"/>
    </row>
    <row r="222" ht="15.75" customHeight="1">
      <c r="B222" s="153"/>
      <c r="C222" s="153"/>
      <c r="H222" s="153"/>
      <c r="I222" s="153"/>
      <c r="N222" s="153"/>
      <c r="O222" s="153"/>
      <c r="T222" s="153"/>
      <c r="U222" s="153"/>
      <c r="Z222" s="153"/>
      <c r="AA222" s="153"/>
      <c r="AF222" s="153"/>
      <c r="AG222" s="153"/>
      <c r="AL222" s="153"/>
      <c r="AM222" s="153"/>
      <c r="AR222" s="153"/>
      <c r="AS222" s="153"/>
      <c r="AX222" s="153"/>
      <c r="AY222" s="153"/>
      <c r="BD222" s="153"/>
      <c r="BE222" s="153"/>
      <c r="BF222" s="153"/>
    </row>
    <row r="223" ht="15.75" customHeight="1">
      <c r="B223" s="153"/>
      <c r="C223" s="153"/>
      <c r="H223" s="153"/>
      <c r="I223" s="153"/>
      <c r="N223" s="153"/>
      <c r="O223" s="153"/>
      <c r="T223" s="153"/>
      <c r="U223" s="153"/>
      <c r="Z223" s="153"/>
      <c r="AA223" s="153"/>
      <c r="AF223" s="153"/>
      <c r="AG223" s="153"/>
      <c r="AL223" s="153"/>
      <c r="AM223" s="153"/>
      <c r="AR223" s="153"/>
      <c r="AS223" s="153"/>
      <c r="AX223" s="153"/>
      <c r="AY223" s="153"/>
      <c r="BD223" s="153"/>
      <c r="BE223" s="153"/>
      <c r="BF223" s="153"/>
    </row>
    <row r="224" ht="15.75" customHeight="1">
      <c r="B224" s="153"/>
      <c r="C224" s="153"/>
      <c r="H224" s="153"/>
      <c r="I224" s="153"/>
      <c r="N224" s="153"/>
      <c r="O224" s="153"/>
      <c r="T224" s="153"/>
      <c r="U224" s="153"/>
      <c r="Z224" s="153"/>
      <c r="AA224" s="153"/>
      <c r="AF224" s="153"/>
      <c r="AG224" s="153"/>
      <c r="AL224" s="153"/>
      <c r="AM224" s="153"/>
      <c r="AR224" s="153"/>
      <c r="AS224" s="153"/>
      <c r="AX224" s="153"/>
      <c r="AY224" s="153"/>
      <c r="BD224" s="153"/>
      <c r="BE224" s="153"/>
      <c r="BF224" s="153"/>
    </row>
    <row r="225" ht="15.75" customHeight="1">
      <c r="B225" s="153"/>
      <c r="C225" s="153"/>
      <c r="H225" s="153"/>
      <c r="I225" s="153"/>
      <c r="N225" s="153"/>
      <c r="O225" s="153"/>
      <c r="T225" s="153"/>
      <c r="U225" s="153"/>
      <c r="Z225" s="153"/>
      <c r="AA225" s="153"/>
      <c r="AF225" s="153"/>
      <c r="AG225" s="153"/>
      <c r="AL225" s="153"/>
      <c r="AM225" s="153"/>
      <c r="AR225" s="153"/>
      <c r="AS225" s="153"/>
      <c r="AX225" s="153"/>
      <c r="AY225" s="153"/>
      <c r="BD225" s="153"/>
      <c r="BE225" s="153"/>
      <c r="BF225" s="153"/>
    </row>
    <row r="226" ht="15.75" customHeight="1">
      <c r="B226" s="153"/>
      <c r="C226" s="153"/>
      <c r="H226" s="153"/>
      <c r="I226" s="153"/>
      <c r="N226" s="153"/>
      <c r="O226" s="153"/>
      <c r="T226" s="153"/>
      <c r="U226" s="153"/>
      <c r="Z226" s="153"/>
      <c r="AA226" s="153"/>
      <c r="AF226" s="153"/>
      <c r="AG226" s="153"/>
      <c r="AL226" s="153"/>
      <c r="AM226" s="153"/>
      <c r="AR226" s="153"/>
      <c r="AS226" s="153"/>
      <c r="AX226" s="153"/>
      <c r="AY226" s="153"/>
      <c r="BD226" s="153"/>
      <c r="BE226" s="153"/>
      <c r="BF226" s="153"/>
    </row>
    <row r="227" ht="15.75" customHeight="1">
      <c r="B227" s="153"/>
      <c r="C227" s="153"/>
      <c r="H227" s="153"/>
      <c r="I227" s="153"/>
      <c r="N227" s="153"/>
      <c r="O227" s="153"/>
      <c r="T227" s="153"/>
      <c r="U227" s="153"/>
      <c r="Z227" s="153"/>
      <c r="AA227" s="153"/>
      <c r="AF227" s="153"/>
      <c r="AG227" s="153"/>
      <c r="AL227" s="153"/>
      <c r="AM227" s="153"/>
      <c r="AR227" s="153"/>
      <c r="AS227" s="153"/>
      <c r="AX227" s="153"/>
      <c r="AY227" s="153"/>
      <c r="BD227" s="153"/>
      <c r="BE227" s="153"/>
      <c r="BF227" s="153"/>
    </row>
    <row r="228" ht="15.75" customHeight="1">
      <c r="B228" s="153"/>
      <c r="C228" s="153"/>
      <c r="H228" s="153"/>
      <c r="I228" s="153"/>
      <c r="N228" s="153"/>
      <c r="O228" s="153"/>
      <c r="T228" s="153"/>
      <c r="U228" s="153"/>
      <c r="Z228" s="153"/>
      <c r="AA228" s="153"/>
      <c r="AF228" s="153"/>
      <c r="AG228" s="153"/>
      <c r="AL228" s="153"/>
      <c r="AM228" s="153"/>
      <c r="AR228" s="153"/>
      <c r="AS228" s="153"/>
      <c r="AX228" s="153"/>
      <c r="AY228" s="153"/>
      <c r="BD228" s="153"/>
      <c r="BE228" s="153"/>
      <c r="BF228" s="153"/>
    </row>
    <row r="229" ht="15.75" customHeight="1">
      <c r="B229" s="153"/>
      <c r="C229" s="153"/>
      <c r="H229" s="153"/>
      <c r="I229" s="153"/>
      <c r="N229" s="153"/>
      <c r="O229" s="153"/>
      <c r="T229" s="153"/>
      <c r="U229" s="153"/>
      <c r="Z229" s="153"/>
      <c r="AA229" s="153"/>
      <c r="AF229" s="153"/>
      <c r="AG229" s="153"/>
      <c r="AL229" s="153"/>
      <c r="AM229" s="153"/>
      <c r="AR229" s="153"/>
      <c r="AS229" s="153"/>
      <c r="AX229" s="153"/>
      <c r="AY229" s="153"/>
      <c r="BD229" s="153"/>
      <c r="BE229" s="153"/>
      <c r="BF229" s="153"/>
    </row>
    <row r="230" ht="15.75" customHeight="1">
      <c r="B230" s="153"/>
      <c r="C230" s="153"/>
      <c r="H230" s="153"/>
      <c r="I230" s="153"/>
      <c r="N230" s="153"/>
      <c r="O230" s="153"/>
      <c r="T230" s="153"/>
      <c r="U230" s="153"/>
      <c r="Z230" s="153"/>
      <c r="AA230" s="153"/>
      <c r="AF230" s="153"/>
      <c r="AG230" s="153"/>
      <c r="AL230" s="153"/>
      <c r="AM230" s="153"/>
      <c r="AR230" s="153"/>
      <c r="AS230" s="153"/>
      <c r="AX230" s="153"/>
      <c r="AY230" s="153"/>
      <c r="BD230" s="153"/>
      <c r="BE230" s="153"/>
      <c r="BF230" s="153"/>
    </row>
    <row r="231" ht="15.75" customHeight="1">
      <c r="B231" s="153"/>
      <c r="C231" s="153"/>
      <c r="H231" s="153"/>
      <c r="I231" s="153"/>
      <c r="N231" s="153"/>
      <c r="O231" s="153"/>
      <c r="T231" s="153"/>
      <c r="U231" s="153"/>
      <c r="Z231" s="153"/>
      <c r="AA231" s="153"/>
      <c r="AF231" s="153"/>
      <c r="AG231" s="153"/>
      <c r="AL231" s="153"/>
      <c r="AM231" s="153"/>
      <c r="AR231" s="153"/>
      <c r="AS231" s="153"/>
      <c r="AX231" s="153"/>
      <c r="AY231" s="153"/>
      <c r="BD231" s="153"/>
      <c r="BE231" s="153"/>
      <c r="BF231" s="153"/>
    </row>
    <row r="232" ht="15.75" customHeight="1">
      <c r="B232" s="153"/>
      <c r="C232" s="153"/>
      <c r="H232" s="153"/>
      <c r="I232" s="153"/>
      <c r="N232" s="153"/>
      <c r="O232" s="153"/>
      <c r="T232" s="153"/>
      <c r="U232" s="153"/>
      <c r="Z232" s="153"/>
      <c r="AA232" s="153"/>
      <c r="AF232" s="153"/>
      <c r="AG232" s="153"/>
      <c r="AL232" s="153"/>
      <c r="AM232" s="153"/>
      <c r="AR232" s="153"/>
      <c r="AS232" s="153"/>
      <c r="AX232" s="153"/>
      <c r="AY232" s="153"/>
      <c r="BD232" s="153"/>
      <c r="BE232" s="153"/>
      <c r="BF232" s="153"/>
    </row>
    <row r="233" ht="15.75" customHeight="1">
      <c r="B233" s="153"/>
      <c r="C233" s="153"/>
      <c r="H233" s="153"/>
      <c r="I233" s="153"/>
      <c r="N233" s="153"/>
      <c r="O233" s="153"/>
      <c r="T233" s="153"/>
      <c r="U233" s="153"/>
      <c r="Z233" s="153"/>
      <c r="AA233" s="153"/>
      <c r="AF233" s="153"/>
      <c r="AG233" s="153"/>
      <c r="AL233" s="153"/>
      <c r="AM233" s="153"/>
      <c r="AR233" s="153"/>
      <c r="AS233" s="153"/>
      <c r="AX233" s="153"/>
      <c r="AY233" s="153"/>
      <c r="BD233" s="153"/>
      <c r="BE233" s="153"/>
      <c r="BF233" s="153"/>
    </row>
    <row r="234" ht="15.75" customHeight="1">
      <c r="B234" s="153"/>
      <c r="C234" s="153"/>
      <c r="H234" s="153"/>
      <c r="I234" s="153"/>
      <c r="N234" s="153"/>
      <c r="O234" s="153"/>
      <c r="T234" s="153"/>
      <c r="U234" s="153"/>
      <c r="Z234" s="153"/>
      <c r="AA234" s="153"/>
      <c r="AF234" s="153"/>
      <c r="AG234" s="153"/>
      <c r="AL234" s="153"/>
      <c r="AM234" s="153"/>
      <c r="AR234" s="153"/>
      <c r="AS234" s="153"/>
      <c r="AX234" s="153"/>
      <c r="AY234" s="153"/>
      <c r="BD234" s="153"/>
      <c r="BE234" s="153"/>
      <c r="BF234" s="153"/>
    </row>
    <row r="235" ht="15.75" customHeight="1">
      <c r="B235" s="153"/>
      <c r="C235" s="153"/>
      <c r="H235" s="153"/>
      <c r="I235" s="153"/>
      <c r="N235" s="153"/>
      <c r="O235" s="153"/>
      <c r="T235" s="153"/>
      <c r="U235" s="153"/>
      <c r="Z235" s="153"/>
      <c r="AA235" s="153"/>
      <c r="AF235" s="153"/>
      <c r="AG235" s="153"/>
      <c r="AL235" s="153"/>
      <c r="AM235" s="153"/>
      <c r="AR235" s="153"/>
      <c r="AS235" s="153"/>
      <c r="AX235" s="153"/>
      <c r="AY235" s="153"/>
      <c r="BD235" s="153"/>
      <c r="BE235" s="153"/>
      <c r="BF235" s="153"/>
    </row>
    <row r="236" ht="15.75" customHeight="1">
      <c r="B236" s="153"/>
      <c r="C236" s="153"/>
      <c r="H236" s="153"/>
      <c r="I236" s="153"/>
      <c r="N236" s="153"/>
      <c r="O236" s="153"/>
      <c r="T236" s="153"/>
      <c r="U236" s="153"/>
      <c r="Z236" s="153"/>
      <c r="AA236" s="153"/>
      <c r="AF236" s="153"/>
      <c r="AG236" s="153"/>
      <c r="AL236" s="153"/>
      <c r="AM236" s="153"/>
      <c r="AR236" s="153"/>
      <c r="AS236" s="153"/>
      <c r="AX236" s="153"/>
      <c r="AY236" s="153"/>
      <c r="BD236" s="153"/>
      <c r="BE236" s="153"/>
      <c r="BF236" s="153"/>
    </row>
    <row r="237" ht="15.75" customHeight="1">
      <c r="B237" s="153"/>
      <c r="C237" s="153"/>
      <c r="H237" s="153"/>
      <c r="I237" s="153"/>
      <c r="N237" s="153"/>
      <c r="O237" s="153"/>
      <c r="T237" s="153"/>
      <c r="U237" s="153"/>
      <c r="Z237" s="153"/>
      <c r="AA237" s="153"/>
      <c r="AF237" s="153"/>
      <c r="AG237" s="153"/>
      <c r="AL237" s="153"/>
      <c r="AM237" s="153"/>
      <c r="AR237" s="153"/>
      <c r="AS237" s="153"/>
      <c r="AX237" s="153"/>
      <c r="AY237" s="153"/>
      <c r="BD237" s="153"/>
      <c r="BE237" s="153"/>
      <c r="BF237" s="153"/>
    </row>
    <row r="238" ht="15.75" customHeight="1">
      <c r="B238" s="153"/>
      <c r="C238" s="153"/>
      <c r="H238" s="153"/>
      <c r="I238" s="153"/>
      <c r="N238" s="153"/>
      <c r="O238" s="153"/>
      <c r="T238" s="153"/>
      <c r="U238" s="153"/>
      <c r="Z238" s="153"/>
      <c r="AA238" s="153"/>
      <c r="AF238" s="153"/>
      <c r="AG238" s="153"/>
      <c r="AL238" s="153"/>
      <c r="AM238" s="153"/>
      <c r="AR238" s="153"/>
      <c r="AS238" s="153"/>
      <c r="AX238" s="153"/>
      <c r="AY238" s="153"/>
      <c r="BD238" s="153"/>
      <c r="BE238" s="153"/>
      <c r="BF238" s="153"/>
    </row>
    <row r="239" ht="15.75" customHeight="1">
      <c r="B239" s="153"/>
      <c r="C239" s="153"/>
      <c r="H239" s="153"/>
      <c r="I239" s="153"/>
      <c r="N239" s="153"/>
      <c r="O239" s="153"/>
      <c r="T239" s="153"/>
      <c r="U239" s="153"/>
      <c r="Z239" s="153"/>
      <c r="AA239" s="153"/>
      <c r="AF239" s="153"/>
      <c r="AG239" s="153"/>
      <c r="AL239" s="153"/>
      <c r="AM239" s="153"/>
      <c r="AR239" s="153"/>
      <c r="AS239" s="153"/>
      <c r="AX239" s="153"/>
      <c r="AY239" s="153"/>
      <c r="BD239" s="153"/>
      <c r="BE239" s="153"/>
      <c r="BF239" s="153"/>
    </row>
    <row r="240" ht="15.75" customHeight="1">
      <c r="B240" s="153"/>
      <c r="C240" s="153"/>
      <c r="H240" s="153"/>
      <c r="I240" s="153"/>
      <c r="N240" s="153"/>
      <c r="O240" s="153"/>
      <c r="T240" s="153"/>
      <c r="U240" s="153"/>
      <c r="Z240" s="153"/>
      <c r="AA240" s="153"/>
      <c r="AF240" s="153"/>
      <c r="AG240" s="153"/>
      <c r="AL240" s="153"/>
      <c r="AM240" s="153"/>
      <c r="AR240" s="153"/>
      <c r="AS240" s="153"/>
      <c r="AX240" s="153"/>
      <c r="AY240" s="153"/>
      <c r="BD240" s="153"/>
      <c r="BE240" s="153"/>
      <c r="BF240" s="153"/>
    </row>
    <row r="241" ht="15.75" customHeight="1">
      <c r="B241" s="153"/>
      <c r="C241" s="153"/>
      <c r="H241" s="153"/>
      <c r="I241" s="153"/>
      <c r="N241" s="153"/>
      <c r="O241" s="153"/>
      <c r="T241" s="153"/>
      <c r="U241" s="153"/>
      <c r="Z241" s="153"/>
      <c r="AA241" s="153"/>
      <c r="AF241" s="153"/>
      <c r="AG241" s="153"/>
      <c r="AL241" s="153"/>
      <c r="AM241" s="153"/>
      <c r="AR241" s="153"/>
      <c r="AS241" s="153"/>
      <c r="AX241" s="153"/>
      <c r="AY241" s="153"/>
      <c r="BD241" s="153"/>
      <c r="BE241" s="153"/>
      <c r="BF241" s="153"/>
    </row>
    <row r="242" ht="15.75" customHeight="1">
      <c r="B242" s="153"/>
      <c r="C242" s="153"/>
      <c r="H242" s="153"/>
      <c r="I242" s="153"/>
      <c r="N242" s="153"/>
      <c r="O242" s="153"/>
      <c r="T242" s="153"/>
      <c r="U242" s="153"/>
      <c r="Z242" s="153"/>
      <c r="AA242" s="153"/>
      <c r="AF242" s="153"/>
      <c r="AG242" s="153"/>
      <c r="AL242" s="153"/>
      <c r="AM242" s="153"/>
      <c r="AR242" s="153"/>
      <c r="AS242" s="153"/>
      <c r="AX242" s="153"/>
      <c r="AY242" s="153"/>
      <c r="BD242" s="153"/>
      <c r="BE242" s="153"/>
      <c r="BF242" s="153"/>
    </row>
    <row r="243" ht="15.75" customHeight="1">
      <c r="B243" s="153"/>
      <c r="C243" s="153"/>
      <c r="H243" s="153"/>
      <c r="I243" s="153"/>
      <c r="N243" s="153"/>
      <c r="O243" s="153"/>
      <c r="T243" s="153"/>
      <c r="U243" s="153"/>
      <c r="Z243" s="153"/>
      <c r="AA243" s="153"/>
      <c r="AF243" s="153"/>
      <c r="AG243" s="153"/>
      <c r="AL243" s="153"/>
      <c r="AM243" s="153"/>
      <c r="AR243" s="153"/>
      <c r="AS243" s="153"/>
      <c r="AX243" s="153"/>
      <c r="AY243" s="153"/>
      <c r="BD243" s="153"/>
      <c r="BE243" s="153"/>
      <c r="BF243" s="153"/>
    </row>
    <row r="244" ht="15.75" customHeight="1">
      <c r="B244" s="153"/>
      <c r="C244" s="153"/>
      <c r="H244" s="153"/>
      <c r="I244" s="153"/>
      <c r="N244" s="153"/>
      <c r="O244" s="153"/>
      <c r="T244" s="153"/>
      <c r="U244" s="153"/>
      <c r="Z244" s="153"/>
      <c r="AA244" s="153"/>
      <c r="AF244" s="153"/>
      <c r="AG244" s="153"/>
      <c r="AL244" s="153"/>
      <c r="AM244" s="153"/>
      <c r="AR244" s="153"/>
      <c r="AS244" s="153"/>
      <c r="AX244" s="153"/>
      <c r="AY244" s="153"/>
      <c r="BD244" s="153"/>
      <c r="BE244" s="153"/>
      <c r="BF244" s="153"/>
    </row>
    <row r="245" ht="15.75" customHeight="1">
      <c r="B245" s="153"/>
      <c r="C245" s="153"/>
      <c r="H245" s="153"/>
      <c r="I245" s="153"/>
      <c r="N245" s="153"/>
      <c r="O245" s="153"/>
      <c r="T245" s="153"/>
      <c r="U245" s="153"/>
      <c r="Z245" s="153"/>
      <c r="AA245" s="153"/>
      <c r="AF245" s="153"/>
      <c r="AG245" s="153"/>
      <c r="AL245" s="153"/>
      <c r="AM245" s="153"/>
      <c r="AR245" s="153"/>
      <c r="AS245" s="153"/>
      <c r="AX245" s="153"/>
      <c r="AY245" s="153"/>
      <c r="BD245" s="153"/>
      <c r="BE245" s="153"/>
      <c r="BF245" s="153"/>
    </row>
    <row r="246" ht="15.75" customHeight="1">
      <c r="B246" s="153"/>
      <c r="C246" s="153"/>
      <c r="H246" s="153"/>
      <c r="I246" s="153"/>
      <c r="N246" s="153"/>
      <c r="O246" s="153"/>
      <c r="T246" s="153"/>
      <c r="U246" s="153"/>
      <c r="Z246" s="153"/>
      <c r="AA246" s="153"/>
      <c r="AF246" s="153"/>
      <c r="AG246" s="153"/>
      <c r="AL246" s="153"/>
      <c r="AM246" s="153"/>
      <c r="AR246" s="153"/>
      <c r="AS246" s="153"/>
      <c r="AX246" s="153"/>
      <c r="AY246" s="153"/>
      <c r="BD246" s="153"/>
      <c r="BE246" s="153"/>
      <c r="BF246" s="153"/>
    </row>
    <row r="247" ht="15.75" customHeight="1">
      <c r="B247" s="153"/>
      <c r="C247" s="153"/>
      <c r="H247" s="153"/>
      <c r="I247" s="153"/>
      <c r="N247" s="153"/>
      <c r="O247" s="153"/>
      <c r="T247" s="153"/>
      <c r="U247" s="153"/>
      <c r="Z247" s="153"/>
      <c r="AA247" s="153"/>
      <c r="AF247" s="153"/>
      <c r="AG247" s="153"/>
      <c r="AL247" s="153"/>
      <c r="AM247" s="153"/>
      <c r="AR247" s="153"/>
      <c r="AS247" s="153"/>
      <c r="AX247" s="153"/>
      <c r="AY247" s="153"/>
      <c r="BD247" s="153"/>
      <c r="BE247" s="153"/>
      <c r="BF247" s="153"/>
    </row>
    <row r="248" ht="15.75" customHeight="1">
      <c r="B248" s="153"/>
      <c r="C248" s="153"/>
      <c r="H248" s="153"/>
      <c r="I248" s="153"/>
      <c r="N248" s="153"/>
      <c r="O248" s="153"/>
      <c r="T248" s="153"/>
      <c r="U248" s="153"/>
      <c r="Z248" s="153"/>
      <c r="AA248" s="153"/>
      <c r="AF248" s="153"/>
      <c r="AG248" s="153"/>
      <c r="AL248" s="153"/>
      <c r="AM248" s="153"/>
      <c r="AR248" s="153"/>
      <c r="AS248" s="153"/>
      <c r="AX248" s="153"/>
      <c r="AY248" s="153"/>
      <c r="BD248" s="153"/>
      <c r="BE248" s="153"/>
      <c r="BF248" s="153"/>
    </row>
    <row r="249" ht="15.75" customHeight="1">
      <c r="B249" s="153"/>
      <c r="C249" s="153"/>
      <c r="H249" s="153"/>
      <c r="I249" s="153"/>
      <c r="N249" s="153"/>
      <c r="O249" s="153"/>
      <c r="T249" s="153"/>
      <c r="U249" s="153"/>
      <c r="Z249" s="153"/>
      <c r="AA249" s="153"/>
      <c r="AF249" s="153"/>
      <c r="AG249" s="153"/>
      <c r="AL249" s="153"/>
      <c r="AM249" s="153"/>
      <c r="AR249" s="153"/>
      <c r="AS249" s="153"/>
      <c r="AX249" s="153"/>
      <c r="AY249" s="153"/>
      <c r="BD249" s="153"/>
      <c r="BE249" s="153"/>
      <c r="BF249" s="153"/>
    </row>
    <row r="250" ht="15.75" customHeight="1">
      <c r="B250" s="153"/>
      <c r="C250" s="153"/>
      <c r="H250" s="153"/>
      <c r="I250" s="153"/>
      <c r="N250" s="153"/>
      <c r="O250" s="153"/>
      <c r="T250" s="153"/>
      <c r="U250" s="153"/>
      <c r="Z250" s="153"/>
      <c r="AA250" s="153"/>
      <c r="AF250" s="153"/>
      <c r="AG250" s="153"/>
      <c r="AL250" s="153"/>
      <c r="AM250" s="153"/>
      <c r="AR250" s="153"/>
      <c r="AS250" s="153"/>
      <c r="AX250" s="153"/>
      <c r="AY250" s="153"/>
      <c r="BD250" s="153"/>
      <c r="BE250" s="153"/>
      <c r="BF250" s="153"/>
    </row>
    <row r="251" ht="15.75" customHeight="1">
      <c r="B251" s="153"/>
      <c r="C251" s="153"/>
      <c r="H251" s="153"/>
      <c r="I251" s="153"/>
      <c r="N251" s="153"/>
      <c r="O251" s="153"/>
      <c r="T251" s="153"/>
      <c r="U251" s="153"/>
      <c r="Z251" s="153"/>
      <c r="AA251" s="153"/>
      <c r="AF251" s="153"/>
      <c r="AG251" s="153"/>
      <c r="AL251" s="153"/>
      <c r="AM251" s="153"/>
      <c r="AR251" s="153"/>
      <c r="AS251" s="153"/>
      <c r="AX251" s="153"/>
      <c r="AY251" s="153"/>
      <c r="BD251" s="153"/>
      <c r="BE251" s="153"/>
      <c r="BF251" s="153"/>
    </row>
    <row r="252" ht="15.75" customHeight="1">
      <c r="B252" s="153"/>
      <c r="C252" s="153"/>
      <c r="H252" s="153"/>
      <c r="I252" s="153"/>
      <c r="N252" s="153"/>
      <c r="O252" s="153"/>
      <c r="T252" s="153"/>
      <c r="U252" s="153"/>
      <c r="Z252" s="153"/>
      <c r="AA252" s="153"/>
      <c r="AF252" s="153"/>
      <c r="AG252" s="153"/>
      <c r="AL252" s="153"/>
      <c r="AM252" s="153"/>
      <c r="AR252" s="153"/>
      <c r="AS252" s="153"/>
      <c r="AX252" s="153"/>
      <c r="AY252" s="153"/>
      <c r="BD252" s="153"/>
      <c r="BE252" s="153"/>
      <c r="BF252" s="153"/>
    </row>
    <row r="253" ht="15.75" customHeight="1">
      <c r="B253" s="153"/>
      <c r="C253" s="153"/>
      <c r="H253" s="153"/>
      <c r="I253" s="153"/>
      <c r="N253" s="153"/>
      <c r="O253" s="153"/>
      <c r="T253" s="153"/>
      <c r="U253" s="153"/>
      <c r="Z253" s="153"/>
      <c r="AA253" s="153"/>
      <c r="AF253" s="153"/>
      <c r="AG253" s="153"/>
      <c r="AL253" s="153"/>
      <c r="AM253" s="153"/>
      <c r="AR253" s="153"/>
      <c r="AS253" s="153"/>
      <c r="AX253" s="153"/>
      <c r="AY253" s="153"/>
      <c r="BD253" s="153"/>
      <c r="BE253" s="153"/>
      <c r="BF253" s="153"/>
    </row>
    <row r="254" ht="15.75" customHeight="1">
      <c r="B254" s="153"/>
      <c r="C254" s="153"/>
      <c r="H254" s="153"/>
      <c r="I254" s="153"/>
      <c r="N254" s="153"/>
      <c r="O254" s="153"/>
      <c r="T254" s="153"/>
      <c r="U254" s="153"/>
      <c r="Z254" s="153"/>
      <c r="AA254" s="153"/>
      <c r="AF254" s="153"/>
      <c r="AG254" s="153"/>
      <c r="AL254" s="153"/>
      <c r="AM254" s="153"/>
      <c r="AR254" s="153"/>
      <c r="AS254" s="153"/>
      <c r="AX254" s="153"/>
      <c r="AY254" s="153"/>
      <c r="BD254" s="153"/>
      <c r="BE254" s="153"/>
      <c r="BF254" s="153"/>
    </row>
    <row r="255" ht="15.75" customHeight="1">
      <c r="B255" s="153"/>
      <c r="C255" s="153"/>
      <c r="H255" s="153"/>
      <c r="I255" s="153"/>
      <c r="N255" s="153"/>
      <c r="O255" s="153"/>
      <c r="T255" s="153"/>
      <c r="U255" s="153"/>
      <c r="Z255" s="153"/>
      <c r="AA255" s="153"/>
      <c r="AF255" s="153"/>
      <c r="AG255" s="153"/>
      <c r="AL255" s="153"/>
      <c r="AM255" s="153"/>
      <c r="AR255" s="153"/>
      <c r="AS255" s="153"/>
      <c r="AX255" s="153"/>
      <c r="AY255" s="153"/>
      <c r="BD255" s="153"/>
      <c r="BE255" s="153"/>
      <c r="BF255" s="153"/>
    </row>
    <row r="256" ht="15.75" customHeight="1">
      <c r="B256" s="153"/>
      <c r="C256" s="153"/>
      <c r="H256" s="153"/>
      <c r="I256" s="153"/>
      <c r="N256" s="153"/>
      <c r="O256" s="153"/>
      <c r="T256" s="153"/>
      <c r="U256" s="153"/>
      <c r="Z256" s="153"/>
      <c r="AA256" s="153"/>
      <c r="AF256" s="153"/>
      <c r="AG256" s="153"/>
      <c r="AL256" s="153"/>
      <c r="AM256" s="153"/>
      <c r="AR256" s="153"/>
      <c r="AS256" s="153"/>
      <c r="AX256" s="153"/>
      <c r="AY256" s="153"/>
      <c r="BD256" s="153"/>
      <c r="BE256" s="153"/>
      <c r="BF256" s="153"/>
    </row>
    <row r="257" ht="15.75" customHeight="1">
      <c r="B257" s="153"/>
      <c r="C257" s="153"/>
      <c r="H257" s="153"/>
      <c r="I257" s="153"/>
      <c r="N257" s="153"/>
      <c r="O257" s="153"/>
      <c r="T257" s="153"/>
      <c r="U257" s="153"/>
      <c r="Z257" s="153"/>
      <c r="AA257" s="153"/>
      <c r="AF257" s="153"/>
      <c r="AG257" s="153"/>
      <c r="AL257" s="153"/>
      <c r="AM257" s="153"/>
      <c r="AR257" s="153"/>
      <c r="AS257" s="153"/>
      <c r="AX257" s="153"/>
      <c r="AY257" s="153"/>
      <c r="BD257" s="153"/>
      <c r="BE257" s="153"/>
      <c r="BF257" s="153"/>
    </row>
    <row r="258" ht="15.75" customHeight="1">
      <c r="B258" s="153"/>
      <c r="C258" s="153"/>
      <c r="H258" s="153"/>
      <c r="I258" s="153"/>
      <c r="N258" s="153"/>
      <c r="O258" s="153"/>
      <c r="T258" s="153"/>
      <c r="U258" s="153"/>
      <c r="Z258" s="153"/>
      <c r="AA258" s="153"/>
      <c r="AF258" s="153"/>
      <c r="AG258" s="153"/>
      <c r="AL258" s="153"/>
      <c r="AM258" s="153"/>
      <c r="AR258" s="153"/>
      <c r="AS258" s="153"/>
      <c r="AX258" s="153"/>
      <c r="AY258" s="153"/>
      <c r="BD258" s="153"/>
      <c r="BE258" s="153"/>
      <c r="BF258" s="153"/>
    </row>
    <row r="259" ht="15.75" customHeight="1">
      <c r="B259" s="153"/>
      <c r="C259" s="153"/>
      <c r="H259" s="153"/>
      <c r="I259" s="153"/>
      <c r="N259" s="153"/>
      <c r="O259" s="153"/>
      <c r="T259" s="153"/>
      <c r="U259" s="153"/>
      <c r="Z259" s="153"/>
      <c r="AA259" s="153"/>
      <c r="AF259" s="153"/>
      <c r="AG259" s="153"/>
      <c r="AL259" s="153"/>
      <c r="AM259" s="153"/>
      <c r="AR259" s="153"/>
      <c r="AS259" s="153"/>
      <c r="AX259" s="153"/>
      <c r="AY259" s="153"/>
      <c r="BD259" s="153"/>
      <c r="BE259" s="153"/>
      <c r="BF259" s="153"/>
    </row>
    <row r="260" ht="15.75" customHeight="1">
      <c r="B260" s="153"/>
      <c r="C260" s="153"/>
      <c r="H260" s="153"/>
      <c r="I260" s="153"/>
      <c r="N260" s="153"/>
      <c r="O260" s="153"/>
      <c r="T260" s="153"/>
      <c r="U260" s="153"/>
      <c r="Z260" s="153"/>
      <c r="AA260" s="153"/>
      <c r="AF260" s="153"/>
      <c r="AG260" s="153"/>
      <c r="AL260" s="153"/>
      <c r="AM260" s="153"/>
      <c r="AR260" s="153"/>
      <c r="AS260" s="153"/>
      <c r="AX260" s="153"/>
      <c r="AY260" s="153"/>
      <c r="BD260" s="153"/>
      <c r="BE260" s="153"/>
      <c r="BF260" s="153"/>
    </row>
    <row r="261" ht="15.75" customHeight="1">
      <c r="B261" s="153"/>
      <c r="C261" s="153"/>
      <c r="H261" s="153"/>
      <c r="I261" s="153"/>
      <c r="N261" s="153"/>
      <c r="O261" s="153"/>
      <c r="T261" s="153"/>
      <c r="U261" s="153"/>
      <c r="Z261" s="153"/>
      <c r="AA261" s="153"/>
      <c r="AF261" s="153"/>
      <c r="AG261" s="153"/>
      <c r="AL261" s="153"/>
      <c r="AM261" s="153"/>
      <c r="AR261" s="153"/>
      <c r="AS261" s="153"/>
      <c r="AX261" s="153"/>
      <c r="AY261" s="153"/>
      <c r="BD261" s="153"/>
      <c r="BE261" s="153"/>
      <c r="BF261" s="153"/>
    </row>
    <row r="262" ht="15.75" customHeight="1">
      <c r="B262" s="153"/>
      <c r="C262" s="153"/>
      <c r="H262" s="153"/>
      <c r="I262" s="153"/>
      <c r="N262" s="153"/>
      <c r="O262" s="153"/>
      <c r="T262" s="153"/>
      <c r="U262" s="153"/>
      <c r="Z262" s="153"/>
      <c r="AA262" s="153"/>
      <c r="AF262" s="153"/>
      <c r="AG262" s="153"/>
      <c r="AL262" s="153"/>
      <c r="AM262" s="153"/>
      <c r="AR262" s="153"/>
      <c r="AS262" s="153"/>
      <c r="AX262" s="153"/>
      <c r="AY262" s="153"/>
      <c r="BD262" s="153"/>
      <c r="BE262" s="153"/>
      <c r="BF262" s="153"/>
    </row>
    <row r="263" ht="15.75" customHeight="1">
      <c r="B263" s="153"/>
      <c r="C263" s="153"/>
      <c r="H263" s="153"/>
      <c r="I263" s="153"/>
      <c r="N263" s="153"/>
      <c r="O263" s="153"/>
      <c r="T263" s="153"/>
      <c r="U263" s="153"/>
      <c r="Z263" s="153"/>
      <c r="AA263" s="153"/>
      <c r="AF263" s="153"/>
      <c r="AG263" s="153"/>
      <c r="AL263" s="153"/>
      <c r="AM263" s="153"/>
      <c r="AR263" s="153"/>
      <c r="AS263" s="153"/>
      <c r="AX263" s="153"/>
      <c r="AY263" s="153"/>
      <c r="BD263" s="153"/>
      <c r="BE263" s="153"/>
      <c r="BF263" s="153"/>
    </row>
    <row r="264" ht="15.75" customHeight="1">
      <c r="B264" s="153"/>
      <c r="C264" s="153"/>
      <c r="H264" s="153"/>
      <c r="I264" s="153"/>
      <c r="N264" s="153"/>
      <c r="O264" s="153"/>
      <c r="T264" s="153"/>
      <c r="U264" s="153"/>
      <c r="Z264" s="153"/>
      <c r="AA264" s="153"/>
      <c r="AF264" s="153"/>
      <c r="AG264" s="153"/>
      <c r="AL264" s="153"/>
      <c r="AM264" s="153"/>
      <c r="AR264" s="153"/>
      <c r="AS264" s="153"/>
      <c r="AX264" s="153"/>
      <c r="AY264" s="153"/>
      <c r="BD264" s="153"/>
      <c r="BE264" s="153"/>
      <c r="BF264" s="153"/>
    </row>
    <row r="265" ht="15.75" customHeight="1">
      <c r="B265" s="153"/>
      <c r="C265" s="153"/>
      <c r="H265" s="153"/>
      <c r="I265" s="153"/>
      <c r="N265" s="153"/>
      <c r="O265" s="153"/>
      <c r="T265" s="153"/>
      <c r="U265" s="153"/>
      <c r="Z265" s="153"/>
      <c r="AA265" s="153"/>
      <c r="AF265" s="153"/>
      <c r="AG265" s="153"/>
      <c r="AL265" s="153"/>
      <c r="AM265" s="153"/>
      <c r="AR265" s="153"/>
      <c r="AS265" s="153"/>
      <c r="AX265" s="153"/>
      <c r="AY265" s="153"/>
      <c r="BD265" s="153"/>
      <c r="BE265" s="153"/>
      <c r="BF265" s="153"/>
    </row>
    <row r="266" ht="15.75" customHeight="1">
      <c r="B266" s="153"/>
      <c r="C266" s="153"/>
      <c r="H266" s="153"/>
      <c r="I266" s="153"/>
      <c r="N266" s="153"/>
      <c r="O266" s="153"/>
      <c r="T266" s="153"/>
      <c r="U266" s="153"/>
      <c r="Z266" s="153"/>
      <c r="AA266" s="153"/>
      <c r="AF266" s="153"/>
      <c r="AG266" s="153"/>
      <c r="AL266" s="153"/>
      <c r="AM266" s="153"/>
      <c r="AR266" s="153"/>
      <c r="AS266" s="153"/>
      <c r="AX266" s="153"/>
      <c r="AY266" s="153"/>
      <c r="BD266" s="153"/>
      <c r="BE266" s="153"/>
      <c r="BF266" s="153"/>
    </row>
    <row r="267" ht="15.75" customHeight="1">
      <c r="B267" s="153"/>
      <c r="C267" s="153"/>
      <c r="H267" s="153"/>
      <c r="I267" s="153"/>
      <c r="N267" s="153"/>
      <c r="O267" s="153"/>
      <c r="T267" s="153"/>
      <c r="U267" s="153"/>
      <c r="Z267" s="153"/>
      <c r="AA267" s="153"/>
      <c r="AF267" s="153"/>
      <c r="AG267" s="153"/>
      <c r="AL267" s="153"/>
      <c r="AM267" s="153"/>
      <c r="AR267" s="153"/>
      <c r="AS267" s="153"/>
      <c r="AX267" s="153"/>
      <c r="AY267" s="153"/>
      <c r="BD267" s="153"/>
      <c r="BE267" s="153"/>
      <c r="BF267" s="153"/>
    </row>
    <row r="268" ht="15.75" customHeight="1">
      <c r="B268" s="153"/>
      <c r="C268" s="153"/>
      <c r="H268" s="153"/>
      <c r="I268" s="153"/>
      <c r="N268" s="153"/>
      <c r="O268" s="153"/>
      <c r="T268" s="153"/>
      <c r="U268" s="153"/>
      <c r="Z268" s="153"/>
      <c r="AA268" s="153"/>
      <c r="AF268" s="153"/>
      <c r="AG268" s="153"/>
      <c r="AL268" s="153"/>
      <c r="AM268" s="153"/>
      <c r="AR268" s="153"/>
      <c r="AS268" s="153"/>
      <c r="AX268" s="153"/>
      <c r="AY268" s="153"/>
      <c r="BD268" s="153"/>
      <c r="BE268" s="153"/>
      <c r="BF268" s="153"/>
    </row>
    <row r="269" ht="15.75" customHeight="1">
      <c r="B269" s="153"/>
      <c r="C269" s="153"/>
      <c r="H269" s="153"/>
      <c r="I269" s="153"/>
      <c r="N269" s="153"/>
      <c r="O269" s="153"/>
      <c r="T269" s="153"/>
      <c r="U269" s="153"/>
      <c r="Z269" s="153"/>
      <c r="AA269" s="153"/>
      <c r="AF269" s="153"/>
      <c r="AG269" s="153"/>
      <c r="AL269" s="153"/>
      <c r="AM269" s="153"/>
      <c r="AR269" s="153"/>
      <c r="AS269" s="153"/>
      <c r="AX269" s="153"/>
      <c r="AY269" s="153"/>
      <c r="BD269" s="153"/>
      <c r="BE269" s="153"/>
      <c r="BF269" s="153"/>
    </row>
    <row r="270" ht="15.75" customHeight="1">
      <c r="B270" s="153"/>
      <c r="C270" s="153"/>
      <c r="H270" s="153"/>
      <c r="I270" s="153"/>
      <c r="N270" s="153"/>
      <c r="O270" s="153"/>
      <c r="T270" s="153"/>
      <c r="U270" s="153"/>
      <c r="Z270" s="153"/>
      <c r="AA270" s="153"/>
      <c r="AF270" s="153"/>
      <c r="AG270" s="153"/>
      <c r="AL270" s="153"/>
      <c r="AM270" s="153"/>
      <c r="AR270" s="153"/>
      <c r="AS270" s="153"/>
      <c r="AX270" s="153"/>
      <c r="AY270" s="153"/>
      <c r="BD270" s="153"/>
      <c r="BE270" s="153"/>
      <c r="BF270" s="153"/>
    </row>
    <row r="271" ht="15.75" customHeight="1">
      <c r="B271" s="153"/>
      <c r="C271" s="153"/>
      <c r="H271" s="153"/>
      <c r="I271" s="153"/>
      <c r="N271" s="153"/>
      <c r="O271" s="153"/>
      <c r="T271" s="153"/>
      <c r="U271" s="153"/>
      <c r="Z271" s="153"/>
      <c r="AA271" s="153"/>
      <c r="AF271" s="153"/>
      <c r="AG271" s="153"/>
      <c r="AL271" s="153"/>
      <c r="AM271" s="153"/>
      <c r="AR271" s="153"/>
      <c r="AS271" s="153"/>
      <c r="AX271" s="153"/>
      <c r="AY271" s="153"/>
      <c r="BD271" s="153"/>
      <c r="BE271" s="153"/>
      <c r="BF271" s="153"/>
    </row>
    <row r="272" ht="15.75" customHeight="1">
      <c r="B272" s="153"/>
      <c r="C272" s="153"/>
      <c r="H272" s="153"/>
      <c r="I272" s="153"/>
      <c r="N272" s="153"/>
      <c r="O272" s="153"/>
      <c r="T272" s="153"/>
      <c r="U272" s="153"/>
      <c r="Z272" s="153"/>
      <c r="AA272" s="153"/>
      <c r="AF272" s="153"/>
      <c r="AG272" s="153"/>
      <c r="AL272" s="153"/>
      <c r="AM272" s="153"/>
      <c r="AR272" s="153"/>
      <c r="AS272" s="153"/>
      <c r="AX272" s="153"/>
      <c r="AY272" s="153"/>
      <c r="BD272" s="153"/>
      <c r="BE272" s="153"/>
      <c r="BF272" s="153"/>
    </row>
    <row r="273" ht="15.75" customHeight="1">
      <c r="B273" s="153"/>
      <c r="C273" s="153"/>
      <c r="H273" s="153"/>
      <c r="I273" s="153"/>
      <c r="N273" s="153"/>
      <c r="O273" s="153"/>
      <c r="T273" s="153"/>
      <c r="U273" s="153"/>
      <c r="Z273" s="153"/>
      <c r="AA273" s="153"/>
      <c r="AF273" s="153"/>
      <c r="AG273" s="153"/>
      <c r="AL273" s="153"/>
      <c r="AM273" s="153"/>
      <c r="AR273" s="153"/>
      <c r="AS273" s="153"/>
      <c r="AX273" s="153"/>
      <c r="AY273" s="153"/>
      <c r="BD273" s="153"/>
      <c r="BE273" s="153"/>
      <c r="BF273" s="153"/>
    </row>
    <row r="274" ht="15.75" customHeight="1">
      <c r="B274" s="153"/>
      <c r="C274" s="153"/>
      <c r="H274" s="153"/>
      <c r="I274" s="153"/>
      <c r="N274" s="153"/>
      <c r="O274" s="153"/>
      <c r="T274" s="153"/>
      <c r="U274" s="153"/>
      <c r="Z274" s="153"/>
      <c r="AA274" s="153"/>
      <c r="AF274" s="153"/>
      <c r="AG274" s="153"/>
      <c r="AL274" s="153"/>
      <c r="AM274" s="153"/>
      <c r="AR274" s="153"/>
      <c r="AS274" s="153"/>
      <c r="AX274" s="153"/>
      <c r="AY274" s="153"/>
      <c r="BD274" s="153"/>
      <c r="BE274" s="153"/>
      <c r="BF274" s="153"/>
    </row>
    <row r="275" ht="15.75" customHeight="1">
      <c r="B275" s="153"/>
      <c r="C275" s="153"/>
      <c r="H275" s="153"/>
      <c r="I275" s="153"/>
      <c r="N275" s="153"/>
      <c r="O275" s="153"/>
      <c r="T275" s="153"/>
      <c r="U275" s="153"/>
      <c r="Z275" s="153"/>
      <c r="AA275" s="153"/>
      <c r="AF275" s="153"/>
      <c r="AG275" s="153"/>
      <c r="AL275" s="153"/>
      <c r="AM275" s="153"/>
      <c r="AR275" s="153"/>
      <c r="AS275" s="153"/>
      <c r="AX275" s="153"/>
      <c r="AY275" s="153"/>
      <c r="BD275" s="153"/>
      <c r="BE275" s="153"/>
      <c r="BF275" s="153"/>
    </row>
    <row r="276" ht="15.75" customHeight="1">
      <c r="B276" s="153"/>
      <c r="C276" s="153"/>
      <c r="H276" s="153"/>
      <c r="I276" s="153"/>
      <c r="N276" s="153"/>
      <c r="O276" s="153"/>
      <c r="T276" s="153"/>
      <c r="U276" s="153"/>
      <c r="Z276" s="153"/>
      <c r="AA276" s="153"/>
      <c r="AF276" s="153"/>
      <c r="AG276" s="153"/>
      <c r="AL276" s="153"/>
      <c r="AM276" s="153"/>
      <c r="AR276" s="153"/>
      <c r="AS276" s="153"/>
      <c r="AX276" s="153"/>
      <c r="AY276" s="153"/>
      <c r="BD276" s="153"/>
      <c r="BE276" s="153"/>
      <c r="BF276" s="153"/>
    </row>
    <row r="277" ht="15.75" customHeight="1">
      <c r="B277" s="153"/>
      <c r="C277" s="153"/>
      <c r="H277" s="153"/>
      <c r="I277" s="153"/>
      <c r="N277" s="153"/>
      <c r="O277" s="153"/>
      <c r="T277" s="153"/>
      <c r="U277" s="153"/>
      <c r="Z277" s="153"/>
      <c r="AA277" s="153"/>
      <c r="AF277" s="153"/>
      <c r="AG277" s="153"/>
      <c r="AL277" s="153"/>
      <c r="AM277" s="153"/>
      <c r="AR277" s="153"/>
      <c r="AS277" s="153"/>
      <c r="AX277" s="153"/>
      <c r="AY277" s="153"/>
      <c r="BD277" s="153"/>
      <c r="BE277" s="153"/>
      <c r="BF277" s="153"/>
    </row>
    <row r="278" ht="15.75" customHeight="1">
      <c r="B278" s="153"/>
      <c r="C278" s="153"/>
      <c r="H278" s="153"/>
      <c r="I278" s="153"/>
      <c r="N278" s="153"/>
      <c r="O278" s="153"/>
      <c r="T278" s="153"/>
      <c r="U278" s="153"/>
      <c r="Z278" s="153"/>
      <c r="AA278" s="153"/>
      <c r="AF278" s="153"/>
      <c r="AG278" s="153"/>
      <c r="AL278" s="153"/>
      <c r="AM278" s="153"/>
      <c r="AR278" s="153"/>
      <c r="AS278" s="153"/>
      <c r="AX278" s="153"/>
      <c r="AY278" s="153"/>
      <c r="BD278" s="153"/>
      <c r="BE278" s="153"/>
      <c r="BF278" s="153"/>
    </row>
    <row r="279" ht="15.75" customHeight="1">
      <c r="B279" s="153"/>
      <c r="C279" s="153"/>
      <c r="H279" s="153"/>
      <c r="I279" s="153"/>
      <c r="N279" s="153"/>
      <c r="O279" s="153"/>
      <c r="T279" s="153"/>
      <c r="U279" s="153"/>
      <c r="Z279" s="153"/>
      <c r="AA279" s="153"/>
      <c r="AF279" s="153"/>
      <c r="AG279" s="153"/>
      <c r="AL279" s="153"/>
      <c r="AM279" s="153"/>
      <c r="AR279" s="153"/>
      <c r="AS279" s="153"/>
      <c r="AX279" s="153"/>
      <c r="AY279" s="153"/>
      <c r="BD279" s="153"/>
      <c r="BE279" s="153"/>
      <c r="BF279" s="153"/>
    </row>
    <row r="280" ht="15.75" customHeight="1">
      <c r="B280" s="153"/>
      <c r="C280" s="153"/>
      <c r="H280" s="153"/>
      <c r="I280" s="153"/>
      <c r="N280" s="153"/>
      <c r="O280" s="153"/>
      <c r="T280" s="153"/>
      <c r="U280" s="153"/>
      <c r="Z280" s="153"/>
      <c r="AA280" s="153"/>
      <c r="AF280" s="153"/>
      <c r="AG280" s="153"/>
      <c r="AL280" s="153"/>
      <c r="AM280" s="153"/>
      <c r="AR280" s="153"/>
      <c r="AS280" s="153"/>
      <c r="AX280" s="153"/>
      <c r="AY280" s="153"/>
      <c r="BD280" s="153"/>
      <c r="BE280" s="153"/>
      <c r="BF280" s="153"/>
    </row>
    <row r="281" ht="15.75" customHeight="1">
      <c r="B281" s="153"/>
      <c r="C281" s="153"/>
      <c r="H281" s="153"/>
      <c r="I281" s="153"/>
      <c r="N281" s="153"/>
      <c r="O281" s="153"/>
      <c r="T281" s="153"/>
      <c r="U281" s="153"/>
      <c r="Z281" s="153"/>
      <c r="AA281" s="153"/>
      <c r="AF281" s="153"/>
      <c r="AG281" s="153"/>
      <c r="AL281" s="153"/>
      <c r="AM281" s="153"/>
      <c r="AR281" s="153"/>
      <c r="AS281" s="153"/>
      <c r="AX281" s="153"/>
      <c r="AY281" s="153"/>
      <c r="BD281" s="153"/>
      <c r="BE281" s="153"/>
      <c r="BF281" s="153"/>
    </row>
    <row r="282" ht="15.75" customHeight="1">
      <c r="B282" s="153"/>
      <c r="C282" s="153"/>
      <c r="H282" s="153"/>
      <c r="I282" s="153"/>
      <c r="N282" s="153"/>
      <c r="O282" s="153"/>
      <c r="T282" s="153"/>
      <c r="U282" s="153"/>
      <c r="Z282" s="153"/>
      <c r="AA282" s="153"/>
      <c r="AF282" s="153"/>
      <c r="AG282" s="153"/>
      <c r="AL282" s="153"/>
      <c r="AM282" s="153"/>
      <c r="AR282" s="153"/>
      <c r="AS282" s="153"/>
      <c r="AX282" s="153"/>
      <c r="AY282" s="153"/>
      <c r="BD282" s="153"/>
      <c r="BE282" s="153"/>
      <c r="BF282" s="153"/>
    </row>
    <row r="283" ht="15.75" customHeight="1">
      <c r="B283" s="153"/>
      <c r="C283" s="153"/>
      <c r="H283" s="153"/>
      <c r="I283" s="153"/>
      <c r="N283" s="153"/>
      <c r="O283" s="153"/>
      <c r="T283" s="153"/>
      <c r="U283" s="153"/>
      <c r="Z283" s="153"/>
      <c r="AA283" s="153"/>
      <c r="AF283" s="153"/>
      <c r="AG283" s="153"/>
      <c r="AL283" s="153"/>
      <c r="AM283" s="153"/>
      <c r="AR283" s="153"/>
      <c r="AS283" s="153"/>
      <c r="AX283" s="153"/>
      <c r="AY283" s="153"/>
      <c r="BD283" s="153"/>
      <c r="BE283" s="153"/>
      <c r="BF283" s="153"/>
    </row>
    <row r="284" ht="15.75" customHeight="1">
      <c r="B284" s="153"/>
      <c r="C284" s="153"/>
      <c r="H284" s="153"/>
      <c r="I284" s="153"/>
      <c r="N284" s="153"/>
      <c r="O284" s="153"/>
      <c r="T284" s="153"/>
      <c r="U284" s="153"/>
      <c r="Z284" s="153"/>
      <c r="AA284" s="153"/>
      <c r="AF284" s="153"/>
      <c r="AG284" s="153"/>
      <c r="AL284" s="153"/>
      <c r="AM284" s="153"/>
      <c r="AR284" s="153"/>
      <c r="AS284" s="153"/>
      <c r="AX284" s="153"/>
      <c r="AY284" s="153"/>
      <c r="BD284" s="153"/>
      <c r="BE284" s="153"/>
      <c r="BF284" s="153"/>
    </row>
    <row r="285" ht="15.75" customHeight="1">
      <c r="B285" s="153"/>
      <c r="C285" s="153"/>
      <c r="H285" s="153"/>
      <c r="I285" s="153"/>
      <c r="N285" s="153"/>
      <c r="O285" s="153"/>
      <c r="T285" s="153"/>
      <c r="U285" s="153"/>
      <c r="Z285" s="153"/>
      <c r="AA285" s="153"/>
      <c r="AF285" s="153"/>
      <c r="AG285" s="153"/>
      <c r="AL285" s="153"/>
      <c r="AM285" s="153"/>
      <c r="AR285" s="153"/>
      <c r="AS285" s="153"/>
      <c r="AX285" s="153"/>
      <c r="AY285" s="153"/>
      <c r="BD285" s="153"/>
      <c r="BE285" s="153"/>
      <c r="BF285" s="153"/>
    </row>
    <row r="286" ht="15.75" customHeight="1">
      <c r="B286" s="153"/>
      <c r="C286" s="153"/>
      <c r="H286" s="153"/>
      <c r="I286" s="153"/>
      <c r="N286" s="153"/>
      <c r="O286" s="153"/>
      <c r="T286" s="153"/>
      <c r="U286" s="153"/>
      <c r="Z286" s="153"/>
      <c r="AA286" s="153"/>
      <c r="AF286" s="153"/>
      <c r="AG286" s="153"/>
      <c r="AL286" s="153"/>
      <c r="AM286" s="153"/>
      <c r="AR286" s="153"/>
      <c r="AS286" s="153"/>
      <c r="AX286" s="153"/>
      <c r="AY286" s="153"/>
      <c r="BD286" s="153"/>
      <c r="BE286" s="153"/>
      <c r="BF286" s="153"/>
    </row>
    <row r="287" ht="15.75" customHeight="1">
      <c r="B287" s="153"/>
      <c r="C287" s="153"/>
      <c r="H287" s="153"/>
      <c r="I287" s="153"/>
      <c r="N287" s="153"/>
      <c r="O287" s="153"/>
      <c r="T287" s="153"/>
      <c r="U287" s="153"/>
      <c r="Z287" s="153"/>
      <c r="AA287" s="153"/>
      <c r="AF287" s="153"/>
      <c r="AG287" s="153"/>
      <c r="AL287" s="153"/>
      <c r="AM287" s="153"/>
      <c r="AR287" s="153"/>
      <c r="AS287" s="153"/>
      <c r="AX287" s="153"/>
      <c r="AY287" s="153"/>
      <c r="BD287" s="153"/>
      <c r="BE287" s="153"/>
      <c r="BF287" s="153"/>
    </row>
    <row r="288" ht="15.75" customHeight="1">
      <c r="B288" s="153"/>
      <c r="C288" s="153"/>
      <c r="H288" s="153"/>
      <c r="I288" s="153"/>
      <c r="N288" s="153"/>
      <c r="O288" s="153"/>
      <c r="T288" s="153"/>
      <c r="U288" s="153"/>
      <c r="Z288" s="153"/>
      <c r="AA288" s="153"/>
      <c r="AF288" s="153"/>
      <c r="AG288" s="153"/>
      <c r="AL288" s="153"/>
      <c r="AM288" s="153"/>
      <c r="AR288" s="153"/>
      <c r="AS288" s="153"/>
      <c r="AX288" s="153"/>
      <c r="AY288" s="153"/>
      <c r="BD288" s="153"/>
      <c r="BE288" s="153"/>
      <c r="BF288" s="153"/>
    </row>
    <row r="289" ht="15.75" customHeight="1">
      <c r="B289" s="153"/>
      <c r="C289" s="153"/>
      <c r="H289" s="153"/>
      <c r="I289" s="153"/>
      <c r="N289" s="153"/>
      <c r="O289" s="153"/>
      <c r="T289" s="153"/>
      <c r="U289" s="153"/>
      <c r="Z289" s="153"/>
      <c r="AA289" s="153"/>
      <c r="AF289" s="153"/>
      <c r="AG289" s="153"/>
      <c r="AL289" s="153"/>
      <c r="AM289" s="153"/>
      <c r="AR289" s="153"/>
      <c r="AS289" s="153"/>
      <c r="AX289" s="153"/>
      <c r="AY289" s="153"/>
      <c r="BD289" s="153"/>
      <c r="BE289" s="153"/>
      <c r="BF289" s="153"/>
    </row>
    <row r="290" ht="15.75" customHeight="1">
      <c r="B290" s="153"/>
      <c r="C290" s="153"/>
      <c r="H290" s="153"/>
      <c r="I290" s="153"/>
      <c r="N290" s="153"/>
      <c r="O290" s="153"/>
      <c r="T290" s="153"/>
      <c r="U290" s="153"/>
      <c r="Z290" s="153"/>
      <c r="AA290" s="153"/>
      <c r="AF290" s="153"/>
      <c r="AG290" s="153"/>
      <c r="AL290" s="153"/>
      <c r="AM290" s="153"/>
      <c r="AR290" s="153"/>
      <c r="AS290" s="153"/>
      <c r="AX290" s="153"/>
      <c r="AY290" s="153"/>
      <c r="BD290" s="153"/>
      <c r="BE290" s="153"/>
      <c r="BF290" s="153"/>
    </row>
    <row r="291" ht="15.75" customHeight="1">
      <c r="B291" s="153"/>
      <c r="C291" s="153"/>
      <c r="H291" s="153"/>
      <c r="I291" s="153"/>
      <c r="N291" s="153"/>
      <c r="O291" s="153"/>
      <c r="T291" s="153"/>
      <c r="U291" s="153"/>
      <c r="Z291" s="153"/>
      <c r="AA291" s="153"/>
      <c r="AF291" s="153"/>
      <c r="AG291" s="153"/>
      <c r="AL291" s="153"/>
      <c r="AM291" s="153"/>
      <c r="AR291" s="153"/>
      <c r="AS291" s="153"/>
      <c r="AX291" s="153"/>
      <c r="AY291" s="153"/>
      <c r="BD291" s="153"/>
      <c r="BE291" s="153"/>
      <c r="BF291" s="153"/>
    </row>
    <row r="292" ht="15.75" customHeight="1">
      <c r="B292" s="153"/>
      <c r="C292" s="153"/>
      <c r="H292" s="153"/>
      <c r="I292" s="153"/>
      <c r="N292" s="153"/>
      <c r="O292" s="153"/>
      <c r="T292" s="153"/>
      <c r="U292" s="153"/>
      <c r="Z292" s="153"/>
      <c r="AA292" s="153"/>
      <c r="AF292" s="153"/>
      <c r="AG292" s="153"/>
      <c r="AL292" s="153"/>
      <c r="AM292" s="153"/>
      <c r="AR292" s="153"/>
      <c r="AS292" s="153"/>
      <c r="AX292" s="153"/>
      <c r="AY292" s="153"/>
      <c r="BD292" s="153"/>
      <c r="BE292" s="153"/>
      <c r="BF292" s="153"/>
    </row>
    <row r="293" ht="15.75" customHeight="1">
      <c r="B293" s="153"/>
      <c r="C293" s="153"/>
      <c r="H293" s="153"/>
      <c r="I293" s="153"/>
      <c r="N293" s="153"/>
      <c r="O293" s="153"/>
      <c r="T293" s="153"/>
      <c r="U293" s="153"/>
      <c r="Z293" s="153"/>
      <c r="AA293" s="153"/>
      <c r="AF293" s="153"/>
      <c r="AG293" s="153"/>
      <c r="AL293" s="153"/>
      <c r="AM293" s="153"/>
      <c r="AR293" s="153"/>
      <c r="AS293" s="153"/>
      <c r="AX293" s="153"/>
      <c r="AY293" s="153"/>
      <c r="BD293" s="153"/>
      <c r="BE293" s="153"/>
      <c r="BF293" s="153"/>
    </row>
    <row r="294" ht="15.75" customHeight="1">
      <c r="B294" s="153"/>
      <c r="C294" s="153"/>
      <c r="H294" s="153"/>
      <c r="I294" s="153"/>
      <c r="N294" s="153"/>
      <c r="O294" s="153"/>
      <c r="T294" s="153"/>
      <c r="U294" s="153"/>
      <c r="Z294" s="153"/>
      <c r="AA294" s="153"/>
      <c r="AF294" s="153"/>
      <c r="AG294" s="153"/>
      <c r="AL294" s="153"/>
      <c r="AM294" s="153"/>
      <c r="AR294" s="153"/>
      <c r="AS294" s="153"/>
      <c r="AX294" s="153"/>
      <c r="AY294" s="153"/>
      <c r="BD294" s="153"/>
      <c r="BE294" s="153"/>
      <c r="BF294" s="153"/>
    </row>
    <row r="295" ht="15.75" customHeight="1">
      <c r="B295" s="153"/>
      <c r="C295" s="153"/>
      <c r="H295" s="153"/>
      <c r="I295" s="153"/>
      <c r="N295" s="153"/>
      <c r="O295" s="153"/>
      <c r="T295" s="153"/>
      <c r="U295" s="153"/>
      <c r="Z295" s="153"/>
      <c r="AA295" s="153"/>
      <c r="AF295" s="153"/>
      <c r="AG295" s="153"/>
      <c r="AL295" s="153"/>
      <c r="AM295" s="153"/>
      <c r="AR295" s="153"/>
      <c r="AS295" s="153"/>
      <c r="AX295" s="153"/>
      <c r="AY295" s="153"/>
      <c r="BD295" s="153"/>
      <c r="BE295" s="153"/>
      <c r="BF295" s="153"/>
    </row>
    <row r="296" ht="15.75" customHeight="1">
      <c r="B296" s="153"/>
      <c r="C296" s="153"/>
      <c r="H296" s="153"/>
      <c r="I296" s="153"/>
      <c r="N296" s="153"/>
      <c r="O296" s="153"/>
      <c r="T296" s="153"/>
      <c r="U296" s="153"/>
      <c r="Z296" s="153"/>
      <c r="AA296" s="153"/>
      <c r="AF296" s="153"/>
      <c r="AG296" s="153"/>
      <c r="AL296" s="153"/>
      <c r="AM296" s="153"/>
      <c r="AR296" s="153"/>
      <c r="AS296" s="153"/>
      <c r="AX296" s="153"/>
      <c r="AY296" s="153"/>
      <c r="BD296" s="153"/>
      <c r="BE296" s="153"/>
      <c r="BF296" s="153"/>
    </row>
    <row r="297" ht="15.75" customHeight="1">
      <c r="B297" s="153"/>
      <c r="C297" s="153"/>
      <c r="H297" s="153"/>
      <c r="I297" s="153"/>
      <c r="N297" s="153"/>
      <c r="O297" s="153"/>
      <c r="T297" s="153"/>
      <c r="U297" s="153"/>
      <c r="Z297" s="153"/>
      <c r="AA297" s="153"/>
      <c r="AF297" s="153"/>
      <c r="AG297" s="153"/>
      <c r="AL297" s="153"/>
      <c r="AM297" s="153"/>
      <c r="AR297" s="153"/>
      <c r="AS297" s="153"/>
      <c r="AX297" s="153"/>
      <c r="AY297" s="153"/>
      <c r="BD297" s="153"/>
      <c r="BE297" s="153"/>
      <c r="BF297" s="153"/>
    </row>
    <row r="298" ht="15.75" customHeight="1">
      <c r="B298" s="153"/>
      <c r="C298" s="153"/>
      <c r="H298" s="153"/>
      <c r="I298" s="153"/>
      <c r="N298" s="153"/>
      <c r="O298" s="153"/>
      <c r="T298" s="153"/>
      <c r="U298" s="153"/>
      <c r="Z298" s="153"/>
      <c r="AA298" s="153"/>
      <c r="AF298" s="153"/>
      <c r="AG298" s="153"/>
      <c r="AL298" s="153"/>
      <c r="AM298" s="153"/>
      <c r="AR298" s="153"/>
      <c r="AS298" s="153"/>
      <c r="AX298" s="153"/>
      <c r="AY298" s="153"/>
      <c r="BD298" s="153"/>
      <c r="BE298" s="153"/>
      <c r="BF298" s="153"/>
    </row>
    <row r="299" ht="15.75" customHeight="1">
      <c r="B299" s="153"/>
      <c r="C299" s="153"/>
      <c r="H299" s="153"/>
      <c r="I299" s="153"/>
      <c r="N299" s="153"/>
      <c r="O299" s="153"/>
      <c r="T299" s="153"/>
      <c r="U299" s="153"/>
      <c r="Z299" s="153"/>
      <c r="AA299" s="153"/>
      <c r="AF299" s="153"/>
      <c r="AG299" s="153"/>
      <c r="AL299" s="153"/>
      <c r="AM299" s="153"/>
      <c r="AR299" s="153"/>
      <c r="AS299" s="153"/>
      <c r="AX299" s="153"/>
      <c r="AY299" s="153"/>
      <c r="BD299" s="153"/>
      <c r="BE299" s="153"/>
      <c r="BF299" s="153"/>
    </row>
    <row r="300" ht="15.75" customHeight="1">
      <c r="B300" s="153"/>
      <c r="C300" s="153"/>
      <c r="H300" s="153"/>
      <c r="I300" s="153"/>
      <c r="N300" s="153"/>
      <c r="O300" s="153"/>
      <c r="T300" s="153"/>
      <c r="U300" s="153"/>
      <c r="Z300" s="153"/>
      <c r="AA300" s="153"/>
      <c r="AF300" s="153"/>
      <c r="AG300" s="153"/>
      <c r="AL300" s="153"/>
      <c r="AM300" s="153"/>
      <c r="AR300" s="153"/>
      <c r="AS300" s="153"/>
      <c r="AX300" s="153"/>
      <c r="AY300" s="153"/>
      <c r="BD300" s="153"/>
      <c r="BE300" s="153"/>
      <c r="BF300" s="153"/>
    </row>
    <row r="301" ht="15.75" customHeight="1">
      <c r="B301" s="153"/>
      <c r="C301" s="153"/>
      <c r="H301" s="153"/>
      <c r="I301" s="153"/>
      <c r="N301" s="153"/>
      <c r="O301" s="153"/>
      <c r="T301" s="153"/>
      <c r="U301" s="153"/>
      <c r="Z301" s="153"/>
      <c r="AA301" s="153"/>
      <c r="AF301" s="153"/>
      <c r="AG301" s="153"/>
      <c r="AL301" s="153"/>
      <c r="AM301" s="153"/>
      <c r="AR301" s="153"/>
      <c r="AS301" s="153"/>
      <c r="AX301" s="153"/>
      <c r="AY301" s="153"/>
      <c r="BD301" s="153"/>
      <c r="BE301" s="153"/>
      <c r="BF301" s="153"/>
    </row>
    <row r="302" ht="15.75" customHeight="1">
      <c r="B302" s="153"/>
      <c r="C302" s="153"/>
      <c r="H302" s="153"/>
      <c r="I302" s="153"/>
      <c r="N302" s="153"/>
      <c r="O302" s="153"/>
      <c r="T302" s="153"/>
      <c r="U302" s="153"/>
      <c r="Z302" s="153"/>
      <c r="AA302" s="153"/>
      <c r="AF302" s="153"/>
      <c r="AG302" s="153"/>
      <c r="AL302" s="153"/>
      <c r="AM302" s="153"/>
      <c r="AR302" s="153"/>
      <c r="AS302" s="153"/>
      <c r="AX302" s="153"/>
      <c r="AY302" s="153"/>
      <c r="BD302" s="153"/>
      <c r="BE302" s="153"/>
      <c r="BF302" s="153"/>
    </row>
    <row r="303" ht="15.75" customHeight="1">
      <c r="B303" s="153"/>
      <c r="C303" s="153"/>
      <c r="H303" s="153"/>
      <c r="I303" s="153"/>
      <c r="N303" s="153"/>
      <c r="O303" s="153"/>
      <c r="T303" s="153"/>
      <c r="U303" s="153"/>
      <c r="Z303" s="153"/>
      <c r="AA303" s="153"/>
      <c r="AF303" s="153"/>
      <c r="AG303" s="153"/>
      <c r="AL303" s="153"/>
      <c r="AM303" s="153"/>
      <c r="AR303" s="153"/>
      <c r="AS303" s="153"/>
      <c r="AX303" s="153"/>
      <c r="AY303" s="153"/>
      <c r="BD303" s="153"/>
      <c r="BE303" s="153"/>
      <c r="BF303" s="153"/>
    </row>
    <row r="304" ht="15.75" customHeight="1">
      <c r="B304" s="153"/>
      <c r="C304" s="153"/>
      <c r="H304" s="153"/>
      <c r="I304" s="153"/>
      <c r="N304" s="153"/>
      <c r="O304" s="153"/>
      <c r="T304" s="153"/>
      <c r="U304" s="153"/>
      <c r="Z304" s="153"/>
      <c r="AA304" s="153"/>
      <c r="AF304" s="153"/>
      <c r="AG304" s="153"/>
      <c r="AL304" s="153"/>
      <c r="AM304" s="153"/>
      <c r="AR304" s="153"/>
      <c r="AS304" s="153"/>
      <c r="AX304" s="153"/>
      <c r="AY304" s="153"/>
      <c r="BD304" s="153"/>
      <c r="BE304" s="153"/>
      <c r="BF304" s="153"/>
    </row>
    <row r="305" ht="15.75" customHeight="1">
      <c r="B305" s="153"/>
      <c r="C305" s="153"/>
      <c r="H305" s="153"/>
      <c r="I305" s="153"/>
      <c r="N305" s="153"/>
      <c r="O305" s="153"/>
      <c r="T305" s="153"/>
      <c r="U305" s="153"/>
      <c r="Z305" s="153"/>
      <c r="AA305" s="153"/>
      <c r="AF305" s="153"/>
      <c r="AG305" s="153"/>
      <c r="AL305" s="153"/>
      <c r="AM305" s="153"/>
      <c r="AR305" s="153"/>
      <c r="AS305" s="153"/>
      <c r="AX305" s="153"/>
      <c r="AY305" s="153"/>
      <c r="BD305" s="153"/>
      <c r="BE305" s="153"/>
      <c r="BF305" s="153"/>
    </row>
    <row r="306" ht="15.75" customHeight="1">
      <c r="B306" s="153"/>
      <c r="C306" s="153"/>
      <c r="H306" s="153"/>
      <c r="I306" s="153"/>
      <c r="N306" s="153"/>
      <c r="O306" s="153"/>
      <c r="T306" s="153"/>
      <c r="U306" s="153"/>
      <c r="Z306" s="153"/>
      <c r="AA306" s="153"/>
      <c r="AF306" s="153"/>
      <c r="AG306" s="153"/>
      <c r="AL306" s="153"/>
      <c r="AM306" s="153"/>
      <c r="AR306" s="153"/>
      <c r="AS306" s="153"/>
      <c r="AX306" s="153"/>
      <c r="AY306" s="153"/>
      <c r="BD306" s="153"/>
      <c r="BE306" s="153"/>
      <c r="BF306" s="153"/>
    </row>
    <row r="307" ht="15.75" customHeight="1">
      <c r="B307" s="153"/>
      <c r="C307" s="153"/>
      <c r="H307" s="153"/>
      <c r="I307" s="153"/>
      <c r="N307" s="153"/>
      <c r="O307" s="153"/>
      <c r="T307" s="153"/>
      <c r="U307" s="153"/>
      <c r="Z307" s="153"/>
      <c r="AA307" s="153"/>
      <c r="AF307" s="153"/>
      <c r="AG307" s="153"/>
      <c r="AL307" s="153"/>
      <c r="AM307" s="153"/>
      <c r="AR307" s="153"/>
      <c r="AS307" s="153"/>
      <c r="AX307" s="153"/>
      <c r="AY307" s="153"/>
      <c r="BD307" s="153"/>
      <c r="BE307" s="153"/>
      <c r="BF307" s="153"/>
    </row>
    <row r="308" ht="15.75" customHeight="1">
      <c r="B308" s="153"/>
      <c r="C308" s="153"/>
      <c r="H308" s="153"/>
      <c r="I308" s="153"/>
      <c r="N308" s="153"/>
      <c r="O308" s="153"/>
      <c r="T308" s="153"/>
      <c r="U308" s="153"/>
      <c r="Z308" s="153"/>
      <c r="AA308" s="153"/>
      <c r="AF308" s="153"/>
      <c r="AG308" s="153"/>
      <c r="AL308" s="153"/>
      <c r="AM308" s="153"/>
      <c r="AR308" s="153"/>
      <c r="AS308" s="153"/>
      <c r="AX308" s="153"/>
      <c r="AY308" s="153"/>
      <c r="BD308" s="153"/>
      <c r="BE308" s="153"/>
      <c r="BF308" s="153"/>
    </row>
    <row r="309" ht="15.75" customHeight="1">
      <c r="B309" s="153"/>
      <c r="C309" s="153"/>
      <c r="H309" s="153"/>
      <c r="I309" s="153"/>
      <c r="N309" s="153"/>
      <c r="O309" s="153"/>
      <c r="T309" s="153"/>
      <c r="U309" s="153"/>
      <c r="Z309" s="153"/>
      <c r="AA309" s="153"/>
      <c r="AF309" s="153"/>
      <c r="AG309" s="153"/>
      <c r="AL309" s="153"/>
      <c r="AM309" s="153"/>
      <c r="AR309" s="153"/>
      <c r="AS309" s="153"/>
      <c r="AX309" s="153"/>
      <c r="AY309" s="153"/>
      <c r="BD309" s="153"/>
      <c r="BE309" s="153"/>
      <c r="BF309" s="153"/>
    </row>
    <row r="310" ht="15.75" customHeight="1">
      <c r="B310" s="153"/>
      <c r="C310" s="153"/>
      <c r="H310" s="153"/>
      <c r="I310" s="153"/>
      <c r="N310" s="153"/>
      <c r="O310" s="153"/>
      <c r="T310" s="153"/>
      <c r="U310" s="153"/>
      <c r="Z310" s="153"/>
      <c r="AA310" s="153"/>
      <c r="AF310" s="153"/>
      <c r="AG310" s="153"/>
      <c r="AL310" s="153"/>
      <c r="AM310" s="153"/>
      <c r="AR310" s="153"/>
      <c r="AS310" s="153"/>
      <c r="AX310" s="153"/>
      <c r="AY310" s="153"/>
      <c r="BD310" s="153"/>
      <c r="BE310" s="153"/>
      <c r="BF310" s="153"/>
    </row>
    <row r="311" ht="15.75" customHeight="1">
      <c r="B311" s="153"/>
      <c r="C311" s="153"/>
      <c r="H311" s="153"/>
      <c r="I311" s="153"/>
      <c r="N311" s="153"/>
      <c r="O311" s="153"/>
      <c r="T311" s="153"/>
      <c r="U311" s="153"/>
      <c r="Z311" s="153"/>
      <c r="AA311" s="153"/>
      <c r="AF311" s="153"/>
      <c r="AG311" s="153"/>
      <c r="AL311" s="153"/>
      <c r="AM311" s="153"/>
      <c r="AR311" s="153"/>
      <c r="AS311" s="153"/>
      <c r="AX311" s="153"/>
      <c r="AY311" s="153"/>
      <c r="BD311" s="153"/>
      <c r="BE311" s="153"/>
      <c r="BF311" s="153"/>
    </row>
    <row r="312" ht="15.75" customHeight="1">
      <c r="B312" s="153"/>
      <c r="C312" s="153"/>
      <c r="H312" s="153"/>
      <c r="I312" s="153"/>
      <c r="N312" s="153"/>
      <c r="O312" s="153"/>
      <c r="T312" s="153"/>
      <c r="U312" s="153"/>
      <c r="Z312" s="153"/>
      <c r="AA312" s="153"/>
      <c r="AF312" s="153"/>
      <c r="AG312" s="153"/>
      <c r="AL312" s="153"/>
      <c r="AM312" s="153"/>
      <c r="AR312" s="153"/>
      <c r="AS312" s="153"/>
      <c r="AX312" s="153"/>
      <c r="AY312" s="153"/>
      <c r="BD312" s="153"/>
      <c r="BE312" s="153"/>
      <c r="BF312" s="153"/>
    </row>
    <row r="313" ht="15.75" customHeight="1">
      <c r="B313" s="153"/>
      <c r="C313" s="153"/>
      <c r="H313" s="153"/>
      <c r="I313" s="153"/>
      <c r="N313" s="153"/>
      <c r="O313" s="153"/>
      <c r="T313" s="153"/>
      <c r="U313" s="153"/>
      <c r="Z313" s="153"/>
      <c r="AA313" s="153"/>
      <c r="AF313" s="153"/>
      <c r="AG313" s="153"/>
      <c r="AL313" s="153"/>
      <c r="AM313" s="153"/>
      <c r="AR313" s="153"/>
      <c r="AS313" s="153"/>
      <c r="AX313" s="153"/>
      <c r="AY313" s="153"/>
      <c r="BD313" s="153"/>
      <c r="BE313" s="153"/>
      <c r="BF313" s="153"/>
    </row>
    <row r="314" ht="15.75" customHeight="1">
      <c r="B314" s="153"/>
      <c r="C314" s="153"/>
      <c r="H314" s="153"/>
      <c r="I314" s="153"/>
      <c r="N314" s="153"/>
      <c r="O314" s="153"/>
      <c r="T314" s="153"/>
      <c r="U314" s="153"/>
      <c r="Z314" s="153"/>
      <c r="AA314" s="153"/>
      <c r="AF314" s="153"/>
      <c r="AG314" s="153"/>
      <c r="AL314" s="153"/>
      <c r="AM314" s="153"/>
      <c r="AR314" s="153"/>
      <c r="AS314" s="153"/>
      <c r="AX314" s="153"/>
      <c r="AY314" s="153"/>
      <c r="BD314" s="153"/>
      <c r="BE314" s="153"/>
      <c r="BF314" s="153"/>
    </row>
    <row r="315" ht="15.75" customHeight="1">
      <c r="B315" s="153"/>
      <c r="C315" s="153"/>
      <c r="H315" s="153"/>
      <c r="I315" s="153"/>
      <c r="N315" s="153"/>
      <c r="O315" s="153"/>
      <c r="T315" s="153"/>
      <c r="U315" s="153"/>
      <c r="Z315" s="153"/>
      <c r="AA315" s="153"/>
      <c r="AF315" s="153"/>
      <c r="AG315" s="153"/>
      <c r="AL315" s="153"/>
      <c r="AM315" s="153"/>
      <c r="AR315" s="153"/>
      <c r="AS315" s="153"/>
      <c r="AX315" s="153"/>
      <c r="AY315" s="153"/>
      <c r="BD315" s="153"/>
      <c r="BE315" s="153"/>
      <c r="BF315" s="153"/>
    </row>
    <row r="316" ht="15.75" customHeight="1">
      <c r="B316" s="153"/>
      <c r="C316" s="153"/>
      <c r="H316" s="153"/>
      <c r="I316" s="153"/>
      <c r="N316" s="153"/>
      <c r="O316" s="153"/>
      <c r="T316" s="153"/>
      <c r="U316" s="153"/>
      <c r="Z316" s="153"/>
      <c r="AA316" s="153"/>
      <c r="AF316" s="153"/>
      <c r="AG316" s="153"/>
      <c r="AL316" s="153"/>
      <c r="AM316" s="153"/>
      <c r="AR316" s="153"/>
      <c r="AS316" s="153"/>
      <c r="AX316" s="153"/>
      <c r="AY316" s="153"/>
      <c r="BD316" s="153"/>
      <c r="BE316" s="153"/>
      <c r="BF316" s="153"/>
    </row>
    <row r="317" ht="15.75" customHeight="1">
      <c r="B317" s="153"/>
      <c r="C317" s="153"/>
      <c r="H317" s="153"/>
      <c r="I317" s="153"/>
      <c r="N317" s="153"/>
      <c r="O317" s="153"/>
      <c r="T317" s="153"/>
      <c r="U317" s="153"/>
      <c r="Z317" s="153"/>
      <c r="AA317" s="153"/>
      <c r="AF317" s="153"/>
      <c r="AG317" s="153"/>
      <c r="AL317" s="153"/>
      <c r="AM317" s="153"/>
      <c r="AR317" s="153"/>
      <c r="AS317" s="153"/>
      <c r="AX317" s="153"/>
      <c r="AY317" s="153"/>
      <c r="BD317" s="153"/>
      <c r="BE317" s="153"/>
      <c r="BF317" s="153"/>
    </row>
    <row r="318" ht="15.75" customHeight="1">
      <c r="B318" s="153"/>
      <c r="C318" s="153"/>
      <c r="H318" s="153"/>
      <c r="I318" s="153"/>
      <c r="N318" s="153"/>
      <c r="O318" s="153"/>
      <c r="T318" s="153"/>
      <c r="U318" s="153"/>
      <c r="Z318" s="153"/>
      <c r="AA318" s="153"/>
      <c r="AF318" s="153"/>
      <c r="AG318" s="153"/>
      <c r="AL318" s="153"/>
      <c r="AM318" s="153"/>
      <c r="AR318" s="153"/>
      <c r="AS318" s="153"/>
      <c r="AX318" s="153"/>
      <c r="AY318" s="153"/>
      <c r="BD318" s="153"/>
      <c r="BE318" s="153"/>
      <c r="BF318" s="153"/>
    </row>
    <row r="319" ht="15.75" customHeight="1">
      <c r="B319" s="153"/>
      <c r="C319" s="153"/>
      <c r="H319" s="153"/>
      <c r="I319" s="153"/>
      <c r="N319" s="153"/>
      <c r="O319" s="153"/>
      <c r="T319" s="153"/>
      <c r="U319" s="153"/>
      <c r="Z319" s="153"/>
      <c r="AA319" s="153"/>
      <c r="AF319" s="153"/>
      <c r="AG319" s="153"/>
      <c r="AL319" s="153"/>
      <c r="AM319" s="153"/>
      <c r="AR319" s="153"/>
      <c r="AS319" s="153"/>
      <c r="AX319" s="153"/>
      <c r="AY319" s="153"/>
      <c r="BD319" s="153"/>
      <c r="BE319" s="153"/>
      <c r="BF319" s="153"/>
    </row>
    <row r="320" ht="15.75" customHeight="1">
      <c r="B320" s="153"/>
      <c r="C320" s="153"/>
      <c r="H320" s="153"/>
      <c r="I320" s="153"/>
      <c r="N320" s="153"/>
      <c r="O320" s="153"/>
      <c r="T320" s="153"/>
      <c r="U320" s="153"/>
      <c r="Z320" s="153"/>
      <c r="AA320" s="153"/>
      <c r="AF320" s="153"/>
      <c r="AG320" s="153"/>
      <c r="AL320" s="153"/>
      <c r="AM320" s="153"/>
      <c r="AR320" s="153"/>
      <c r="AS320" s="153"/>
      <c r="AX320" s="153"/>
      <c r="AY320" s="153"/>
      <c r="BD320" s="153"/>
      <c r="BE320" s="153"/>
      <c r="BF320" s="153"/>
    </row>
    <row r="321" ht="15.75" customHeight="1">
      <c r="B321" s="153"/>
      <c r="C321" s="153"/>
      <c r="H321" s="153"/>
      <c r="I321" s="153"/>
      <c r="N321" s="153"/>
      <c r="O321" s="153"/>
      <c r="T321" s="153"/>
      <c r="U321" s="153"/>
      <c r="Z321" s="153"/>
      <c r="AA321" s="153"/>
      <c r="AF321" s="153"/>
      <c r="AG321" s="153"/>
      <c r="AL321" s="153"/>
      <c r="AM321" s="153"/>
      <c r="AR321" s="153"/>
      <c r="AS321" s="153"/>
      <c r="AX321" s="153"/>
      <c r="AY321" s="153"/>
      <c r="BD321" s="153"/>
      <c r="BE321" s="153"/>
      <c r="BF321" s="153"/>
    </row>
    <row r="322" ht="15.75" customHeight="1">
      <c r="B322" s="153"/>
      <c r="C322" s="153"/>
      <c r="H322" s="153"/>
      <c r="I322" s="153"/>
      <c r="N322" s="153"/>
      <c r="O322" s="153"/>
      <c r="T322" s="153"/>
      <c r="U322" s="153"/>
      <c r="Z322" s="153"/>
      <c r="AA322" s="153"/>
      <c r="AF322" s="153"/>
      <c r="AG322" s="153"/>
      <c r="AL322" s="153"/>
      <c r="AM322" s="153"/>
      <c r="AR322" s="153"/>
      <c r="AS322" s="153"/>
      <c r="AX322" s="153"/>
      <c r="AY322" s="153"/>
      <c r="BD322" s="153"/>
      <c r="BE322" s="153"/>
      <c r="BF322" s="153"/>
    </row>
    <row r="323" ht="15.75" customHeight="1">
      <c r="B323" s="153"/>
      <c r="C323" s="153"/>
      <c r="H323" s="153"/>
      <c r="I323" s="153"/>
      <c r="N323" s="153"/>
      <c r="O323" s="153"/>
      <c r="T323" s="153"/>
      <c r="U323" s="153"/>
      <c r="Z323" s="153"/>
      <c r="AA323" s="153"/>
      <c r="AF323" s="153"/>
      <c r="AG323" s="153"/>
      <c r="AL323" s="153"/>
      <c r="AM323" s="153"/>
      <c r="AR323" s="153"/>
      <c r="AS323" s="153"/>
      <c r="AX323" s="153"/>
      <c r="AY323" s="153"/>
      <c r="BD323" s="153"/>
      <c r="BE323" s="153"/>
      <c r="BF323" s="153"/>
    </row>
    <row r="324" ht="15.75" customHeight="1">
      <c r="B324" s="153"/>
      <c r="C324" s="153"/>
      <c r="H324" s="153"/>
      <c r="I324" s="153"/>
      <c r="N324" s="153"/>
      <c r="O324" s="153"/>
      <c r="T324" s="153"/>
      <c r="U324" s="153"/>
      <c r="Z324" s="153"/>
      <c r="AA324" s="153"/>
      <c r="AF324" s="153"/>
      <c r="AG324" s="153"/>
      <c r="AL324" s="153"/>
      <c r="AM324" s="153"/>
      <c r="AR324" s="153"/>
      <c r="AS324" s="153"/>
      <c r="AX324" s="153"/>
      <c r="AY324" s="153"/>
      <c r="BD324" s="153"/>
      <c r="BE324" s="153"/>
      <c r="BF324" s="153"/>
    </row>
    <row r="325" ht="15.75" customHeight="1">
      <c r="B325" s="153"/>
      <c r="C325" s="153"/>
      <c r="H325" s="153"/>
      <c r="I325" s="153"/>
      <c r="N325" s="153"/>
      <c r="O325" s="153"/>
      <c r="T325" s="153"/>
      <c r="U325" s="153"/>
      <c r="Z325" s="153"/>
      <c r="AA325" s="153"/>
      <c r="AF325" s="153"/>
      <c r="AG325" s="153"/>
      <c r="AL325" s="153"/>
      <c r="AM325" s="153"/>
      <c r="AR325" s="153"/>
      <c r="AS325" s="153"/>
      <c r="AX325" s="153"/>
      <c r="AY325" s="153"/>
      <c r="BD325" s="153"/>
      <c r="BE325" s="153"/>
      <c r="BF325" s="153"/>
    </row>
    <row r="326" ht="15.75" customHeight="1">
      <c r="B326" s="153"/>
      <c r="C326" s="153"/>
      <c r="H326" s="153"/>
      <c r="I326" s="153"/>
      <c r="N326" s="153"/>
      <c r="O326" s="153"/>
      <c r="T326" s="153"/>
      <c r="U326" s="153"/>
      <c r="Z326" s="153"/>
      <c r="AA326" s="153"/>
      <c r="AF326" s="153"/>
      <c r="AG326" s="153"/>
      <c r="AL326" s="153"/>
      <c r="AM326" s="153"/>
      <c r="AR326" s="153"/>
      <c r="AS326" s="153"/>
      <c r="AX326" s="153"/>
      <c r="AY326" s="153"/>
      <c r="BD326" s="153"/>
      <c r="BE326" s="153"/>
      <c r="BF326" s="153"/>
    </row>
    <row r="327" ht="15.75" customHeight="1">
      <c r="B327" s="153"/>
      <c r="C327" s="153"/>
      <c r="H327" s="153"/>
      <c r="I327" s="153"/>
      <c r="N327" s="153"/>
      <c r="O327" s="153"/>
      <c r="T327" s="153"/>
      <c r="U327" s="153"/>
      <c r="Z327" s="153"/>
      <c r="AA327" s="153"/>
      <c r="AF327" s="153"/>
      <c r="AG327" s="153"/>
      <c r="AL327" s="153"/>
      <c r="AM327" s="153"/>
      <c r="AR327" s="153"/>
      <c r="AS327" s="153"/>
      <c r="AX327" s="153"/>
      <c r="AY327" s="153"/>
      <c r="BD327" s="153"/>
      <c r="BE327" s="153"/>
      <c r="BF327" s="153"/>
    </row>
    <row r="328" ht="15.75" customHeight="1">
      <c r="B328" s="153"/>
      <c r="C328" s="153"/>
      <c r="H328" s="153"/>
      <c r="I328" s="153"/>
      <c r="N328" s="153"/>
      <c r="O328" s="153"/>
      <c r="T328" s="153"/>
      <c r="U328" s="153"/>
      <c r="Z328" s="153"/>
      <c r="AA328" s="153"/>
      <c r="AF328" s="153"/>
      <c r="AG328" s="153"/>
      <c r="AL328" s="153"/>
      <c r="AM328" s="153"/>
      <c r="AR328" s="153"/>
      <c r="AS328" s="153"/>
      <c r="AX328" s="153"/>
      <c r="AY328" s="153"/>
      <c r="BD328" s="153"/>
      <c r="BE328" s="153"/>
      <c r="BF328" s="153"/>
    </row>
    <row r="329" ht="15.75" customHeight="1">
      <c r="B329" s="153"/>
      <c r="C329" s="153"/>
      <c r="H329" s="153"/>
      <c r="I329" s="153"/>
      <c r="N329" s="153"/>
      <c r="O329" s="153"/>
      <c r="T329" s="153"/>
      <c r="U329" s="153"/>
      <c r="Z329" s="153"/>
      <c r="AA329" s="153"/>
      <c r="AF329" s="153"/>
      <c r="AG329" s="153"/>
      <c r="AL329" s="153"/>
      <c r="AM329" s="153"/>
      <c r="AR329" s="153"/>
      <c r="AS329" s="153"/>
      <c r="AX329" s="153"/>
      <c r="AY329" s="153"/>
      <c r="BD329" s="153"/>
      <c r="BE329" s="153"/>
      <c r="BF329" s="153"/>
    </row>
    <row r="330" ht="15.75" customHeight="1">
      <c r="B330" s="153"/>
      <c r="C330" s="153"/>
      <c r="H330" s="153"/>
      <c r="I330" s="153"/>
      <c r="N330" s="153"/>
      <c r="O330" s="153"/>
      <c r="T330" s="153"/>
      <c r="U330" s="153"/>
      <c r="Z330" s="153"/>
      <c r="AA330" s="153"/>
      <c r="AF330" s="153"/>
      <c r="AG330" s="153"/>
      <c r="AL330" s="153"/>
      <c r="AM330" s="153"/>
      <c r="AR330" s="153"/>
      <c r="AS330" s="153"/>
      <c r="AX330" s="153"/>
      <c r="AY330" s="153"/>
      <c r="BD330" s="153"/>
      <c r="BE330" s="153"/>
      <c r="BF330" s="153"/>
    </row>
    <row r="331" ht="15.75" customHeight="1">
      <c r="B331" s="153"/>
      <c r="C331" s="153"/>
      <c r="H331" s="153"/>
      <c r="I331" s="153"/>
      <c r="N331" s="153"/>
      <c r="O331" s="153"/>
      <c r="T331" s="153"/>
      <c r="U331" s="153"/>
      <c r="Z331" s="153"/>
      <c r="AA331" s="153"/>
      <c r="AF331" s="153"/>
      <c r="AG331" s="153"/>
      <c r="AL331" s="153"/>
      <c r="AM331" s="153"/>
      <c r="AR331" s="153"/>
      <c r="AS331" s="153"/>
      <c r="AX331" s="153"/>
      <c r="AY331" s="153"/>
      <c r="BD331" s="153"/>
      <c r="BE331" s="153"/>
      <c r="BF331" s="153"/>
    </row>
    <row r="332" ht="15.75" customHeight="1">
      <c r="B332" s="153"/>
      <c r="C332" s="153"/>
      <c r="H332" s="153"/>
      <c r="I332" s="153"/>
      <c r="N332" s="153"/>
      <c r="O332" s="153"/>
      <c r="T332" s="153"/>
      <c r="U332" s="153"/>
      <c r="Z332" s="153"/>
      <c r="AA332" s="153"/>
      <c r="AF332" s="153"/>
      <c r="AG332" s="153"/>
      <c r="AL332" s="153"/>
      <c r="AM332" s="153"/>
      <c r="AR332" s="153"/>
      <c r="AS332" s="153"/>
      <c r="AX332" s="153"/>
      <c r="AY332" s="153"/>
      <c r="BD332" s="153"/>
      <c r="BE332" s="153"/>
      <c r="BF332" s="153"/>
    </row>
    <row r="333" ht="15.75" customHeight="1">
      <c r="B333" s="153"/>
      <c r="C333" s="153"/>
      <c r="H333" s="153"/>
      <c r="I333" s="153"/>
      <c r="N333" s="153"/>
      <c r="O333" s="153"/>
      <c r="T333" s="153"/>
      <c r="U333" s="153"/>
      <c r="Z333" s="153"/>
      <c r="AA333" s="153"/>
      <c r="AF333" s="153"/>
      <c r="AG333" s="153"/>
      <c r="AL333" s="153"/>
      <c r="AM333" s="153"/>
      <c r="AR333" s="153"/>
      <c r="AS333" s="153"/>
      <c r="AX333" s="153"/>
      <c r="AY333" s="153"/>
      <c r="BD333" s="153"/>
      <c r="BE333" s="153"/>
      <c r="BF333" s="153"/>
    </row>
    <row r="334" ht="15.75" customHeight="1">
      <c r="B334" s="153"/>
      <c r="C334" s="153"/>
      <c r="H334" s="153"/>
      <c r="I334" s="153"/>
      <c r="N334" s="153"/>
      <c r="O334" s="153"/>
      <c r="T334" s="153"/>
      <c r="U334" s="153"/>
      <c r="Z334" s="153"/>
      <c r="AA334" s="153"/>
      <c r="AF334" s="153"/>
      <c r="AG334" s="153"/>
      <c r="AL334" s="153"/>
      <c r="AM334" s="153"/>
      <c r="AR334" s="153"/>
      <c r="AS334" s="153"/>
      <c r="AX334" s="153"/>
      <c r="AY334" s="153"/>
      <c r="BD334" s="153"/>
      <c r="BE334" s="153"/>
      <c r="BF334" s="153"/>
    </row>
    <row r="335" ht="15.75" customHeight="1">
      <c r="B335" s="153"/>
      <c r="C335" s="153"/>
      <c r="H335" s="153"/>
      <c r="I335" s="153"/>
      <c r="N335" s="153"/>
      <c r="O335" s="153"/>
      <c r="T335" s="153"/>
      <c r="U335" s="153"/>
      <c r="Z335" s="153"/>
      <c r="AA335" s="153"/>
      <c r="AF335" s="153"/>
      <c r="AG335" s="153"/>
      <c r="AL335" s="153"/>
      <c r="AM335" s="153"/>
      <c r="AR335" s="153"/>
      <c r="AS335" s="153"/>
      <c r="AX335" s="153"/>
      <c r="AY335" s="153"/>
      <c r="BD335" s="153"/>
      <c r="BE335" s="153"/>
      <c r="BF335" s="153"/>
    </row>
    <row r="336" ht="15.75" customHeight="1">
      <c r="B336" s="153"/>
      <c r="C336" s="153"/>
      <c r="H336" s="153"/>
      <c r="I336" s="153"/>
      <c r="N336" s="153"/>
      <c r="O336" s="153"/>
      <c r="T336" s="153"/>
      <c r="U336" s="153"/>
      <c r="Z336" s="153"/>
      <c r="AA336" s="153"/>
      <c r="AF336" s="153"/>
      <c r="AG336" s="153"/>
      <c r="AL336" s="153"/>
      <c r="AM336" s="153"/>
      <c r="AR336" s="153"/>
      <c r="AS336" s="153"/>
      <c r="AX336" s="153"/>
      <c r="AY336" s="153"/>
      <c r="BD336" s="153"/>
      <c r="BE336" s="153"/>
      <c r="BF336" s="153"/>
    </row>
    <row r="337" ht="15.75" customHeight="1">
      <c r="B337" s="153"/>
      <c r="C337" s="153"/>
      <c r="H337" s="153"/>
      <c r="I337" s="153"/>
      <c r="N337" s="153"/>
      <c r="O337" s="153"/>
      <c r="T337" s="153"/>
      <c r="U337" s="153"/>
      <c r="Z337" s="153"/>
      <c r="AA337" s="153"/>
      <c r="AF337" s="153"/>
      <c r="AG337" s="153"/>
      <c r="AL337" s="153"/>
      <c r="AM337" s="153"/>
      <c r="AR337" s="153"/>
      <c r="AS337" s="153"/>
      <c r="AX337" s="153"/>
      <c r="AY337" s="153"/>
      <c r="BD337" s="153"/>
      <c r="BE337" s="153"/>
      <c r="BF337" s="153"/>
    </row>
    <row r="338" ht="15.75" customHeight="1">
      <c r="B338" s="153"/>
      <c r="C338" s="153"/>
      <c r="H338" s="153"/>
      <c r="I338" s="153"/>
      <c r="N338" s="153"/>
      <c r="O338" s="153"/>
      <c r="T338" s="153"/>
      <c r="U338" s="153"/>
      <c r="Z338" s="153"/>
      <c r="AA338" s="153"/>
      <c r="AF338" s="153"/>
      <c r="AG338" s="153"/>
      <c r="AL338" s="153"/>
      <c r="AM338" s="153"/>
      <c r="AR338" s="153"/>
      <c r="AS338" s="153"/>
      <c r="AX338" s="153"/>
      <c r="AY338" s="153"/>
      <c r="BD338" s="153"/>
      <c r="BE338" s="153"/>
      <c r="BF338" s="153"/>
    </row>
    <row r="339" ht="15.75" customHeight="1">
      <c r="B339" s="153"/>
      <c r="C339" s="153"/>
      <c r="H339" s="153"/>
      <c r="I339" s="153"/>
      <c r="N339" s="153"/>
      <c r="O339" s="153"/>
      <c r="T339" s="153"/>
      <c r="U339" s="153"/>
      <c r="Z339" s="153"/>
      <c r="AA339" s="153"/>
      <c r="AF339" s="153"/>
      <c r="AG339" s="153"/>
      <c r="AL339" s="153"/>
      <c r="AM339" s="153"/>
      <c r="AR339" s="153"/>
      <c r="AS339" s="153"/>
      <c r="AX339" s="153"/>
      <c r="AY339" s="153"/>
      <c r="BD339" s="153"/>
      <c r="BE339" s="153"/>
      <c r="BF339" s="153"/>
    </row>
    <row r="340" ht="15.75" customHeight="1">
      <c r="B340" s="153"/>
      <c r="C340" s="153"/>
      <c r="H340" s="153"/>
      <c r="I340" s="153"/>
      <c r="N340" s="153"/>
      <c r="O340" s="153"/>
      <c r="T340" s="153"/>
      <c r="U340" s="153"/>
      <c r="Z340" s="153"/>
      <c r="AA340" s="153"/>
      <c r="AF340" s="153"/>
      <c r="AG340" s="153"/>
      <c r="AL340" s="153"/>
      <c r="AM340" s="153"/>
      <c r="AR340" s="153"/>
      <c r="AS340" s="153"/>
      <c r="AX340" s="153"/>
      <c r="AY340" s="153"/>
      <c r="BD340" s="153"/>
      <c r="BE340" s="153"/>
      <c r="BF340" s="153"/>
    </row>
    <row r="341" ht="15.75" customHeight="1">
      <c r="B341" s="153"/>
      <c r="C341" s="153"/>
      <c r="H341" s="153"/>
      <c r="I341" s="153"/>
      <c r="N341" s="153"/>
      <c r="O341" s="153"/>
      <c r="T341" s="153"/>
      <c r="U341" s="153"/>
      <c r="Z341" s="153"/>
      <c r="AA341" s="153"/>
      <c r="AF341" s="153"/>
      <c r="AG341" s="153"/>
      <c r="AL341" s="153"/>
      <c r="AM341" s="153"/>
      <c r="AR341" s="153"/>
      <c r="AS341" s="153"/>
      <c r="AX341" s="153"/>
      <c r="AY341" s="153"/>
      <c r="BD341" s="153"/>
      <c r="BE341" s="153"/>
      <c r="BF341" s="153"/>
    </row>
    <row r="342" ht="15.75" customHeight="1">
      <c r="B342" s="153"/>
      <c r="C342" s="153"/>
      <c r="H342" s="153"/>
      <c r="I342" s="153"/>
      <c r="N342" s="153"/>
      <c r="O342" s="153"/>
      <c r="T342" s="153"/>
      <c r="U342" s="153"/>
      <c r="Z342" s="153"/>
      <c r="AA342" s="153"/>
      <c r="AF342" s="153"/>
      <c r="AG342" s="153"/>
      <c r="AL342" s="153"/>
      <c r="AM342" s="153"/>
      <c r="AR342" s="153"/>
      <c r="AS342" s="153"/>
      <c r="AX342" s="153"/>
      <c r="AY342" s="153"/>
      <c r="BD342" s="153"/>
      <c r="BE342" s="153"/>
      <c r="BF342" s="153"/>
    </row>
    <row r="343" ht="15.75" customHeight="1">
      <c r="B343" s="153"/>
      <c r="C343" s="153"/>
      <c r="H343" s="153"/>
      <c r="I343" s="153"/>
      <c r="N343" s="153"/>
      <c r="O343" s="153"/>
      <c r="T343" s="153"/>
      <c r="U343" s="153"/>
      <c r="Z343" s="153"/>
      <c r="AA343" s="153"/>
      <c r="AF343" s="153"/>
      <c r="AG343" s="153"/>
      <c r="AL343" s="153"/>
      <c r="AM343" s="153"/>
      <c r="AR343" s="153"/>
      <c r="AS343" s="153"/>
      <c r="AX343" s="153"/>
      <c r="AY343" s="153"/>
      <c r="BD343" s="153"/>
      <c r="BE343" s="153"/>
      <c r="BF343" s="153"/>
    </row>
    <row r="344" ht="15.75" customHeight="1">
      <c r="B344" s="153"/>
      <c r="C344" s="153"/>
      <c r="H344" s="153"/>
      <c r="I344" s="153"/>
      <c r="N344" s="153"/>
      <c r="O344" s="153"/>
      <c r="T344" s="153"/>
      <c r="U344" s="153"/>
      <c r="Z344" s="153"/>
      <c r="AA344" s="153"/>
      <c r="AF344" s="153"/>
      <c r="AG344" s="153"/>
      <c r="AL344" s="153"/>
      <c r="AM344" s="153"/>
      <c r="AR344" s="153"/>
      <c r="AS344" s="153"/>
      <c r="AX344" s="153"/>
      <c r="AY344" s="153"/>
      <c r="BD344" s="153"/>
      <c r="BE344" s="153"/>
      <c r="BF344" s="153"/>
    </row>
    <row r="345" ht="15.75" customHeight="1">
      <c r="B345" s="153"/>
      <c r="C345" s="153"/>
      <c r="H345" s="153"/>
      <c r="I345" s="153"/>
      <c r="N345" s="153"/>
      <c r="O345" s="153"/>
      <c r="T345" s="153"/>
      <c r="U345" s="153"/>
      <c r="Z345" s="153"/>
      <c r="AA345" s="153"/>
      <c r="AF345" s="153"/>
      <c r="AG345" s="153"/>
      <c r="AL345" s="153"/>
      <c r="AM345" s="153"/>
      <c r="AR345" s="153"/>
      <c r="AS345" s="153"/>
      <c r="AX345" s="153"/>
      <c r="AY345" s="153"/>
      <c r="BD345" s="153"/>
      <c r="BE345" s="153"/>
      <c r="BF345" s="153"/>
    </row>
    <row r="346" ht="15.75" customHeight="1">
      <c r="B346" s="153"/>
      <c r="C346" s="153"/>
      <c r="H346" s="153"/>
      <c r="I346" s="153"/>
      <c r="N346" s="153"/>
      <c r="O346" s="153"/>
      <c r="T346" s="153"/>
      <c r="U346" s="153"/>
      <c r="Z346" s="153"/>
      <c r="AA346" s="153"/>
      <c r="AF346" s="153"/>
      <c r="AG346" s="153"/>
      <c r="AL346" s="153"/>
      <c r="AM346" s="153"/>
      <c r="AR346" s="153"/>
      <c r="AS346" s="153"/>
      <c r="AX346" s="153"/>
      <c r="AY346" s="153"/>
      <c r="BD346" s="153"/>
      <c r="BE346" s="153"/>
      <c r="BF346" s="153"/>
    </row>
    <row r="347" ht="15.75" customHeight="1">
      <c r="B347" s="153"/>
      <c r="C347" s="153"/>
      <c r="H347" s="153"/>
      <c r="I347" s="153"/>
      <c r="N347" s="153"/>
      <c r="O347" s="153"/>
      <c r="T347" s="153"/>
      <c r="U347" s="153"/>
      <c r="Z347" s="153"/>
      <c r="AA347" s="153"/>
      <c r="AF347" s="153"/>
      <c r="AG347" s="153"/>
      <c r="AL347" s="153"/>
      <c r="AM347" s="153"/>
      <c r="AR347" s="153"/>
      <c r="AS347" s="153"/>
      <c r="AX347" s="153"/>
      <c r="AY347" s="153"/>
      <c r="BD347" s="153"/>
      <c r="BE347" s="153"/>
      <c r="BF347" s="153"/>
    </row>
    <row r="348" ht="15.75" customHeight="1">
      <c r="B348" s="153"/>
      <c r="C348" s="153"/>
      <c r="H348" s="153"/>
      <c r="I348" s="153"/>
      <c r="N348" s="153"/>
      <c r="O348" s="153"/>
      <c r="T348" s="153"/>
      <c r="U348" s="153"/>
      <c r="Z348" s="153"/>
      <c r="AA348" s="153"/>
      <c r="AF348" s="153"/>
      <c r="AG348" s="153"/>
      <c r="AL348" s="153"/>
      <c r="AM348" s="153"/>
      <c r="AR348" s="153"/>
      <c r="AS348" s="153"/>
      <c r="AX348" s="153"/>
      <c r="AY348" s="153"/>
      <c r="BD348" s="153"/>
      <c r="BE348" s="153"/>
      <c r="BF348" s="153"/>
    </row>
    <row r="349" ht="15.75" customHeight="1">
      <c r="B349" s="153"/>
      <c r="C349" s="153"/>
      <c r="H349" s="153"/>
      <c r="I349" s="153"/>
      <c r="N349" s="153"/>
      <c r="O349" s="153"/>
      <c r="T349" s="153"/>
      <c r="U349" s="153"/>
      <c r="Z349" s="153"/>
      <c r="AA349" s="153"/>
      <c r="AF349" s="153"/>
      <c r="AG349" s="153"/>
      <c r="AL349" s="153"/>
      <c r="AM349" s="153"/>
      <c r="AR349" s="153"/>
      <c r="AS349" s="153"/>
      <c r="AX349" s="153"/>
      <c r="AY349" s="153"/>
      <c r="BD349" s="153"/>
      <c r="BE349" s="153"/>
      <c r="BF349" s="153"/>
    </row>
    <row r="350" ht="15.75" customHeight="1">
      <c r="B350" s="153"/>
      <c r="C350" s="153"/>
      <c r="H350" s="153"/>
      <c r="I350" s="153"/>
      <c r="N350" s="153"/>
      <c r="O350" s="153"/>
      <c r="T350" s="153"/>
      <c r="U350" s="153"/>
      <c r="Z350" s="153"/>
      <c r="AA350" s="153"/>
      <c r="AF350" s="153"/>
      <c r="AG350" s="153"/>
      <c r="AL350" s="153"/>
      <c r="AM350" s="153"/>
      <c r="AR350" s="153"/>
      <c r="AS350" s="153"/>
      <c r="AX350" s="153"/>
      <c r="AY350" s="153"/>
      <c r="BD350" s="153"/>
      <c r="BE350" s="153"/>
      <c r="BF350" s="153"/>
    </row>
    <row r="351" ht="15.75" customHeight="1">
      <c r="B351" s="153"/>
      <c r="C351" s="153"/>
      <c r="H351" s="153"/>
      <c r="I351" s="153"/>
      <c r="N351" s="153"/>
      <c r="O351" s="153"/>
      <c r="T351" s="153"/>
      <c r="U351" s="153"/>
      <c r="Z351" s="153"/>
      <c r="AA351" s="153"/>
      <c r="AF351" s="153"/>
      <c r="AG351" s="153"/>
      <c r="AL351" s="153"/>
      <c r="AM351" s="153"/>
      <c r="AR351" s="153"/>
      <c r="AS351" s="153"/>
      <c r="AX351" s="153"/>
      <c r="AY351" s="153"/>
      <c r="BD351" s="153"/>
      <c r="BE351" s="153"/>
      <c r="BF351" s="153"/>
    </row>
    <row r="352" ht="15.75" customHeight="1">
      <c r="B352" s="153"/>
      <c r="C352" s="153"/>
      <c r="H352" s="153"/>
      <c r="I352" s="153"/>
      <c r="N352" s="153"/>
      <c r="O352" s="153"/>
      <c r="T352" s="153"/>
      <c r="U352" s="153"/>
      <c r="Z352" s="153"/>
      <c r="AA352" s="153"/>
      <c r="AF352" s="153"/>
      <c r="AG352" s="153"/>
      <c r="AL352" s="153"/>
      <c r="AM352" s="153"/>
      <c r="AR352" s="153"/>
      <c r="AS352" s="153"/>
      <c r="AX352" s="153"/>
      <c r="AY352" s="153"/>
      <c r="BD352" s="153"/>
      <c r="BE352" s="153"/>
      <c r="BF352" s="153"/>
    </row>
    <row r="353" ht="15.75" customHeight="1">
      <c r="B353" s="153"/>
      <c r="C353" s="153"/>
      <c r="H353" s="153"/>
      <c r="I353" s="153"/>
      <c r="N353" s="153"/>
      <c r="O353" s="153"/>
      <c r="T353" s="153"/>
      <c r="U353" s="153"/>
      <c r="Z353" s="153"/>
      <c r="AA353" s="153"/>
      <c r="AF353" s="153"/>
      <c r="AG353" s="153"/>
      <c r="AL353" s="153"/>
      <c r="AM353" s="153"/>
      <c r="AR353" s="153"/>
      <c r="AS353" s="153"/>
      <c r="AX353" s="153"/>
      <c r="AY353" s="153"/>
      <c r="BD353" s="153"/>
      <c r="BE353" s="153"/>
      <c r="BF353" s="153"/>
    </row>
    <row r="354" ht="15.75" customHeight="1">
      <c r="B354" s="153"/>
      <c r="C354" s="153"/>
      <c r="H354" s="153"/>
      <c r="I354" s="153"/>
      <c r="N354" s="153"/>
      <c r="O354" s="153"/>
      <c r="T354" s="153"/>
      <c r="U354" s="153"/>
      <c r="Z354" s="153"/>
      <c r="AA354" s="153"/>
      <c r="AF354" s="153"/>
      <c r="AG354" s="153"/>
      <c r="AL354" s="153"/>
      <c r="AM354" s="153"/>
      <c r="AR354" s="153"/>
      <c r="AS354" s="153"/>
      <c r="AX354" s="153"/>
      <c r="AY354" s="153"/>
      <c r="BD354" s="153"/>
      <c r="BE354" s="153"/>
      <c r="BF354" s="153"/>
    </row>
    <row r="355" ht="15.75" customHeight="1">
      <c r="B355" s="153"/>
      <c r="C355" s="153"/>
      <c r="H355" s="153"/>
      <c r="I355" s="153"/>
      <c r="N355" s="153"/>
      <c r="O355" s="153"/>
      <c r="T355" s="153"/>
      <c r="U355" s="153"/>
      <c r="Z355" s="153"/>
      <c r="AA355" s="153"/>
      <c r="AF355" s="153"/>
      <c r="AG355" s="153"/>
      <c r="AL355" s="153"/>
      <c r="AM355" s="153"/>
      <c r="AR355" s="153"/>
      <c r="AS355" s="153"/>
      <c r="AX355" s="153"/>
      <c r="AY355" s="153"/>
      <c r="BD355" s="153"/>
      <c r="BE355" s="153"/>
      <c r="BF355" s="153"/>
    </row>
    <row r="356" ht="15.75" customHeight="1">
      <c r="B356" s="153"/>
      <c r="C356" s="153"/>
      <c r="H356" s="153"/>
      <c r="I356" s="153"/>
      <c r="N356" s="153"/>
      <c r="O356" s="153"/>
      <c r="T356" s="153"/>
      <c r="U356" s="153"/>
      <c r="Z356" s="153"/>
      <c r="AA356" s="153"/>
      <c r="AF356" s="153"/>
      <c r="AG356" s="153"/>
      <c r="AL356" s="153"/>
      <c r="AM356" s="153"/>
      <c r="AR356" s="153"/>
      <c r="AS356" s="153"/>
      <c r="AX356" s="153"/>
      <c r="AY356" s="153"/>
      <c r="BD356" s="153"/>
      <c r="BE356" s="153"/>
      <c r="BF356" s="153"/>
    </row>
    <row r="357" ht="15.75" customHeight="1">
      <c r="B357" s="153"/>
      <c r="C357" s="153"/>
      <c r="H357" s="153"/>
      <c r="I357" s="153"/>
      <c r="N357" s="153"/>
      <c r="O357" s="153"/>
      <c r="T357" s="153"/>
      <c r="U357" s="153"/>
      <c r="Z357" s="153"/>
      <c r="AA357" s="153"/>
      <c r="AF357" s="153"/>
      <c r="AG357" s="153"/>
      <c r="AL357" s="153"/>
      <c r="AM357" s="153"/>
      <c r="AR357" s="153"/>
      <c r="AS357" s="153"/>
      <c r="AX357" s="153"/>
      <c r="AY357" s="153"/>
      <c r="BD357" s="153"/>
      <c r="BE357" s="153"/>
      <c r="BF357" s="153"/>
    </row>
    <row r="358" ht="15.75" customHeight="1">
      <c r="B358" s="153"/>
      <c r="C358" s="153"/>
      <c r="H358" s="153"/>
      <c r="I358" s="153"/>
      <c r="N358" s="153"/>
      <c r="O358" s="153"/>
      <c r="T358" s="153"/>
      <c r="U358" s="153"/>
      <c r="Z358" s="153"/>
      <c r="AA358" s="153"/>
      <c r="AF358" s="153"/>
      <c r="AG358" s="153"/>
      <c r="AL358" s="153"/>
      <c r="AM358" s="153"/>
      <c r="AR358" s="153"/>
      <c r="AS358" s="153"/>
      <c r="AX358" s="153"/>
      <c r="AY358" s="153"/>
      <c r="BD358" s="153"/>
      <c r="BE358" s="153"/>
      <c r="BF358" s="153"/>
    </row>
    <row r="359" ht="15.75" customHeight="1">
      <c r="B359" s="153"/>
      <c r="C359" s="153"/>
      <c r="H359" s="153"/>
      <c r="I359" s="153"/>
      <c r="N359" s="153"/>
      <c r="O359" s="153"/>
      <c r="T359" s="153"/>
      <c r="U359" s="153"/>
      <c r="Z359" s="153"/>
      <c r="AA359" s="153"/>
      <c r="AF359" s="153"/>
      <c r="AG359" s="153"/>
      <c r="AL359" s="153"/>
      <c r="AM359" s="153"/>
      <c r="AR359" s="153"/>
      <c r="AS359" s="153"/>
      <c r="AX359" s="153"/>
      <c r="AY359" s="153"/>
      <c r="BD359" s="153"/>
      <c r="BE359" s="153"/>
      <c r="BF359" s="153"/>
    </row>
    <row r="360" ht="15.75" customHeight="1">
      <c r="B360" s="153"/>
      <c r="C360" s="153"/>
      <c r="H360" s="153"/>
      <c r="I360" s="153"/>
      <c r="N360" s="153"/>
      <c r="O360" s="153"/>
      <c r="T360" s="153"/>
      <c r="U360" s="153"/>
      <c r="Z360" s="153"/>
      <c r="AA360" s="153"/>
      <c r="AF360" s="153"/>
      <c r="AG360" s="153"/>
      <c r="AL360" s="153"/>
      <c r="AM360" s="153"/>
      <c r="AR360" s="153"/>
      <c r="AS360" s="153"/>
      <c r="AX360" s="153"/>
      <c r="AY360" s="153"/>
      <c r="BD360" s="153"/>
      <c r="BE360" s="153"/>
      <c r="BF360" s="153"/>
    </row>
    <row r="361" ht="15.75" customHeight="1">
      <c r="B361" s="153"/>
      <c r="C361" s="153"/>
      <c r="H361" s="153"/>
      <c r="I361" s="153"/>
      <c r="N361" s="153"/>
      <c r="O361" s="153"/>
      <c r="T361" s="153"/>
      <c r="U361" s="153"/>
      <c r="Z361" s="153"/>
      <c r="AA361" s="153"/>
      <c r="AF361" s="153"/>
      <c r="AG361" s="153"/>
      <c r="AL361" s="153"/>
      <c r="AM361" s="153"/>
      <c r="AR361" s="153"/>
      <c r="AS361" s="153"/>
      <c r="AX361" s="153"/>
      <c r="AY361" s="153"/>
      <c r="BD361" s="153"/>
      <c r="BE361" s="153"/>
      <c r="BF361" s="153"/>
    </row>
    <row r="362" ht="15.75" customHeight="1">
      <c r="B362" s="153"/>
      <c r="C362" s="153"/>
      <c r="H362" s="153"/>
      <c r="I362" s="153"/>
      <c r="N362" s="153"/>
      <c r="O362" s="153"/>
      <c r="T362" s="153"/>
      <c r="U362" s="153"/>
      <c r="Z362" s="153"/>
      <c r="AA362" s="153"/>
      <c r="AF362" s="153"/>
      <c r="AG362" s="153"/>
      <c r="AL362" s="153"/>
      <c r="AM362" s="153"/>
      <c r="AR362" s="153"/>
      <c r="AS362" s="153"/>
      <c r="AX362" s="153"/>
      <c r="AY362" s="153"/>
      <c r="BD362" s="153"/>
      <c r="BE362" s="153"/>
      <c r="BF362" s="153"/>
    </row>
    <row r="363" ht="15.75" customHeight="1">
      <c r="B363" s="153"/>
      <c r="C363" s="153"/>
      <c r="H363" s="153"/>
      <c r="I363" s="153"/>
      <c r="N363" s="153"/>
      <c r="O363" s="153"/>
      <c r="T363" s="153"/>
      <c r="U363" s="153"/>
      <c r="Z363" s="153"/>
      <c r="AA363" s="153"/>
      <c r="AF363" s="153"/>
      <c r="AG363" s="153"/>
      <c r="AL363" s="153"/>
      <c r="AM363" s="153"/>
      <c r="AR363" s="153"/>
      <c r="AS363" s="153"/>
      <c r="AX363" s="153"/>
      <c r="AY363" s="153"/>
      <c r="BD363" s="153"/>
      <c r="BE363" s="153"/>
      <c r="BF363" s="153"/>
    </row>
    <row r="364" ht="15.75" customHeight="1">
      <c r="B364" s="153"/>
      <c r="C364" s="153"/>
      <c r="H364" s="153"/>
      <c r="I364" s="153"/>
      <c r="N364" s="153"/>
      <c r="O364" s="153"/>
      <c r="T364" s="153"/>
      <c r="U364" s="153"/>
      <c r="Z364" s="153"/>
      <c r="AA364" s="153"/>
      <c r="AF364" s="153"/>
      <c r="AG364" s="153"/>
      <c r="AL364" s="153"/>
      <c r="AM364" s="153"/>
      <c r="AR364" s="153"/>
      <c r="AS364" s="153"/>
      <c r="AX364" s="153"/>
      <c r="AY364" s="153"/>
      <c r="BD364" s="153"/>
      <c r="BE364" s="153"/>
      <c r="BF364" s="153"/>
    </row>
    <row r="365" ht="15.75" customHeight="1">
      <c r="B365" s="153"/>
      <c r="C365" s="153"/>
      <c r="H365" s="153"/>
      <c r="I365" s="153"/>
      <c r="N365" s="153"/>
      <c r="O365" s="153"/>
      <c r="T365" s="153"/>
      <c r="U365" s="153"/>
      <c r="Z365" s="153"/>
      <c r="AA365" s="153"/>
      <c r="AF365" s="153"/>
      <c r="AG365" s="153"/>
      <c r="AL365" s="153"/>
      <c r="AM365" s="153"/>
      <c r="AR365" s="153"/>
      <c r="AS365" s="153"/>
      <c r="AX365" s="153"/>
      <c r="AY365" s="153"/>
      <c r="BD365" s="153"/>
      <c r="BE365" s="153"/>
      <c r="BF365" s="153"/>
    </row>
    <row r="366" ht="15.75" customHeight="1">
      <c r="B366" s="153"/>
      <c r="C366" s="153"/>
      <c r="H366" s="153"/>
      <c r="I366" s="153"/>
      <c r="N366" s="153"/>
      <c r="O366" s="153"/>
      <c r="T366" s="153"/>
      <c r="U366" s="153"/>
      <c r="Z366" s="153"/>
      <c r="AA366" s="153"/>
      <c r="AF366" s="153"/>
      <c r="AG366" s="153"/>
      <c r="AL366" s="153"/>
      <c r="AM366" s="153"/>
      <c r="AR366" s="153"/>
      <c r="AS366" s="153"/>
      <c r="AX366" s="153"/>
      <c r="AY366" s="153"/>
      <c r="BD366" s="153"/>
      <c r="BE366" s="153"/>
      <c r="BF366" s="153"/>
    </row>
    <row r="367" ht="15.75" customHeight="1">
      <c r="B367" s="153"/>
      <c r="C367" s="153"/>
      <c r="H367" s="153"/>
      <c r="I367" s="153"/>
      <c r="N367" s="153"/>
      <c r="O367" s="153"/>
      <c r="T367" s="153"/>
      <c r="U367" s="153"/>
      <c r="Z367" s="153"/>
      <c r="AA367" s="153"/>
      <c r="AF367" s="153"/>
      <c r="AG367" s="153"/>
      <c r="AL367" s="153"/>
      <c r="AM367" s="153"/>
      <c r="AR367" s="153"/>
      <c r="AS367" s="153"/>
      <c r="AX367" s="153"/>
      <c r="AY367" s="153"/>
      <c r="BD367" s="153"/>
      <c r="BE367" s="153"/>
      <c r="BF367" s="153"/>
    </row>
    <row r="368" ht="15.75" customHeight="1">
      <c r="B368" s="153"/>
      <c r="C368" s="153"/>
      <c r="H368" s="153"/>
      <c r="I368" s="153"/>
      <c r="N368" s="153"/>
      <c r="O368" s="153"/>
      <c r="T368" s="153"/>
      <c r="U368" s="153"/>
      <c r="Z368" s="153"/>
      <c r="AA368" s="153"/>
      <c r="AF368" s="153"/>
      <c r="AG368" s="153"/>
      <c r="AL368" s="153"/>
      <c r="AM368" s="153"/>
      <c r="AR368" s="153"/>
      <c r="AS368" s="153"/>
      <c r="AX368" s="153"/>
      <c r="AY368" s="153"/>
      <c r="BD368" s="153"/>
      <c r="BE368" s="153"/>
      <c r="BF368" s="153"/>
    </row>
    <row r="369" ht="15.75" customHeight="1">
      <c r="B369" s="153"/>
      <c r="C369" s="153"/>
      <c r="H369" s="153"/>
      <c r="I369" s="153"/>
      <c r="N369" s="153"/>
      <c r="O369" s="153"/>
      <c r="T369" s="153"/>
      <c r="U369" s="153"/>
      <c r="Z369" s="153"/>
      <c r="AA369" s="153"/>
      <c r="AF369" s="153"/>
      <c r="AG369" s="153"/>
      <c r="AL369" s="153"/>
      <c r="AM369" s="153"/>
      <c r="AR369" s="153"/>
      <c r="AS369" s="153"/>
      <c r="AX369" s="153"/>
      <c r="AY369" s="153"/>
      <c r="BD369" s="153"/>
      <c r="BE369" s="153"/>
      <c r="BF369" s="153"/>
    </row>
    <row r="370" ht="15.75" customHeight="1">
      <c r="B370" s="153"/>
      <c r="C370" s="153"/>
      <c r="H370" s="153"/>
      <c r="I370" s="153"/>
      <c r="N370" s="153"/>
      <c r="O370" s="153"/>
      <c r="T370" s="153"/>
      <c r="U370" s="153"/>
      <c r="Z370" s="153"/>
      <c r="AA370" s="153"/>
      <c r="AF370" s="153"/>
      <c r="AG370" s="153"/>
      <c r="AL370" s="153"/>
      <c r="AM370" s="153"/>
      <c r="AR370" s="153"/>
      <c r="AS370" s="153"/>
      <c r="AX370" s="153"/>
      <c r="AY370" s="153"/>
      <c r="BD370" s="153"/>
      <c r="BE370" s="153"/>
      <c r="BF370" s="153"/>
    </row>
    <row r="371" ht="15.75" customHeight="1">
      <c r="B371" s="153"/>
      <c r="C371" s="153"/>
      <c r="H371" s="153"/>
      <c r="I371" s="153"/>
      <c r="N371" s="153"/>
      <c r="O371" s="153"/>
      <c r="T371" s="153"/>
      <c r="U371" s="153"/>
      <c r="Z371" s="153"/>
      <c r="AA371" s="153"/>
      <c r="AF371" s="153"/>
      <c r="AG371" s="153"/>
      <c r="AL371" s="153"/>
      <c r="AM371" s="153"/>
      <c r="AR371" s="153"/>
      <c r="AS371" s="153"/>
      <c r="AX371" s="153"/>
      <c r="AY371" s="153"/>
      <c r="BD371" s="153"/>
      <c r="BE371" s="153"/>
      <c r="BF371" s="153"/>
    </row>
    <row r="372" ht="15.75" customHeight="1">
      <c r="B372" s="153"/>
      <c r="C372" s="153"/>
      <c r="H372" s="153"/>
      <c r="I372" s="153"/>
      <c r="N372" s="153"/>
      <c r="O372" s="153"/>
      <c r="T372" s="153"/>
      <c r="U372" s="153"/>
      <c r="Z372" s="153"/>
      <c r="AA372" s="153"/>
      <c r="AF372" s="153"/>
      <c r="AG372" s="153"/>
      <c r="AL372" s="153"/>
      <c r="AM372" s="153"/>
      <c r="AR372" s="153"/>
      <c r="AS372" s="153"/>
      <c r="AX372" s="153"/>
      <c r="AY372" s="153"/>
      <c r="BD372" s="153"/>
      <c r="BE372" s="153"/>
      <c r="BF372" s="153"/>
    </row>
    <row r="373" ht="15.75" customHeight="1">
      <c r="B373" s="153"/>
      <c r="C373" s="153"/>
      <c r="H373" s="153"/>
      <c r="I373" s="153"/>
      <c r="N373" s="153"/>
      <c r="O373" s="153"/>
      <c r="T373" s="153"/>
      <c r="U373" s="153"/>
      <c r="Z373" s="153"/>
      <c r="AA373" s="153"/>
      <c r="AF373" s="153"/>
      <c r="AG373" s="153"/>
      <c r="AL373" s="153"/>
      <c r="AM373" s="153"/>
      <c r="AR373" s="153"/>
      <c r="AS373" s="153"/>
      <c r="AX373" s="153"/>
      <c r="AY373" s="153"/>
      <c r="BD373" s="153"/>
      <c r="BE373" s="153"/>
      <c r="BF373" s="153"/>
    </row>
    <row r="374" ht="15.75" customHeight="1">
      <c r="B374" s="153"/>
      <c r="C374" s="153"/>
      <c r="H374" s="153"/>
      <c r="I374" s="153"/>
      <c r="N374" s="153"/>
      <c r="O374" s="153"/>
      <c r="T374" s="153"/>
      <c r="U374" s="153"/>
      <c r="Z374" s="153"/>
      <c r="AA374" s="153"/>
      <c r="AF374" s="153"/>
      <c r="AG374" s="153"/>
      <c r="AL374" s="153"/>
      <c r="AM374" s="153"/>
      <c r="AR374" s="153"/>
      <c r="AS374" s="153"/>
      <c r="AX374" s="153"/>
      <c r="AY374" s="153"/>
      <c r="BD374" s="153"/>
      <c r="BE374" s="153"/>
      <c r="BF374" s="153"/>
    </row>
    <row r="375" ht="15.75" customHeight="1">
      <c r="B375" s="153"/>
      <c r="C375" s="153"/>
      <c r="H375" s="153"/>
      <c r="I375" s="153"/>
      <c r="N375" s="153"/>
      <c r="O375" s="153"/>
      <c r="T375" s="153"/>
      <c r="U375" s="153"/>
      <c r="Z375" s="153"/>
      <c r="AA375" s="153"/>
      <c r="AF375" s="153"/>
      <c r="AG375" s="153"/>
      <c r="AL375" s="153"/>
      <c r="AM375" s="153"/>
      <c r="AR375" s="153"/>
      <c r="AS375" s="153"/>
      <c r="AX375" s="153"/>
      <c r="AY375" s="153"/>
      <c r="BD375" s="153"/>
      <c r="BE375" s="153"/>
      <c r="BF375" s="153"/>
    </row>
    <row r="376" ht="15.75" customHeight="1">
      <c r="B376" s="153"/>
      <c r="C376" s="153"/>
      <c r="H376" s="153"/>
      <c r="I376" s="153"/>
      <c r="N376" s="153"/>
      <c r="O376" s="153"/>
      <c r="T376" s="153"/>
      <c r="U376" s="153"/>
      <c r="Z376" s="153"/>
      <c r="AA376" s="153"/>
      <c r="AF376" s="153"/>
      <c r="AG376" s="153"/>
      <c r="AL376" s="153"/>
      <c r="AM376" s="153"/>
      <c r="AR376" s="153"/>
      <c r="AS376" s="153"/>
      <c r="AX376" s="153"/>
      <c r="AY376" s="153"/>
      <c r="BD376" s="153"/>
      <c r="BE376" s="153"/>
      <c r="BF376" s="153"/>
    </row>
    <row r="377" ht="15.75" customHeight="1">
      <c r="B377" s="153"/>
      <c r="C377" s="153"/>
      <c r="H377" s="153"/>
      <c r="I377" s="153"/>
      <c r="N377" s="153"/>
      <c r="O377" s="153"/>
      <c r="T377" s="153"/>
      <c r="U377" s="153"/>
      <c r="Z377" s="153"/>
      <c r="AA377" s="153"/>
      <c r="AF377" s="153"/>
      <c r="AG377" s="153"/>
      <c r="AL377" s="153"/>
      <c r="AM377" s="153"/>
      <c r="AR377" s="153"/>
      <c r="AS377" s="153"/>
      <c r="AX377" s="153"/>
      <c r="AY377" s="153"/>
      <c r="BD377" s="153"/>
      <c r="BE377" s="153"/>
      <c r="BF377" s="153"/>
    </row>
    <row r="378" ht="15.75" customHeight="1">
      <c r="B378" s="153"/>
      <c r="C378" s="153"/>
      <c r="H378" s="153"/>
      <c r="I378" s="153"/>
      <c r="N378" s="153"/>
      <c r="O378" s="153"/>
      <c r="T378" s="153"/>
      <c r="U378" s="153"/>
      <c r="Z378" s="153"/>
      <c r="AA378" s="153"/>
      <c r="AF378" s="153"/>
      <c r="AG378" s="153"/>
      <c r="AL378" s="153"/>
      <c r="AM378" s="153"/>
      <c r="AR378" s="153"/>
      <c r="AS378" s="153"/>
      <c r="AX378" s="153"/>
      <c r="AY378" s="153"/>
      <c r="BD378" s="153"/>
      <c r="BE378" s="153"/>
      <c r="BF378" s="153"/>
    </row>
    <row r="379" ht="15.75" customHeight="1">
      <c r="B379" s="153"/>
      <c r="C379" s="153"/>
      <c r="H379" s="153"/>
      <c r="I379" s="153"/>
      <c r="N379" s="153"/>
      <c r="O379" s="153"/>
      <c r="T379" s="153"/>
      <c r="U379" s="153"/>
      <c r="Z379" s="153"/>
      <c r="AA379" s="153"/>
      <c r="AF379" s="153"/>
      <c r="AG379" s="153"/>
      <c r="AL379" s="153"/>
      <c r="AM379" s="153"/>
      <c r="AR379" s="153"/>
      <c r="AS379" s="153"/>
      <c r="AX379" s="153"/>
      <c r="AY379" s="153"/>
      <c r="BD379" s="153"/>
      <c r="BE379" s="153"/>
      <c r="BF379" s="153"/>
    </row>
    <row r="380" ht="15.75" customHeight="1">
      <c r="B380" s="153"/>
      <c r="C380" s="153"/>
      <c r="H380" s="153"/>
      <c r="I380" s="153"/>
      <c r="N380" s="153"/>
      <c r="O380" s="153"/>
      <c r="T380" s="153"/>
      <c r="U380" s="153"/>
      <c r="Z380" s="153"/>
      <c r="AA380" s="153"/>
      <c r="AF380" s="153"/>
      <c r="AG380" s="153"/>
      <c r="AL380" s="153"/>
      <c r="AM380" s="153"/>
      <c r="AR380" s="153"/>
      <c r="AS380" s="153"/>
      <c r="AX380" s="153"/>
      <c r="AY380" s="153"/>
      <c r="BD380" s="153"/>
      <c r="BE380" s="153"/>
      <c r="BF380" s="153"/>
    </row>
    <row r="381" ht="15.75" customHeight="1">
      <c r="B381" s="153"/>
      <c r="C381" s="153"/>
      <c r="H381" s="153"/>
      <c r="I381" s="153"/>
      <c r="N381" s="153"/>
      <c r="O381" s="153"/>
      <c r="T381" s="153"/>
      <c r="U381" s="153"/>
      <c r="Z381" s="153"/>
      <c r="AA381" s="153"/>
      <c r="AF381" s="153"/>
      <c r="AG381" s="153"/>
      <c r="AL381" s="153"/>
      <c r="AM381" s="153"/>
      <c r="AR381" s="153"/>
      <c r="AS381" s="153"/>
      <c r="AX381" s="153"/>
      <c r="AY381" s="153"/>
      <c r="BD381" s="153"/>
      <c r="BE381" s="153"/>
      <c r="BF381" s="153"/>
    </row>
    <row r="382" ht="15.75" customHeight="1">
      <c r="B382" s="153"/>
      <c r="C382" s="153"/>
      <c r="H382" s="153"/>
      <c r="I382" s="153"/>
      <c r="N382" s="153"/>
      <c r="O382" s="153"/>
      <c r="T382" s="153"/>
      <c r="U382" s="153"/>
      <c r="Z382" s="153"/>
      <c r="AA382" s="153"/>
      <c r="AF382" s="153"/>
      <c r="AG382" s="153"/>
      <c r="AL382" s="153"/>
      <c r="AM382" s="153"/>
      <c r="AR382" s="153"/>
      <c r="AS382" s="153"/>
      <c r="AX382" s="153"/>
      <c r="AY382" s="153"/>
      <c r="BD382" s="153"/>
      <c r="BE382" s="153"/>
      <c r="BF382" s="153"/>
    </row>
    <row r="383" ht="15.75" customHeight="1">
      <c r="B383" s="153"/>
      <c r="C383" s="153"/>
      <c r="H383" s="153"/>
      <c r="I383" s="153"/>
      <c r="N383" s="153"/>
      <c r="O383" s="153"/>
      <c r="T383" s="153"/>
      <c r="U383" s="153"/>
      <c r="Z383" s="153"/>
      <c r="AA383" s="153"/>
      <c r="AF383" s="153"/>
      <c r="AG383" s="153"/>
      <c r="AL383" s="153"/>
      <c r="AM383" s="153"/>
      <c r="AR383" s="153"/>
      <c r="AS383" s="153"/>
      <c r="AX383" s="153"/>
      <c r="AY383" s="153"/>
      <c r="BD383" s="153"/>
      <c r="BE383" s="153"/>
      <c r="BF383" s="153"/>
    </row>
    <row r="384" ht="15.75" customHeight="1">
      <c r="B384" s="153"/>
      <c r="C384" s="153"/>
      <c r="H384" s="153"/>
      <c r="I384" s="153"/>
      <c r="N384" s="153"/>
      <c r="O384" s="153"/>
      <c r="T384" s="153"/>
      <c r="U384" s="153"/>
      <c r="Z384" s="153"/>
      <c r="AA384" s="153"/>
      <c r="AF384" s="153"/>
      <c r="AG384" s="153"/>
      <c r="AL384" s="153"/>
      <c r="AM384" s="153"/>
      <c r="AR384" s="153"/>
      <c r="AS384" s="153"/>
      <c r="AX384" s="153"/>
      <c r="AY384" s="153"/>
      <c r="BD384" s="153"/>
      <c r="BE384" s="153"/>
      <c r="BF384" s="153"/>
    </row>
    <row r="385" ht="15.75" customHeight="1">
      <c r="B385" s="153"/>
      <c r="C385" s="153"/>
      <c r="H385" s="153"/>
      <c r="I385" s="153"/>
      <c r="N385" s="153"/>
      <c r="O385" s="153"/>
      <c r="T385" s="153"/>
      <c r="U385" s="153"/>
      <c r="Z385" s="153"/>
      <c r="AA385" s="153"/>
      <c r="AF385" s="153"/>
      <c r="AG385" s="153"/>
      <c r="AL385" s="153"/>
      <c r="AM385" s="153"/>
      <c r="AR385" s="153"/>
      <c r="AS385" s="153"/>
      <c r="AX385" s="153"/>
      <c r="AY385" s="153"/>
      <c r="BD385" s="153"/>
      <c r="BE385" s="153"/>
      <c r="BF385" s="153"/>
    </row>
    <row r="386" ht="15.75" customHeight="1">
      <c r="B386" s="153"/>
      <c r="C386" s="153"/>
      <c r="H386" s="153"/>
      <c r="I386" s="153"/>
      <c r="N386" s="153"/>
      <c r="O386" s="153"/>
      <c r="T386" s="153"/>
      <c r="U386" s="153"/>
      <c r="Z386" s="153"/>
      <c r="AA386" s="153"/>
      <c r="AF386" s="153"/>
      <c r="AG386" s="153"/>
      <c r="AL386" s="153"/>
      <c r="AM386" s="153"/>
      <c r="AR386" s="153"/>
      <c r="AS386" s="153"/>
      <c r="AX386" s="153"/>
      <c r="AY386" s="153"/>
      <c r="BD386" s="153"/>
      <c r="BE386" s="153"/>
      <c r="BF386" s="153"/>
    </row>
    <row r="387" ht="15.75" customHeight="1">
      <c r="B387" s="153"/>
      <c r="C387" s="153"/>
      <c r="H387" s="153"/>
      <c r="I387" s="153"/>
      <c r="N387" s="153"/>
      <c r="O387" s="153"/>
      <c r="T387" s="153"/>
      <c r="U387" s="153"/>
      <c r="Z387" s="153"/>
      <c r="AA387" s="153"/>
      <c r="AF387" s="153"/>
      <c r="AG387" s="153"/>
      <c r="AL387" s="153"/>
      <c r="AM387" s="153"/>
      <c r="AR387" s="153"/>
      <c r="AS387" s="153"/>
      <c r="AX387" s="153"/>
      <c r="AY387" s="153"/>
      <c r="BD387" s="153"/>
      <c r="BE387" s="153"/>
      <c r="BF387" s="153"/>
    </row>
    <row r="388" ht="15.75" customHeight="1">
      <c r="B388" s="153"/>
      <c r="C388" s="153"/>
      <c r="H388" s="153"/>
      <c r="I388" s="153"/>
      <c r="N388" s="153"/>
      <c r="O388" s="153"/>
      <c r="T388" s="153"/>
      <c r="U388" s="153"/>
      <c r="Z388" s="153"/>
      <c r="AA388" s="153"/>
      <c r="AF388" s="153"/>
      <c r="AG388" s="153"/>
      <c r="AL388" s="153"/>
      <c r="AM388" s="153"/>
      <c r="AR388" s="153"/>
      <c r="AS388" s="153"/>
      <c r="AX388" s="153"/>
      <c r="AY388" s="153"/>
      <c r="BD388" s="153"/>
      <c r="BE388" s="153"/>
      <c r="BF388" s="153"/>
    </row>
    <row r="389" ht="15.75" customHeight="1">
      <c r="B389" s="153"/>
      <c r="C389" s="153"/>
      <c r="H389" s="153"/>
      <c r="I389" s="153"/>
      <c r="N389" s="153"/>
      <c r="O389" s="153"/>
      <c r="T389" s="153"/>
      <c r="U389" s="153"/>
      <c r="Z389" s="153"/>
      <c r="AA389" s="153"/>
      <c r="AF389" s="153"/>
      <c r="AG389" s="153"/>
      <c r="AL389" s="153"/>
      <c r="AM389" s="153"/>
      <c r="AR389" s="153"/>
      <c r="AS389" s="153"/>
      <c r="AX389" s="153"/>
      <c r="AY389" s="153"/>
      <c r="BD389" s="153"/>
      <c r="BE389" s="153"/>
      <c r="BF389" s="153"/>
    </row>
    <row r="390" ht="15.75" customHeight="1">
      <c r="B390" s="153"/>
      <c r="C390" s="153"/>
      <c r="H390" s="153"/>
      <c r="I390" s="153"/>
      <c r="N390" s="153"/>
      <c r="O390" s="153"/>
      <c r="T390" s="153"/>
      <c r="U390" s="153"/>
      <c r="Z390" s="153"/>
      <c r="AA390" s="153"/>
      <c r="AF390" s="153"/>
      <c r="AG390" s="153"/>
      <c r="AL390" s="153"/>
      <c r="AM390" s="153"/>
      <c r="AR390" s="153"/>
      <c r="AS390" s="153"/>
      <c r="AX390" s="153"/>
      <c r="AY390" s="153"/>
      <c r="BD390" s="153"/>
      <c r="BE390" s="153"/>
      <c r="BF390" s="153"/>
    </row>
    <row r="391" ht="15.75" customHeight="1">
      <c r="B391" s="153"/>
      <c r="C391" s="153"/>
      <c r="H391" s="153"/>
      <c r="I391" s="153"/>
      <c r="N391" s="153"/>
      <c r="O391" s="153"/>
      <c r="T391" s="153"/>
      <c r="U391" s="153"/>
      <c r="Z391" s="153"/>
      <c r="AA391" s="153"/>
      <c r="AF391" s="153"/>
      <c r="AG391" s="153"/>
      <c r="AL391" s="153"/>
      <c r="AM391" s="153"/>
      <c r="AR391" s="153"/>
      <c r="AS391" s="153"/>
      <c r="AX391" s="153"/>
      <c r="AY391" s="153"/>
      <c r="BD391" s="153"/>
      <c r="BE391" s="153"/>
      <c r="BF391" s="153"/>
    </row>
    <row r="392" ht="15.75" customHeight="1">
      <c r="B392" s="153"/>
      <c r="C392" s="153"/>
      <c r="H392" s="153"/>
      <c r="I392" s="153"/>
      <c r="N392" s="153"/>
      <c r="O392" s="153"/>
      <c r="T392" s="153"/>
      <c r="U392" s="153"/>
      <c r="Z392" s="153"/>
      <c r="AA392" s="153"/>
      <c r="AF392" s="153"/>
      <c r="AG392" s="153"/>
      <c r="AL392" s="153"/>
      <c r="AM392" s="153"/>
      <c r="AR392" s="153"/>
      <c r="AS392" s="153"/>
      <c r="AX392" s="153"/>
      <c r="AY392" s="153"/>
      <c r="BD392" s="153"/>
      <c r="BE392" s="153"/>
      <c r="BF392" s="153"/>
    </row>
    <row r="393" ht="15.75" customHeight="1">
      <c r="B393" s="153"/>
      <c r="C393" s="153"/>
      <c r="H393" s="153"/>
      <c r="I393" s="153"/>
      <c r="N393" s="153"/>
      <c r="O393" s="153"/>
      <c r="T393" s="153"/>
      <c r="U393" s="153"/>
      <c r="Z393" s="153"/>
      <c r="AA393" s="153"/>
      <c r="AF393" s="153"/>
      <c r="AG393" s="153"/>
      <c r="AL393" s="153"/>
      <c r="AM393" s="153"/>
      <c r="AR393" s="153"/>
      <c r="AS393" s="153"/>
      <c r="AX393" s="153"/>
      <c r="AY393" s="153"/>
      <c r="BD393" s="153"/>
      <c r="BE393" s="153"/>
      <c r="BF393" s="153"/>
    </row>
    <row r="394" ht="15.75" customHeight="1">
      <c r="B394" s="153"/>
      <c r="C394" s="153"/>
      <c r="H394" s="153"/>
      <c r="I394" s="153"/>
      <c r="N394" s="153"/>
      <c r="O394" s="153"/>
      <c r="T394" s="153"/>
      <c r="U394" s="153"/>
      <c r="Z394" s="153"/>
      <c r="AA394" s="153"/>
      <c r="AF394" s="153"/>
      <c r="AG394" s="153"/>
      <c r="AL394" s="153"/>
      <c r="AM394" s="153"/>
      <c r="AR394" s="153"/>
      <c r="AS394" s="153"/>
      <c r="AX394" s="153"/>
      <c r="AY394" s="153"/>
      <c r="BD394" s="153"/>
      <c r="BE394" s="153"/>
      <c r="BF394" s="153"/>
    </row>
    <row r="395" ht="15.75" customHeight="1">
      <c r="B395" s="153"/>
      <c r="C395" s="153"/>
      <c r="H395" s="153"/>
      <c r="I395" s="153"/>
      <c r="N395" s="153"/>
      <c r="O395" s="153"/>
      <c r="T395" s="153"/>
      <c r="U395" s="153"/>
      <c r="Z395" s="153"/>
      <c r="AA395" s="153"/>
      <c r="AF395" s="153"/>
      <c r="AG395" s="153"/>
      <c r="AL395" s="153"/>
      <c r="AM395" s="153"/>
      <c r="AR395" s="153"/>
      <c r="AS395" s="153"/>
      <c r="AX395" s="153"/>
      <c r="AY395" s="153"/>
      <c r="BD395" s="153"/>
      <c r="BE395" s="153"/>
      <c r="BF395" s="153"/>
    </row>
    <row r="396" ht="15.75" customHeight="1">
      <c r="B396" s="153"/>
      <c r="C396" s="153"/>
      <c r="H396" s="153"/>
      <c r="I396" s="153"/>
      <c r="N396" s="153"/>
      <c r="O396" s="153"/>
      <c r="T396" s="153"/>
      <c r="U396" s="153"/>
      <c r="Z396" s="153"/>
      <c r="AA396" s="153"/>
      <c r="AF396" s="153"/>
      <c r="AG396" s="153"/>
      <c r="AL396" s="153"/>
      <c r="AM396" s="153"/>
      <c r="AR396" s="153"/>
      <c r="AS396" s="153"/>
      <c r="AX396" s="153"/>
      <c r="AY396" s="153"/>
      <c r="BD396" s="153"/>
      <c r="BE396" s="153"/>
      <c r="BF396" s="153"/>
    </row>
    <row r="397" ht="15.75" customHeight="1">
      <c r="B397" s="153"/>
      <c r="C397" s="153"/>
      <c r="H397" s="153"/>
      <c r="I397" s="153"/>
      <c r="N397" s="153"/>
      <c r="O397" s="153"/>
      <c r="T397" s="153"/>
      <c r="U397" s="153"/>
      <c r="Z397" s="153"/>
      <c r="AA397" s="153"/>
      <c r="AF397" s="153"/>
      <c r="AG397" s="153"/>
      <c r="AL397" s="153"/>
      <c r="AM397" s="153"/>
      <c r="AR397" s="153"/>
      <c r="AS397" s="153"/>
      <c r="AX397" s="153"/>
      <c r="AY397" s="153"/>
      <c r="BD397" s="153"/>
      <c r="BE397" s="153"/>
      <c r="BF397" s="153"/>
    </row>
    <row r="398" ht="15.75" customHeight="1">
      <c r="B398" s="153"/>
      <c r="C398" s="153"/>
      <c r="H398" s="153"/>
      <c r="I398" s="153"/>
      <c r="N398" s="153"/>
      <c r="O398" s="153"/>
      <c r="T398" s="153"/>
      <c r="U398" s="153"/>
      <c r="Z398" s="153"/>
      <c r="AA398" s="153"/>
      <c r="AF398" s="153"/>
      <c r="AG398" s="153"/>
      <c r="AL398" s="153"/>
      <c r="AM398" s="153"/>
      <c r="AR398" s="153"/>
      <c r="AS398" s="153"/>
      <c r="AX398" s="153"/>
      <c r="AY398" s="153"/>
      <c r="BD398" s="153"/>
      <c r="BE398" s="153"/>
      <c r="BF398" s="153"/>
    </row>
    <row r="399" ht="15.75" customHeight="1">
      <c r="B399" s="153"/>
      <c r="C399" s="153"/>
      <c r="H399" s="153"/>
      <c r="I399" s="153"/>
      <c r="N399" s="153"/>
      <c r="O399" s="153"/>
      <c r="T399" s="153"/>
      <c r="U399" s="153"/>
      <c r="Z399" s="153"/>
      <c r="AA399" s="153"/>
      <c r="AF399" s="153"/>
      <c r="AG399" s="153"/>
      <c r="AL399" s="153"/>
      <c r="AM399" s="153"/>
      <c r="AR399" s="153"/>
      <c r="AS399" s="153"/>
      <c r="AX399" s="153"/>
      <c r="AY399" s="153"/>
      <c r="BD399" s="153"/>
      <c r="BE399" s="153"/>
      <c r="BF399" s="153"/>
    </row>
    <row r="400" ht="15.75" customHeight="1">
      <c r="B400" s="153"/>
      <c r="C400" s="153"/>
      <c r="H400" s="153"/>
      <c r="I400" s="153"/>
      <c r="N400" s="153"/>
      <c r="O400" s="153"/>
      <c r="T400" s="153"/>
      <c r="U400" s="153"/>
      <c r="Z400" s="153"/>
      <c r="AA400" s="153"/>
      <c r="AF400" s="153"/>
      <c r="AG400" s="153"/>
      <c r="AL400" s="153"/>
      <c r="AM400" s="153"/>
      <c r="AR400" s="153"/>
      <c r="AS400" s="153"/>
      <c r="AX400" s="153"/>
      <c r="AY400" s="153"/>
      <c r="BD400" s="153"/>
      <c r="BE400" s="153"/>
      <c r="BF400" s="153"/>
    </row>
    <row r="401" ht="15.75" customHeight="1">
      <c r="B401" s="153"/>
      <c r="C401" s="153"/>
      <c r="H401" s="153"/>
      <c r="I401" s="153"/>
      <c r="N401" s="153"/>
      <c r="O401" s="153"/>
      <c r="T401" s="153"/>
      <c r="U401" s="153"/>
      <c r="Z401" s="153"/>
      <c r="AA401" s="153"/>
      <c r="AF401" s="153"/>
      <c r="AG401" s="153"/>
      <c r="AL401" s="153"/>
      <c r="AM401" s="153"/>
      <c r="AR401" s="153"/>
      <c r="AS401" s="153"/>
      <c r="AX401" s="153"/>
      <c r="AY401" s="153"/>
      <c r="BD401" s="153"/>
      <c r="BE401" s="153"/>
      <c r="BF401" s="153"/>
    </row>
    <row r="402" ht="15.75" customHeight="1">
      <c r="B402" s="153"/>
      <c r="C402" s="153"/>
      <c r="H402" s="153"/>
      <c r="I402" s="153"/>
      <c r="N402" s="153"/>
      <c r="O402" s="153"/>
      <c r="T402" s="153"/>
      <c r="U402" s="153"/>
      <c r="Z402" s="153"/>
      <c r="AA402" s="153"/>
      <c r="AF402" s="153"/>
      <c r="AG402" s="153"/>
      <c r="AL402" s="153"/>
      <c r="AM402" s="153"/>
      <c r="AR402" s="153"/>
      <c r="AS402" s="153"/>
      <c r="AX402" s="153"/>
      <c r="AY402" s="153"/>
      <c r="BD402" s="153"/>
      <c r="BE402" s="153"/>
      <c r="BF402" s="153"/>
    </row>
    <row r="403" ht="15.75" customHeight="1">
      <c r="B403" s="153"/>
      <c r="C403" s="153"/>
      <c r="H403" s="153"/>
      <c r="I403" s="153"/>
      <c r="N403" s="153"/>
      <c r="O403" s="153"/>
      <c r="T403" s="153"/>
      <c r="U403" s="153"/>
      <c r="Z403" s="153"/>
      <c r="AA403" s="153"/>
      <c r="AF403" s="153"/>
      <c r="AG403" s="153"/>
      <c r="AL403" s="153"/>
      <c r="AM403" s="153"/>
      <c r="AR403" s="153"/>
      <c r="AS403" s="153"/>
      <c r="AX403" s="153"/>
      <c r="AY403" s="153"/>
      <c r="BD403" s="153"/>
      <c r="BE403" s="153"/>
      <c r="BF403" s="153"/>
    </row>
    <row r="404" ht="15.75" customHeight="1">
      <c r="B404" s="153"/>
      <c r="C404" s="153"/>
      <c r="H404" s="153"/>
      <c r="I404" s="153"/>
      <c r="N404" s="153"/>
      <c r="O404" s="153"/>
      <c r="T404" s="153"/>
      <c r="U404" s="153"/>
      <c r="Z404" s="153"/>
      <c r="AA404" s="153"/>
      <c r="AF404" s="153"/>
      <c r="AG404" s="153"/>
      <c r="AL404" s="153"/>
      <c r="AM404" s="153"/>
      <c r="AR404" s="153"/>
      <c r="AS404" s="153"/>
      <c r="AX404" s="153"/>
      <c r="AY404" s="153"/>
      <c r="BD404" s="153"/>
      <c r="BE404" s="153"/>
      <c r="BF404" s="153"/>
    </row>
    <row r="405" ht="15.75" customHeight="1">
      <c r="B405" s="153"/>
      <c r="C405" s="153"/>
      <c r="H405" s="153"/>
      <c r="I405" s="153"/>
      <c r="N405" s="153"/>
      <c r="O405" s="153"/>
      <c r="T405" s="153"/>
      <c r="U405" s="153"/>
      <c r="Z405" s="153"/>
      <c r="AA405" s="153"/>
      <c r="AF405" s="153"/>
      <c r="AG405" s="153"/>
      <c r="AL405" s="153"/>
      <c r="AM405" s="153"/>
      <c r="AR405" s="153"/>
      <c r="AS405" s="153"/>
      <c r="AX405" s="153"/>
      <c r="AY405" s="153"/>
      <c r="BD405" s="153"/>
      <c r="BE405" s="153"/>
      <c r="BF405" s="153"/>
    </row>
    <row r="406" ht="15.75" customHeight="1">
      <c r="B406" s="153"/>
      <c r="C406" s="153"/>
      <c r="H406" s="153"/>
      <c r="I406" s="153"/>
      <c r="N406" s="153"/>
      <c r="O406" s="153"/>
      <c r="T406" s="153"/>
      <c r="U406" s="153"/>
      <c r="Z406" s="153"/>
      <c r="AA406" s="153"/>
      <c r="AF406" s="153"/>
      <c r="AG406" s="153"/>
      <c r="AL406" s="153"/>
      <c r="AM406" s="153"/>
      <c r="AR406" s="153"/>
      <c r="AS406" s="153"/>
      <c r="AX406" s="153"/>
      <c r="AY406" s="153"/>
      <c r="BD406" s="153"/>
      <c r="BE406" s="153"/>
      <c r="BF406" s="153"/>
    </row>
    <row r="407" ht="15.75" customHeight="1">
      <c r="B407" s="153"/>
      <c r="C407" s="153"/>
      <c r="H407" s="153"/>
      <c r="I407" s="153"/>
      <c r="N407" s="153"/>
      <c r="O407" s="153"/>
      <c r="T407" s="153"/>
      <c r="U407" s="153"/>
      <c r="Z407" s="153"/>
      <c r="AA407" s="153"/>
      <c r="AF407" s="153"/>
      <c r="AG407" s="153"/>
      <c r="AL407" s="153"/>
      <c r="AM407" s="153"/>
      <c r="AR407" s="153"/>
      <c r="AS407" s="153"/>
      <c r="AX407" s="153"/>
      <c r="AY407" s="153"/>
      <c r="BD407" s="153"/>
      <c r="BE407" s="153"/>
      <c r="BF407" s="153"/>
    </row>
    <row r="408" ht="15.75" customHeight="1">
      <c r="B408" s="153"/>
      <c r="C408" s="153"/>
      <c r="H408" s="153"/>
      <c r="I408" s="153"/>
      <c r="N408" s="153"/>
      <c r="O408" s="153"/>
      <c r="T408" s="153"/>
      <c r="U408" s="153"/>
      <c r="Z408" s="153"/>
      <c r="AA408" s="153"/>
      <c r="AF408" s="153"/>
      <c r="AG408" s="153"/>
      <c r="AL408" s="153"/>
      <c r="AM408" s="153"/>
      <c r="AR408" s="153"/>
      <c r="AS408" s="153"/>
      <c r="AX408" s="153"/>
      <c r="AY408" s="153"/>
      <c r="BD408" s="153"/>
      <c r="BE408" s="153"/>
      <c r="BF408" s="153"/>
    </row>
    <row r="409" ht="15.75" customHeight="1">
      <c r="B409" s="153"/>
      <c r="C409" s="153"/>
      <c r="H409" s="153"/>
      <c r="I409" s="153"/>
      <c r="N409" s="153"/>
      <c r="O409" s="153"/>
      <c r="T409" s="153"/>
      <c r="U409" s="153"/>
      <c r="Z409" s="153"/>
      <c r="AA409" s="153"/>
      <c r="AF409" s="153"/>
      <c r="AG409" s="153"/>
      <c r="AL409" s="153"/>
      <c r="AM409" s="153"/>
      <c r="AR409" s="153"/>
      <c r="AS409" s="153"/>
      <c r="AX409" s="153"/>
      <c r="AY409" s="153"/>
      <c r="BD409" s="153"/>
      <c r="BE409" s="153"/>
      <c r="BF409" s="153"/>
    </row>
    <row r="410" ht="15.75" customHeight="1">
      <c r="B410" s="153"/>
      <c r="C410" s="153"/>
      <c r="H410" s="153"/>
      <c r="I410" s="153"/>
      <c r="N410" s="153"/>
      <c r="O410" s="153"/>
      <c r="T410" s="153"/>
      <c r="U410" s="153"/>
      <c r="Z410" s="153"/>
      <c r="AA410" s="153"/>
      <c r="AF410" s="153"/>
      <c r="AG410" s="153"/>
      <c r="AL410" s="153"/>
      <c r="AM410" s="153"/>
      <c r="AR410" s="153"/>
      <c r="AS410" s="153"/>
      <c r="AX410" s="153"/>
      <c r="AY410" s="153"/>
      <c r="BD410" s="153"/>
      <c r="BE410" s="153"/>
      <c r="BF410" s="153"/>
    </row>
    <row r="411" ht="15.75" customHeight="1">
      <c r="B411" s="153"/>
      <c r="C411" s="153"/>
      <c r="H411" s="153"/>
      <c r="I411" s="153"/>
      <c r="N411" s="153"/>
      <c r="O411" s="153"/>
      <c r="T411" s="153"/>
      <c r="U411" s="153"/>
      <c r="Z411" s="153"/>
      <c r="AA411" s="153"/>
      <c r="AF411" s="153"/>
      <c r="AG411" s="153"/>
      <c r="AL411" s="153"/>
      <c r="AM411" s="153"/>
      <c r="AR411" s="153"/>
      <c r="AS411" s="153"/>
      <c r="AX411" s="153"/>
      <c r="AY411" s="153"/>
      <c r="BD411" s="153"/>
      <c r="BE411" s="153"/>
      <c r="BF411" s="153"/>
    </row>
    <row r="412" ht="15.75" customHeight="1">
      <c r="B412" s="153"/>
      <c r="C412" s="153"/>
      <c r="H412" s="153"/>
      <c r="I412" s="153"/>
      <c r="N412" s="153"/>
      <c r="O412" s="153"/>
      <c r="T412" s="153"/>
      <c r="U412" s="153"/>
      <c r="Z412" s="153"/>
      <c r="AA412" s="153"/>
      <c r="AF412" s="153"/>
      <c r="AG412" s="153"/>
      <c r="AL412" s="153"/>
      <c r="AM412" s="153"/>
      <c r="AR412" s="153"/>
      <c r="AS412" s="153"/>
      <c r="AX412" s="153"/>
      <c r="AY412" s="153"/>
      <c r="BD412" s="153"/>
      <c r="BE412" s="153"/>
      <c r="BF412" s="153"/>
    </row>
    <row r="413" ht="15.75" customHeight="1">
      <c r="B413" s="153"/>
      <c r="C413" s="153"/>
      <c r="H413" s="153"/>
      <c r="I413" s="153"/>
      <c r="N413" s="153"/>
      <c r="O413" s="153"/>
      <c r="T413" s="153"/>
      <c r="U413" s="153"/>
      <c r="Z413" s="153"/>
      <c r="AA413" s="153"/>
      <c r="AF413" s="153"/>
      <c r="AG413" s="153"/>
      <c r="AL413" s="153"/>
      <c r="AM413" s="153"/>
      <c r="AR413" s="153"/>
      <c r="AS413" s="153"/>
      <c r="AX413" s="153"/>
      <c r="AY413" s="153"/>
      <c r="BD413" s="153"/>
      <c r="BE413" s="153"/>
      <c r="BF413" s="153"/>
    </row>
    <row r="414" ht="15.75" customHeight="1">
      <c r="B414" s="153"/>
      <c r="C414" s="153"/>
      <c r="H414" s="153"/>
      <c r="I414" s="153"/>
      <c r="N414" s="153"/>
      <c r="O414" s="153"/>
      <c r="T414" s="153"/>
      <c r="U414" s="153"/>
      <c r="Z414" s="153"/>
      <c r="AA414" s="153"/>
      <c r="AF414" s="153"/>
      <c r="AG414" s="153"/>
      <c r="AL414" s="153"/>
      <c r="AM414" s="153"/>
      <c r="AR414" s="153"/>
      <c r="AS414" s="153"/>
      <c r="AX414" s="153"/>
      <c r="AY414" s="153"/>
      <c r="BD414" s="153"/>
      <c r="BE414" s="153"/>
      <c r="BF414" s="153"/>
    </row>
    <row r="415" ht="15.75" customHeight="1">
      <c r="B415" s="153"/>
      <c r="C415" s="153"/>
      <c r="H415" s="153"/>
      <c r="I415" s="153"/>
      <c r="N415" s="153"/>
      <c r="O415" s="153"/>
      <c r="T415" s="153"/>
      <c r="U415" s="153"/>
      <c r="Z415" s="153"/>
      <c r="AA415" s="153"/>
      <c r="AF415" s="153"/>
      <c r="AG415" s="153"/>
      <c r="AL415" s="153"/>
      <c r="AM415" s="153"/>
      <c r="AR415" s="153"/>
      <c r="AS415" s="153"/>
      <c r="AX415" s="153"/>
      <c r="AY415" s="153"/>
      <c r="BD415" s="153"/>
      <c r="BE415" s="153"/>
      <c r="BF415" s="153"/>
    </row>
    <row r="416" ht="15.75" customHeight="1">
      <c r="B416" s="153"/>
      <c r="C416" s="153"/>
      <c r="H416" s="153"/>
      <c r="I416" s="153"/>
      <c r="N416" s="153"/>
      <c r="O416" s="153"/>
      <c r="T416" s="153"/>
      <c r="U416" s="153"/>
      <c r="Z416" s="153"/>
      <c r="AA416" s="153"/>
      <c r="AF416" s="153"/>
      <c r="AG416" s="153"/>
      <c r="AL416" s="153"/>
      <c r="AM416" s="153"/>
      <c r="AR416" s="153"/>
      <c r="AS416" s="153"/>
      <c r="AX416" s="153"/>
      <c r="AY416" s="153"/>
      <c r="BD416" s="153"/>
      <c r="BE416" s="153"/>
      <c r="BF416" s="153"/>
    </row>
    <row r="417" ht="15.75" customHeight="1">
      <c r="B417" s="153"/>
      <c r="C417" s="153"/>
      <c r="H417" s="153"/>
      <c r="I417" s="153"/>
      <c r="N417" s="153"/>
      <c r="O417" s="153"/>
      <c r="T417" s="153"/>
      <c r="U417" s="153"/>
      <c r="Z417" s="153"/>
      <c r="AA417" s="153"/>
      <c r="AF417" s="153"/>
      <c r="AG417" s="153"/>
      <c r="AL417" s="153"/>
      <c r="AM417" s="153"/>
      <c r="AR417" s="153"/>
      <c r="AS417" s="153"/>
      <c r="AX417" s="153"/>
      <c r="AY417" s="153"/>
      <c r="BD417" s="153"/>
      <c r="BE417" s="153"/>
      <c r="BF417" s="153"/>
    </row>
    <row r="418" ht="15.75" customHeight="1">
      <c r="B418" s="153"/>
      <c r="C418" s="153"/>
      <c r="H418" s="153"/>
      <c r="I418" s="153"/>
      <c r="N418" s="153"/>
      <c r="O418" s="153"/>
      <c r="T418" s="153"/>
      <c r="U418" s="153"/>
      <c r="Z418" s="153"/>
      <c r="AA418" s="153"/>
      <c r="AF418" s="153"/>
      <c r="AG418" s="153"/>
      <c r="AL418" s="153"/>
      <c r="AM418" s="153"/>
      <c r="AR418" s="153"/>
      <c r="AS418" s="153"/>
      <c r="AX418" s="153"/>
      <c r="AY418" s="153"/>
      <c r="BD418" s="153"/>
      <c r="BE418" s="153"/>
      <c r="BF418" s="153"/>
    </row>
    <row r="419" ht="15.75" customHeight="1">
      <c r="B419" s="153"/>
      <c r="C419" s="153"/>
      <c r="H419" s="153"/>
      <c r="I419" s="153"/>
      <c r="N419" s="153"/>
      <c r="O419" s="153"/>
      <c r="T419" s="153"/>
      <c r="U419" s="153"/>
      <c r="Z419" s="153"/>
      <c r="AA419" s="153"/>
      <c r="AF419" s="153"/>
      <c r="AG419" s="153"/>
      <c r="AL419" s="153"/>
      <c r="AM419" s="153"/>
      <c r="AR419" s="153"/>
      <c r="AS419" s="153"/>
      <c r="AX419" s="153"/>
      <c r="AY419" s="153"/>
      <c r="BD419" s="153"/>
      <c r="BE419" s="153"/>
      <c r="BF419" s="153"/>
    </row>
    <row r="420" ht="15.75" customHeight="1">
      <c r="B420" s="153"/>
      <c r="C420" s="153"/>
      <c r="H420" s="153"/>
      <c r="I420" s="153"/>
      <c r="N420" s="153"/>
      <c r="O420" s="153"/>
      <c r="T420" s="153"/>
      <c r="U420" s="153"/>
      <c r="Z420" s="153"/>
      <c r="AA420" s="153"/>
      <c r="AF420" s="153"/>
      <c r="AG420" s="153"/>
      <c r="AL420" s="153"/>
      <c r="AM420" s="153"/>
      <c r="AR420" s="153"/>
      <c r="AS420" s="153"/>
      <c r="AX420" s="153"/>
      <c r="AY420" s="153"/>
      <c r="BD420" s="153"/>
      <c r="BE420" s="153"/>
      <c r="BF420" s="153"/>
    </row>
    <row r="421" ht="15.75" customHeight="1">
      <c r="B421" s="153"/>
      <c r="C421" s="153"/>
      <c r="H421" s="153"/>
      <c r="I421" s="153"/>
      <c r="N421" s="153"/>
      <c r="O421" s="153"/>
      <c r="T421" s="153"/>
      <c r="U421" s="153"/>
      <c r="Z421" s="153"/>
      <c r="AA421" s="153"/>
      <c r="AF421" s="153"/>
      <c r="AG421" s="153"/>
      <c r="AL421" s="153"/>
      <c r="AM421" s="153"/>
      <c r="AR421" s="153"/>
      <c r="AS421" s="153"/>
      <c r="AX421" s="153"/>
      <c r="AY421" s="153"/>
      <c r="BD421" s="153"/>
      <c r="BE421" s="153"/>
      <c r="BF421" s="153"/>
    </row>
    <row r="422" ht="15.75" customHeight="1">
      <c r="B422" s="153"/>
      <c r="C422" s="153"/>
      <c r="H422" s="153"/>
      <c r="I422" s="153"/>
      <c r="N422" s="153"/>
      <c r="O422" s="153"/>
      <c r="T422" s="153"/>
      <c r="U422" s="153"/>
      <c r="Z422" s="153"/>
      <c r="AA422" s="153"/>
      <c r="AF422" s="153"/>
      <c r="AG422" s="153"/>
      <c r="AL422" s="153"/>
      <c r="AM422" s="153"/>
      <c r="AR422" s="153"/>
      <c r="AS422" s="153"/>
      <c r="AX422" s="153"/>
      <c r="AY422" s="153"/>
      <c r="BD422" s="153"/>
      <c r="BE422" s="153"/>
      <c r="BF422" s="153"/>
    </row>
    <row r="423" ht="15.75" customHeight="1">
      <c r="B423" s="153"/>
      <c r="C423" s="153"/>
      <c r="H423" s="153"/>
      <c r="I423" s="153"/>
      <c r="N423" s="153"/>
      <c r="O423" s="153"/>
      <c r="T423" s="153"/>
      <c r="U423" s="153"/>
      <c r="Z423" s="153"/>
      <c r="AA423" s="153"/>
      <c r="AF423" s="153"/>
      <c r="AG423" s="153"/>
      <c r="AL423" s="153"/>
      <c r="AM423" s="153"/>
      <c r="AR423" s="153"/>
      <c r="AS423" s="153"/>
      <c r="AX423" s="153"/>
      <c r="AY423" s="153"/>
      <c r="BD423" s="153"/>
      <c r="BE423" s="153"/>
      <c r="BF423" s="153"/>
    </row>
    <row r="424" ht="15.75" customHeight="1">
      <c r="B424" s="153"/>
      <c r="C424" s="153"/>
      <c r="H424" s="153"/>
      <c r="I424" s="153"/>
      <c r="N424" s="153"/>
      <c r="O424" s="153"/>
      <c r="T424" s="153"/>
      <c r="U424" s="153"/>
      <c r="Z424" s="153"/>
      <c r="AA424" s="153"/>
      <c r="AF424" s="153"/>
      <c r="AG424" s="153"/>
      <c r="AL424" s="153"/>
      <c r="AM424" s="153"/>
      <c r="AR424" s="153"/>
      <c r="AS424" s="153"/>
      <c r="AX424" s="153"/>
      <c r="AY424" s="153"/>
      <c r="BD424" s="153"/>
      <c r="BE424" s="153"/>
      <c r="BF424" s="153"/>
    </row>
    <row r="425" ht="15.75" customHeight="1">
      <c r="B425" s="153"/>
      <c r="C425" s="153"/>
      <c r="H425" s="153"/>
      <c r="I425" s="153"/>
      <c r="N425" s="153"/>
      <c r="O425" s="153"/>
      <c r="T425" s="153"/>
      <c r="U425" s="153"/>
      <c r="Z425" s="153"/>
      <c r="AA425" s="153"/>
      <c r="AF425" s="153"/>
      <c r="AG425" s="153"/>
      <c r="AL425" s="153"/>
      <c r="AM425" s="153"/>
      <c r="AR425" s="153"/>
      <c r="AS425" s="153"/>
      <c r="AX425" s="153"/>
      <c r="AY425" s="153"/>
      <c r="BD425" s="153"/>
      <c r="BE425" s="153"/>
      <c r="BF425" s="153"/>
    </row>
    <row r="426" ht="15.75" customHeight="1">
      <c r="B426" s="153"/>
      <c r="C426" s="153"/>
      <c r="H426" s="153"/>
      <c r="I426" s="153"/>
      <c r="N426" s="153"/>
      <c r="O426" s="153"/>
      <c r="T426" s="153"/>
      <c r="U426" s="153"/>
      <c r="Z426" s="153"/>
      <c r="AA426" s="153"/>
      <c r="AF426" s="153"/>
      <c r="AG426" s="153"/>
      <c r="AL426" s="153"/>
      <c r="AM426" s="153"/>
      <c r="AR426" s="153"/>
      <c r="AS426" s="153"/>
      <c r="AX426" s="153"/>
      <c r="AY426" s="153"/>
      <c r="BD426" s="153"/>
      <c r="BE426" s="153"/>
      <c r="BF426" s="153"/>
    </row>
    <row r="427" ht="15.75" customHeight="1">
      <c r="B427" s="153"/>
      <c r="C427" s="153"/>
      <c r="H427" s="153"/>
      <c r="I427" s="153"/>
      <c r="N427" s="153"/>
      <c r="O427" s="153"/>
      <c r="T427" s="153"/>
      <c r="U427" s="153"/>
      <c r="Z427" s="153"/>
      <c r="AA427" s="153"/>
      <c r="AF427" s="153"/>
      <c r="AG427" s="153"/>
      <c r="AL427" s="153"/>
      <c r="AM427" s="153"/>
      <c r="AR427" s="153"/>
      <c r="AS427" s="153"/>
      <c r="AX427" s="153"/>
      <c r="AY427" s="153"/>
      <c r="BD427" s="153"/>
      <c r="BE427" s="153"/>
      <c r="BF427" s="153"/>
    </row>
    <row r="428" ht="15.75" customHeight="1">
      <c r="B428" s="153"/>
      <c r="C428" s="153"/>
      <c r="H428" s="153"/>
      <c r="I428" s="153"/>
      <c r="N428" s="153"/>
      <c r="O428" s="153"/>
      <c r="T428" s="153"/>
      <c r="U428" s="153"/>
      <c r="Z428" s="153"/>
      <c r="AA428" s="153"/>
      <c r="AF428" s="153"/>
      <c r="AG428" s="153"/>
      <c r="AL428" s="153"/>
      <c r="AM428" s="153"/>
      <c r="AR428" s="153"/>
      <c r="AS428" s="153"/>
      <c r="AX428" s="153"/>
      <c r="AY428" s="153"/>
      <c r="BD428" s="153"/>
      <c r="BE428" s="153"/>
      <c r="BF428" s="153"/>
    </row>
    <row r="429" ht="15.75" customHeight="1">
      <c r="B429" s="153"/>
      <c r="C429" s="153"/>
      <c r="H429" s="153"/>
      <c r="I429" s="153"/>
      <c r="N429" s="153"/>
      <c r="O429" s="153"/>
      <c r="T429" s="153"/>
      <c r="U429" s="153"/>
      <c r="Z429" s="153"/>
      <c r="AA429" s="153"/>
      <c r="AF429" s="153"/>
      <c r="AG429" s="153"/>
      <c r="AL429" s="153"/>
      <c r="AM429" s="153"/>
      <c r="AR429" s="153"/>
      <c r="AS429" s="153"/>
      <c r="AX429" s="153"/>
      <c r="AY429" s="153"/>
      <c r="BD429" s="153"/>
      <c r="BE429" s="153"/>
      <c r="BF429" s="153"/>
    </row>
    <row r="430" ht="15.75" customHeight="1">
      <c r="B430" s="153"/>
      <c r="C430" s="153"/>
      <c r="H430" s="153"/>
      <c r="I430" s="153"/>
      <c r="N430" s="153"/>
      <c r="O430" s="153"/>
      <c r="T430" s="153"/>
      <c r="U430" s="153"/>
      <c r="Z430" s="153"/>
      <c r="AA430" s="153"/>
      <c r="AF430" s="153"/>
      <c r="AG430" s="153"/>
      <c r="AL430" s="153"/>
      <c r="AM430" s="153"/>
      <c r="AR430" s="153"/>
      <c r="AS430" s="153"/>
      <c r="AX430" s="153"/>
      <c r="AY430" s="153"/>
      <c r="BD430" s="153"/>
      <c r="BE430" s="153"/>
      <c r="BF430" s="153"/>
    </row>
    <row r="431" ht="15.75" customHeight="1">
      <c r="B431" s="153"/>
      <c r="C431" s="153"/>
      <c r="H431" s="153"/>
      <c r="I431" s="153"/>
      <c r="N431" s="153"/>
      <c r="O431" s="153"/>
      <c r="T431" s="153"/>
      <c r="U431" s="153"/>
      <c r="Z431" s="153"/>
      <c r="AA431" s="153"/>
      <c r="AF431" s="153"/>
      <c r="AG431" s="153"/>
      <c r="AL431" s="153"/>
      <c r="AM431" s="153"/>
      <c r="AR431" s="153"/>
      <c r="AS431" s="153"/>
      <c r="AX431" s="153"/>
      <c r="AY431" s="153"/>
      <c r="BD431" s="153"/>
      <c r="BE431" s="153"/>
      <c r="BF431" s="153"/>
    </row>
    <row r="432" ht="15.75" customHeight="1">
      <c r="B432" s="153"/>
      <c r="C432" s="153"/>
      <c r="H432" s="153"/>
      <c r="I432" s="153"/>
      <c r="N432" s="153"/>
      <c r="O432" s="153"/>
      <c r="T432" s="153"/>
      <c r="U432" s="153"/>
      <c r="Z432" s="153"/>
      <c r="AA432" s="153"/>
      <c r="AF432" s="153"/>
      <c r="AG432" s="153"/>
      <c r="AL432" s="153"/>
      <c r="AM432" s="153"/>
      <c r="AR432" s="153"/>
      <c r="AS432" s="153"/>
      <c r="AX432" s="153"/>
      <c r="AY432" s="153"/>
      <c r="BD432" s="153"/>
      <c r="BE432" s="153"/>
      <c r="BF432" s="153"/>
    </row>
    <row r="433" ht="15.75" customHeight="1">
      <c r="B433" s="153"/>
      <c r="C433" s="153"/>
      <c r="H433" s="153"/>
      <c r="I433" s="153"/>
      <c r="N433" s="153"/>
      <c r="O433" s="153"/>
      <c r="T433" s="153"/>
      <c r="U433" s="153"/>
      <c r="Z433" s="153"/>
      <c r="AA433" s="153"/>
      <c r="AF433" s="153"/>
      <c r="AG433" s="153"/>
      <c r="AL433" s="153"/>
      <c r="AM433" s="153"/>
      <c r="AR433" s="153"/>
      <c r="AS433" s="153"/>
      <c r="AX433" s="153"/>
      <c r="AY433" s="153"/>
      <c r="BD433" s="153"/>
      <c r="BE433" s="153"/>
      <c r="BF433" s="153"/>
    </row>
    <row r="434" ht="15.75" customHeight="1">
      <c r="B434" s="153"/>
      <c r="C434" s="153"/>
      <c r="H434" s="153"/>
      <c r="I434" s="153"/>
      <c r="N434" s="153"/>
      <c r="O434" s="153"/>
      <c r="T434" s="153"/>
      <c r="U434" s="153"/>
      <c r="Z434" s="153"/>
      <c r="AA434" s="153"/>
      <c r="AF434" s="153"/>
      <c r="AG434" s="153"/>
      <c r="AL434" s="153"/>
      <c r="AM434" s="153"/>
      <c r="AR434" s="153"/>
      <c r="AS434" s="153"/>
      <c r="AX434" s="153"/>
      <c r="AY434" s="153"/>
      <c r="BD434" s="153"/>
      <c r="BE434" s="153"/>
      <c r="BF434" s="153"/>
    </row>
    <row r="435" ht="15.75" customHeight="1">
      <c r="B435" s="153"/>
      <c r="C435" s="153"/>
      <c r="H435" s="153"/>
      <c r="I435" s="153"/>
      <c r="N435" s="153"/>
      <c r="O435" s="153"/>
      <c r="T435" s="153"/>
      <c r="U435" s="153"/>
      <c r="Z435" s="153"/>
      <c r="AA435" s="153"/>
      <c r="AF435" s="153"/>
      <c r="AG435" s="153"/>
      <c r="AL435" s="153"/>
      <c r="AM435" s="153"/>
      <c r="AR435" s="153"/>
      <c r="AS435" s="153"/>
      <c r="AX435" s="153"/>
      <c r="AY435" s="153"/>
      <c r="BD435" s="153"/>
      <c r="BE435" s="153"/>
      <c r="BF435" s="153"/>
    </row>
    <row r="436" ht="15.75" customHeight="1">
      <c r="B436" s="153"/>
      <c r="C436" s="153"/>
      <c r="H436" s="153"/>
      <c r="I436" s="153"/>
      <c r="N436" s="153"/>
      <c r="O436" s="153"/>
      <c r="T436" s="153"/>
      <c r="U436" s="153"/>
      <c r="Z436" s="153"/>
      <c r="AA436" s="153"/>
      <c r="AF436" s="153"/>
      <c r="AG436" s="153"/>
      <c r="AL436" s="153"/>
      <c r="AM436" s="153"/>
      <c r="AR436" s="153"/>
      <c r="AS436" s="153"/>
      <c r="AX436" s="153"/>
      <c r="AY436" s="153"/>
      <c r="BD436" s="153"/>
      <c r="BE436" s="153"/>
      <c r="BF436" s="153"/>
    </row>
    <row r="437" ht="15.75" customHeight="1">
      <c r="B437" s="153"/>
      <c r="C437" s="153"/>
      <c r="H437" s="153"/>
      <c r="I437" s="153"/>
      <c r="N437" s="153"/>
      <c r="O437" s="153"/>
      <c r="T437" s="153"/>
      <c r="U437" s="153"/>
      <c r="Z437" s="153"/>
      <c r="AA437" s="153"/>
      <c r="AF437" s="153"/>
      <c r="AG437" s="153"/>
      <c r="AL437" s="153"/>
      <c r="AM437" s="153"/>
      <c r="AR437" s="153"/>
      <c r="AS437" s="153"/>
      <c r="AX437" s="153"/>
      <c r="AY437" s="153"/>
      <c r="BD437" s="153"/>
      <c r="BE437" s="153"/>
      <c r="BF437" s="153"/>
    </row>
    <row r="438" ht="15.75" customHeight="1">
      <c r="B438" s="153"/>
      <c r="C438" s="153"/>
      <c r="H438" s="153"/>
      <c r="I438" s="153"/>
      <c r="N438" s="153"/>
      <c r="O438" s="153"/>
      <c r="T438" s="153"/>
      <c r="U438" s="153"/>
      <c r="Z438" s="153"/>
      <c r="AA438" s="153"/>
      <c r="AF438" s="153"/>
      <c r="AG438" s="153"/>
      <c r="AL438" s="153"/>
      <c r="AM438" s="153"/>
      <c r="AR438" s="153"/>
      <c r="AS438" s="153"/>
      <c r="AX438" s="153"/>
      <c r="AY438" s="153"/>
      <c r="BD438" s="153"/>
      <c r="BE438" s="153"/>
      <c r="BF438" s="153"/>
    </row>
    <row r="439" ht="15.75" customHeight="1">
      <c r="B439" s="153"/>
      <c r="C439" s="153"/>
      <c r="H439" s="153"/>
      <c r="I439" s="153"/>
      <c r="N439" s="153"/>
      <c r="O439" s="153"/>
      <c r="T439" s="153"/>
      <c r="U439" s="153"/>
      <c r="Z439" s="153"/>
      <c r="AA439" s="153"/>
      <c r="AF439" s="153"/>
      <c r="AG439" s="153"/>
      <c r="AL439" s="153"/>
      <c r="AM439" s="153"/>
      <c r="AR439" s="153"/>
      <c r="AS439" s="153"/>
      <c r="AX439" s="153"/>
      <c r="AY439" s="153"/>
      <c r="BD439" s="153"/>
      <c r="BE439" s="153"/>
      <c r="BF439" s="153"/>
    </row>
    <row r="440" ht="15.75" customHeight="1">
      <c r="B440" s="153"/>
      <c r="C440" s="153"/>
      <c r="H440" s="153"/>
      <c r="I440" s="153"/>
      <c r="N440" s="153"/>
      <c r="O440" s="153"/>
      <c r="T440" s="153"/>
      <c r="U440" s="153"/>
      <c r="Z440" s="153"/>
      <c r="AA440" s="153"/>
      <c r="AF440" s="153"/>
      <c r="AG440" s="153"/>
      <c r="AL440" s="153"/>
      <c r="AM440" s="153"/>
      <c r="AR440" s="153"/>
      <c r="AS440" s="153"/>
      <c r="AX440" s="153"/>
      <c r="AY440" s="153"/>
      <c r="BD440" s="153"/>
      <c r="BE440" s="153"/>
      <c r="BF440" s="153"/>
    </row>
    <row r="441" ht="15.75" customHeight="1">
      <c r="B441" s="153"/>
      <c r="C441" s="153"/>
      <c r="H441" s="153"/>
      <c r="I441" s="153"/>
      <c r="N441" s="153"/>
      <c r="O441" s="153"/>
      <c r="T441" s="153"/>
      <c r="U441" s="153"/>
      <c r="Z441" s="153"/>
      <c r="AA441" s="153"/>
      <c r="AF441" s="153"/>
      <c r="AG441" s="153"/>
      <c r="AL441" s="153"/>
      <c r="AM441" s="153"/>
      <c r="AR441" s="153"/>
      <c r="AS441" s="153"/>
      <c r="AX441" s="153"/>
      <c r="AY441" s="153"/>
      <c r="BD441" s="153"/>
      <c r="BE441" s="153"/>
      <c r="BF441" s="153"/>
    </row>
    <row r="442" ht="15.75" customHeight="1">
      <c r="B442" s="153"/>
      <c r="C442" s="153"/>
      <c r="H442" s="153"/>
      <c r="I442" s="153"/>
      <c r="N442" s="153"/>
      <c r="O442" s="153"/>
      <c r="T442" s="153"/>
      <c r="U442" s="153"/>
      <c r="Z442" s="153"/>
      <c r="AA442" s="153"/>
      <c r="AF442" s="153"/>
      <c r="AG442" s="153"/>
      <c r="AL442" s="153"/>
      <c r="AM442" s="153"/>
      <c r="AR442" s="153"/>
      <c r="AS442" s="153"/>
      <c r="AX442" s="153"/>
      <c r="AY442" s="153"/>
      <c r="BD442" s="153"/>
      <c r="BE442" s="153"/>
      <c r="BF442" s="153"/>
    </row>
    <row r="443" ht="15.75" customHeight="1">
      <c r="B443" s="153"/>
      <c r="C443" s="153"/>
      <c r="H443" s="153"/>
      <c r="I443" s="153"/>
      <c r="N443" s="153"/>
      <c r="O443" s="153"/>
      <c r="T443" s="153"/>
      <c r="U443" s="153"/>
      <c r="Z443" s="153"/>
      <c r="AA443" s="153"/>
      <c r="AF443" s="153"/>
      <c r="AG443" s="153"/>
      <c r="AL443" s="153"/>
      <c r="AM443" s="153"/>
      <c r="AR443" s="153"/>
      <c r="AS443" s="153"/>
      <c r="AX443" s="153"/>
      <c r="AY443" s="153"/>
      <c r="BD443" s="153"/>
      <c r="BE443" s="153"/>
      <c r="BF443" s="153"/>
    </row>
    <row r="444" ht="15.75" customHeight="1">
      <c r="B444" s="153"/>
      <c r="C444" s="153"/>
      <c r="H444" s="153"/>
      <c r="I444" s="153"/>
      <c r="N444" s="153"/>
      <c r="O444" s="153"/>
      <c r="T444" s="153"/>
      <c r="U444" s="153"/>
      <c r="Z444" s="153"/>
      <c r="AA444" s="153"/>
      <c r="AF444" s="153"/>
      <c r="AG444" s="153"/>
      <c r="AL444" s="153"/>
      <c r="AM444" s="153"/>
      <c r="AR444" s="153"/>
      <c r="AS444" s="153"/>
      <c r="AX444" s="153"/>
      <c r="AY444" s="153"/>
      <c r="BD444" s="153"/>
      <c r="BE444" s="153"/>
      <c r="BF444" s="153"/>
    </row>
    <row r="445" ht="15.75" customHeight="1">
      <c r="B445" s="153"/>
      <c r="C445" s="153"/>
      <c r="H445" s="153"/>
      <c r="I445" s="153"/>
      <c r="N445" s="153"/>
      <c r="O445" s="153"/>
      <c r="T445" s="153"/>
      <c r="U445" s="153"/>
      <c r="Z445" s="153"/>
      <c r="AA445" s="153"/>
      <c r="AF445" s="153"/>
      <c r="AG445" s="153"/>
      <c r="AL445" s="153"/>
      <c r="AM445" s="153"/>
      <c r="AR445" s="153"/>
      <c r="AS445" s="153"/>
      <c r="AX445" s="153"/>
      <c r="AY445" s="153"/>
      <c r="BD445" s="153"/>
      <c r="BE445" s="153"/>
      <c r="BF445" s="153"/>
    </row>
    <row r="446" ht="15.75" customHeight="1">
      <c r="B446" s="153"/>
      <c r="C446" s="153"/>
      <c r="H446" s="153"/>
      <c r="I446" s="153"/>
      <c r="N446" s="153"/>
      <c r="O446" s="153"/>
      <c r="T446" s="153"/>
      <c r="U446" s="153"/>
      <c r="Z446" s="153"/>
      <c r="AA446" s="153"/>
      <c r="AF446" s="153"/>
      <c r="AG446" s="153"/>
      <c r="AL446" s="153"/>
      <c r="AM446" s="153"/>
      <c r="AR446" s="153"/>
      <c r="AS446" s="153"/>
      <c r="AX446" s="153"/>
      <c r="AY446" s="153"/>
      <c r="BD446" s="153"/>
      <c r="BE446" s="153"/>
      <c r="BF446" s="153"/>
    </row>
    <row r="447" ht="15.75" customHeight="1">
      <c r="B447" s="153"/>
      <c r="C447" s="153"/>
      <c r="H447" s="153"/>
      <c r="I447" s="153"/>
      <c r="N447" s="153"/>
      <c r="O447" s="153"/>
      <c r="T447" s="153"/>
      <c r="U447" s="153"/>
      <c r="Z447" s="153"/>
      <c r="AA447" s="153"/>
      <c r="AF447" s="153"/>
      <c r="AG447" s="153"/>
      <c r="AL447" s="153"/>
      <c r="AM447" s="153"/>
      <c r="AR447" s="153"/>
      <c r="AS447" s="153"/>
      <c r="AX447" s="153"/>
      <c r="AY447" s="153"/>
      <c r="BD447" s="153"/>
      <c r="BE447" s="153"/>
      <c r="BF447" s="153"/>
    </row>
    <row r="448" ht="15.75" customHeight="1">
      <c r="B448" s="153"/>
      <c r="C448" s="153"/>
      <c r="H448" s="153"/>
      <c r="I448" s="153"/>
      <c r="N448" s="153"/>
      <c r="O448" s="153"/>
      <c r="T448" s="153"/>
      <c r="U448" s="153"/>
      <c r="Z448" s="153"/>
      <c r="AA448" s="153"/>
      <c r="AF448" s="153"/>
      <c r="AG448" s="153"/>
      <c r="AL448" s="153"/>
      <c r="AM448" s="153"/>
      <c r="AR448" s="153"/>
      <c r="AS448" s="153"/>
      <c r="AX448" s="153"/>
      <c r="AY448" s="153"/>
      <c r="BD448" s="153"/>
      <c r="BE448" s="153"/>
      <c r="BF448" s="153"/>
    </row>
    <row r="449" ht="15.75" customHeight="1">
      <c r="B449" s="153"/>
      <c r="C449" s="153"/>
      <c r="H449" s="153"/>
      <c r="I449" s="153"/>
      <c r="N449" s="153"/>
      <c r="O449" s="153"/>
      <c r="T449" s="153"/>
      <c r="U449" s="153"/>
      <c r="Z449" s="153"/>
      <c r="AA449" s="153"/>
      <c r="AF449" s="153"/>
      <c r="AG449" s="153"/>
      <c r="AL449" s="153"/>
      <c r="AM449" s="153"/>
      <c r="AR449" s="153"/>
      <c r="AS449" s="153"/>
      <c r="AX449" s="153"/>
      <c r="AY449" s="153"/>
      <c r="BD449" s="153"/>
      <c r="BE449" s="153"/>
      <c r="BF449" s="153"/>
    </row>
    <row r="450" ht="15.75" customHeight="1">
      <c r="B450" s="153"/>
      <c r="C450" s="153"/>
      <c r="H450" s="153"/>
      <c r="I450" s="153"/>
      <c r="N450" s="153"/>
      <c r="O450" s="153"/>
      <c r="T450" s="153"/>
      <c r="U450" s="153"/>
      <c r="Z450" s="153"/>
      <c r="AA450" s="153"/>
      <c r="AF450" s="153"/>
      <c r="AG450" s="153"/>
      <c r="AL450" s="153"/>
      <c r="AM450" s="153"/>
      <c r="AR450" s="153"/>
      <c r="AS450" s="153"/>
      <c r="AX450" s="153"/>
      <c r="AY450" s="153"/>
      <c r="BD450" s="153"/>
      <c r="BE450" s="153"/>
      <c r="BF450" s="153"/>
    </row>
    <row r="451" ht="15.75" customHeight="1">
      <c r="B451" s="153"/>
      <c r="C451" s="153"/>
      <c r="H451" s="153"/>
      <c r="I451" s="153"/>
      <c r="N451" s="153"/>
      <c r="O451" s="153"/>
      <c r="T451" s="153"/>
      <c r="U451" s="153"/>
      <c r="Z451" s="153"/>
      <c r="AA451" s="153"/>
      <c r="AF451" s="153"/>
      <c r="AG451" s="153"/>
      <c r="AL451" s="153"/>
      <c r="AM451" s="153"/>
      <c r="AR451" s="153"/>
      <c r="AS451" s="153"/>
      <c r="AX451" s="153"/>
      <c r="AY451" s="153"/>
      <c r="BD451" s="153"/>
      <c r="BE451" s="153"/>
      <c r="BF451" s="153"/>
    </row>
    <row r="452" ht="15.75" customHeight="1">
      <c r="B452" s="153"/>
      <c r="C452" s="153"/>
      <c r="H452" s="153"/>
      <c r="I452" s="153"/>
      <c r="N452" s="153"/>
      <c r="O452" s="153"/>
      <c r="T452" s="153"/>
      <c r="U452" s="153"/>
      <c r="Z452" s="153"/>
      <c r="AA452" s="153"/>
      <c r="AF452" s="153"/>
      <c r="AG452" s="153"/>
      <c r="AL452" s="153"/>
      <c r="AM452" s="153"/>
      <c r="AR452" s="153"/>
      <c r="AS452" s="153"/>
      <c r="AX452" s="153"/>
      <c r="AY452" s="153"/>
      <c r="BD452" s="153"/>
      <c r="BE452" s="153"/>
      <c r="BF452" s="153"/>
    </row>
    <row r="453" ht="15.75" customHeight="1">
      <c r="B453" s="153"/>
      <c r="C453" s="153"/>
      <c r="H453" s="153"/>
      <c r="I453" s="153"/>
      <c r="N453" s="153"/>
      <c r="O453" s="153"/>
      <c r="T453" s="153"/>
      <c r="U453" s="153"/>
      <c r="Z453" s="153"/>
      <c r="AA453" s="153"/>
      <c r="AF453" s="153"/>
      <c r="AG453" s="153"/>
      <c r="AL453" s="153"/>
      <c r="AM453" s="153"/>
      <c r="AR453" s="153"/>
      <c r="AS453" s="153"/>
      <c r="AX453" s="153"/>
      <c r="AY453" s="153"/>
      <c r="BD453" s="153"/>
      <c r="BE453" s="153"/>
      <c r="BF453" s="153"/>
    </row>
    <row r="454" ht="15.75" customHeight="1">
      <c r="B454" s="153"/>
      <c r="C454" s="153"/>
      <c r="H454" s="153"/>
      <c r="I454" s="153"/>
      <c r="N454" s="153"/>
      <c r="O454" s="153"/>
      <c r="T454" s="153"/>
      <c r="U454" s="153"/>
      <c r="Z454" s="153"/>
      <c r="AA454" s="153"/>
      <c r="AF454" s="153"/>
      <c r="AG454" s="153"/>
      <c r="AL454" s="153"/>
      <c r="AM454" s="153"/>
      <c r="AR454" s="153"/>
      <c r="AS454" s="153"/>
      <c r="AX454" s="153"/>
      <c r="AY454" s="153"/>
      <c r="BD454" s="153"/>
      <c r="BE454" s="153"/>
      <c r="BF454" s="153"/>
    </row>
    <row r="455" ht="15.75" customHeight="1">
      <c r="B455" s="153"/>
      <c r="C455" s="153"/>
      <c r="H455" s="153"/>
      <c r="I455" s="153"/>
      <c r="N455" s="153"/>
      <c r="O455" s="153"/>
      <c r="T455" s="153"/>
      <c r="U455" s="153"/>
      <c r="Z455" s="153"/>
      <c r="AA455" s="153"/>
      <c r="AF455" s="153"/>
      <c r="AG455" s="153"/>
      <c r="AL455" s="153"/>
      <c r="AM455" s="153"/>
      <c r="AR455" s="153"/>
      <c r="AS455" s="153"/>
      <c r="AX455" s="153"/>
      <c r="AY455" s="153"/>
      <c r="BD455" s="153"/>
      <c r="BE455" s="153"/>
      <c r="BF455" s="153"/>
    </row>
    <row r="456" ht="15.75" customHeight="1">
      <c r="B456" s="153"/>
      <c r="C456" s="153"/>
      <c r="H456" s="153"/>
      <c r="I456" s="153"/>
      <c r="N456" s="153"/>
      <c r="O456" s="153"/>
      <c r="T456" s="153"/>
      <c r="U456" s="153"/>
      <c r="Z456" s="153"/>
      <c r="AA456" s="153"/>
      <c r="AF456" s="153"/>
      <c r="AG456" s="153"/>
      <c r="AL456" s="153"/>
      <c r="AM456" s="153"/>
      <c r="AR456" s="153"/>
      <c r="AS456" s="153"/>
      <c r="AX456" s="153"/>
      <c r="AY456" s="153"/>
      <c r="BD456" s="153"/>
      <c r="BE456" s="153"/>
      <c r="BF456" s="153"/>
    </row>
    <row r="457" ht="15.75" customHeight="1">
      <c r="B457" s="153"/>
      <c r="C457" s="153"/>
      <c r="H457" s="153"/>
      <c r="I457" s="153"/>
      <c r="N457" s="153"/>
      <c r="O457" s="153"/>
      <c r="T457" s="153"/>
      <c r="U457" s="153"/>
      <c r="Z457" s="153"/>
      <c r="AA457" s="153"/>
      <c r="AF457" s="153"/>
      <c r="AG457" s="153"/>
      <c r="AL457" s="153"/>
      <c r="AM457" s="153"/>
      <c r="AR457" s="153"/>
      <c r="AS457" s="153"/>
      <c r="AX457" s="153"/>
      <c r="AY457" s="153"/>
      <c r="BD457" s="153"/>
      <c r="BE457" s="153"/>
      <c r="BF457" s="153"/>
    </row>
    <row r="458" ht="15.75" customHeight="1">
      <c r="B458" s="153"/>
      <c r="C458" s="153"/>
      <c r="H458" s="153"/>
      <c r="I458" s="153"/>
      <c r="N458" s="153"/>
      <c r="O458" s="153"/>
      <c r="T458" s="153"/>
      <c r="U458" s="153"/>
      <c r="Z458" s="153"/>
      <c r="AA458" s="153"/>
      <c r="AF458" s="153"/>
      <c r="AG458" s="153"/>
      <c r="AL458" s="153"/>
      <c r="AM458" s="153"/>
      <c r="AR458" s="153"/>
      <c r="AS458" s="153"/>
      <c r="AX458" s="153"/>
      <c r="AY458" s="153"/>
      <c r="BD458" s="153"/>
      <c r="BE458" s="153"/>
      <c r="BF458" s="153"/>
    </row>
    <row r="459" ht="15.75" customHeight="1">
      <c r="B459" s="153"/>
      <c r="C459" s="153"/>
      <c r="H459" s="153"/>
      <c r="I459" s="153"/>
      <c r="N459" s="153"/>
      <c r="O459" s="153"/>
      <c r="T459" s="153"/>
      <c r="U459" s="153"/>
      <c r="Z459" s="153"/>
      <c r="AA459" s="153"/>
      <c r="AF459" s="153"/>
      <c r="AG459" s="153"/>
      <c r="AL459" s="153"/>
      <c r="AM459" s="153"/>
      <c r="AR459" s="153"/>
      <c r="AS459" s="153"/>
      <c r="AX459" s="153"/>
      <c r="AY459" s="153"/>
      <c r="BD459" s="153"/>
      <c r="BE459" s="153"/>
      <c r="BF459" s="153"/>
    </row>
    <row r="460" ht="15.75" customHeight="1">
      <c r="B460" s="153"/>
      <c r="C460" s="153"/>
      <c r="H460" s="153"/>
      <c r="I460" s="153"/>
      <c r="N460" s="153"/>
      <c r="O460" s="153"/>
      <c r="T460" s="153"/>
      <c r="U460" s="153"/>
      <c r="Z460" s="153"/>
      <c r="AA460" s="153"/>
      <c r="AF460" s="153"/>
      <c r="AG460" s="153"/>
      <c r="AL460" s="153"/>
      <c r="AM460" s="153"/>
      <c r="AR460" s="153"/>
      <c r="AS460" s="153"/>
      <c r="AX460" s="153"/>
      <c r="AY460" s="153"/>
      <c r="BD460" s="153"/>
      <c r="BE460" s="153"/>
      <c r="BF460" s="153"/>
    </row>
    <row r="461" ht="15.75" customHeight="1">
      <c r="B461" s="153"/>
      <c r="C461" s="153"/>
      <c r="H461" s="153"/>
      <c r="I461" s="153"/>
      <c r="N461" s="153"/>
      <c r="O461" s="153"/>
      <c r="T461" s="153"/>
      <c r="U461" s="153"/>
      <c r="Z461" s="153"/>
      <c r="AA461" s="153"/>
      <c r="AF461" s="153"/>
      <c r="AG461" s="153"/>
      <c r="AL461" s="153"/>
      <c r="AM461" s="153"/>
      <c r="AR461" s="153"/>
      <c r="AS461" s="153"/>
      <c r="AX461" s="153"/>
      <c r="AY461" s="153"/>
      <c r="BD461" s="153"/>
      <c r="BE461" s="153"/>
      <c r="BF461" s="153"/>
    </row>
    <row r="462" ht="15.75" customHeight="1">
      <c r="B462" s="153"/>
      <c r="C462" s="153"/>
      <c r="H462" s="153"/>
      <c r="I462" s="153"/>
      <c r="N462" s="153"/>
      <c r="O462" s="153"/>
      <c r="T462" s="153"/>
      <c r="U462" s="153"/>
      <c r="Z462" s="153"/>
      <c r="AA462" s="153"/>
      <c r="AF462" s="153"/>
      <c r="AG462" s="153"/>
      <c r="AL462" s="153"/>
      <c r="AM462" s="153"/>
      <c r="AR462" s="153"/>
      <c r="AS462" s="153"/>
      <c r="AX462" s="153"/>
      <c r="AY462" s="153"/>
      <c r="BD462" s="153"/>
      <c r="BE462" s="153"/>
      <c r="BF462" s="153"/>
    </row>
    <row r="463" ht="15.75" customHeight="1">
      <c r="B463" s="153"/>
      <c r="C463" s="153"/>
      <c r="H463" s="153"/>
      <c r="I463" s="153"/>
      <c r="N463" s="153"/>
      <c r="O463" s="153"/>
      <c r="T463" s="153"/>
      <c r="U463" s="153"/>
      <c r="Z463" s="153"/>
      <c r="AA463" s="153"/>
      <c r="AF463" s="153"/>
      <c r="AG463" s="153"/>
      <c r="AL463" s="153"/>
      <c r="AM463" s="153"/>
      <c r="AR463" s="153"/>
      <c r="AS463" s="153"/>
      <c r="AX463" s="153"/>
      <c r="AY463" s="153"/>
      <c r="BD463" s="153"/>
      <c r="BE463" s="153"/>
      <c r="BF463" s="153"/>
    </row>
    <row r="464" ht="15.75" customHeight="1">
      <c r="B464" s="153"/>
      <c r="C464" s="153"/>
      <c r="H464" s="153"/>
      <c r="I464" s="153"/>
      <c r="N464" s="153"/>
      <c r="O464" s="153"/>
      <c r="T464" s="153"/>
      <c r="U464" s="153"/>
      <c r="Z464" s="153"/>
      <c r="AA464" s="153"/>
      <c r="AF464" s="153"/>
      <c r="AG464" s="153"/>
      <c r="AL464" s="153"/>
      <c r="AM464" s="153"/>
      <c r="AR464" s="153"/>
      <c r="AS464" s="153"/>
      <c r="AX464" s="153"/>
      <c r="AY464" s="153"/>
      <c r="BD464" s="153"/>
      <c r="BE464" s="153"/>
      <c r="BF464" s="153"/>
    </row>
    <row r="465" ht="15.75" customHeight="1">
      <c r="B465" s="153"/>
      <c r="C465" s="153"/>
      <c r="H465" s="153"/>
      <c r="I465" s="153"/>
      <c r="N465" s="153"/>
      <c r="O465" s="153"/>
      <c r="T465" s="153"/>
      <c r="U465" s="153"/>
      <c r="Z465" s="153"/>
      <c r="AA465" s="153"/>
      <c r="AF465" s="153"/>
      <c r="AG465" s="153"/>
      <c r="AL465" s="153"/>
      <c r="AM465" s="153"/>
      <c r="AR465" s="153"/>
      <c r="AS465" s="153"/>
      <c r="AX465" s="153"/>
      <c r="AY465" s="153"/>
      <c r="BD465" s="153"/>
      <c r="BE465" s="153"/>
      <c r="BF465" s="153"/>
    </row>
    <row r="466" ht="15.75" customHeight="1">
      <c r="B466" s="153"/>
      <c r="C466" s="153"/>
      <c r="H466" s="153"/>
      <c r="I466" s="153"/>
      <c r="N466" s="153"/>
      <c r="O466" s="153"/>
      <c r="T466" s="153"/>
      <c r="U466" s="153"/>
      <c r="Z466" s="153"/>
      <c r="AA466" s="153"/>
      <c r="AF466" s="153"/>
      <c r="AG466" s="153"/>
      <c r="AL466" s="153"/>
      <c r="AM466" s="153"/>
      <c r="AR466" s="153"/>
      <c r="AS466" s="153"/>
      <c r="AX466" s="153"/>
      <c r="AY466" s="153"/>
      <c r="BD466" s="153"/>
      <c r="BE466" s="153"/>
      <c r="BF466" s="153"/>
    </row>
    <row r="467" ht="15.75" customHeight="1">
      <c r="B467" s="153"/>
      <c r="C467" s="153"/>
      <c r="H467" s="153"/>
      <c r="I467" s="153"/>
      <c r="N467" s="153"/>
      <c r="O467" s="153"/>
      <c r="T467" s="153"/>
      <c r="U467" s="153"/>
      <c r="Z467" s="153"/>
      <c r="AA467" s="153"/>
      <c r="AF467" s="153"/>
      <c r="AG467" s="153"/>
      <c r="AL467" s="153"/>
      <c r="AM467" s="153"/>
      <c r="AR467" s="153"/>
      <c r="AS467" s="153"/>
      <c r="AX467" s="153"/>
      <c r="AY467" s="153"/>
      <c r="BD467" s="153"/>
      <c r="BE467" s="153"/>
      <c r="BF467" s="153"/>
    </row>
    <row r="468" ht="15.75" customHeight="1">
      <c r="B468" s="153"/>
      <c r="C468" s="153"/>
      <c r="H468" s="153"/>
      <c r="I468" s="153"/>
      <c r="N468" s="153"/>
      <c r="O468" s="153"/>
      <c r="T468" s="153"/>
      <c r="U468" s="153"/>
      <c r="Z468" s="153"/>
      <c r="AA468" s="153"/>
      <c r="AF468" s="153"/>
      <c r="AG468" s="153"/>
      <c r="AL468" s="153"/>
      <c r="AM468" s="153"/>
      <c r="AR468" s="153"/>
      <c r="AS468" s="153"/>
      <c r="AX468" s="153"/>
      <c r="AY468" s="153"/>
      <c r="BD468" s="153"/>
      <c r="BE468" s="153"/>
      <c r="BF468" s="153"/>
    </row>
    <row r="469" ht="15.75" customHeight="1">
      <c r="B469" s="153"/>
      <c r="C469" s="153"/>
      <c r="H469" s="153"/>
      <c r="I469" s="153"/>
      <c r="N469" s="153"/>
      <c r="O469" s="153"/>
      <c r="T469" s="153"/>
      <c r="U469" s="153"/>
      <c r="Z469" s="153"/>
      <c r="AA469" s="153"/>
      <c r="AF469" s="153"/>
      <c r="AG469" s="153"/>
      <c r="AL469" s="153"/>
      <c r="AM469" s="153"/>
      <c r="AR469" s="153"/>
      <c r="AS469" s="153"/>
      <c r="AX469" s="153"/>
      <c r="AY469" s="153"/>
      <c r="BD469" s="153"/>
      <c r="BE469" s="153"/>
      <c r="BF469" s="153"/>
    </row>
    <row r="470" ht="15.75" customHeight="1">
      <c r="B470" s="153"/>
      <c r="C470" s="153"/>
      <c r="H470" s="153"/>
      <c r="I470" s="153"/>
      <c r="N470" s="153"/>
      <c r="O470" s="153"/>
      <c r="T470" s="153"/>
      <c r="U470" s="153"/>
      <c r="Z470" s="153"/>
      <c r="AA470" s="153"/>
      <c r="AF470" s="153"/>
      <c r="AG470" s="153"/>
      <c r="AL470" s="153"/>
      <c r="AM470" s="153"/>
      <c r="AR470" s="153"/>
      <c r="AS470" s="153"/>
      <c r="AX470" s="153"/>
      <c r="AY470" s="153"/>
      <c r="BD470" s="153"/>
      <c r="BE470" s="153"/>
      <c r="BF470" s="153"/>
    </row>
    <row r="471" ht="15.75" customHeight="1">
      <c r="B471" s="153"/>
      <c r="C471" s="153"/>
      <c r="H471" s="153"/>
      <c r="I471" s="153"/>
      <c r="N471" s="153"/>
      <c r="O471" s="153"/>
      <c r="T471" s="153"/>
      <c r="U471" s="153"/>
      <c r="Z471" s="153"/>
      <c r="AA471" s="153"/>
      <c r="AF471" s="153"/>
      <c r="AG471" s="153"/>
      <c r="AL471" s="153"/>
      <c r="AM471" s="153"/>
      <c r="AR471" s="153"/>
      <c r="AS471" s="153"/>
      <c r="AX471" s="153"/>
      <c r="AY471" s="153"/>
      <c r="BD471" s="153"/>
      <c r="BE471" s="153"/>
      <c r="BF471" s="153"/>
    </row>
    <row r="472" ht="15.75" customHeight="1">
      <c r="B472" s="153"/>
      <c r="C472" s="153"/>
      <c r="H472" s="153"/>
      <c r="I472" s="153"/>
      <c r="N472" s="153"/>
      <c r="O472" s="153"/>
      <c r="T472" s="153"/>
      <c r="U472" s="153"/>
      <c r="Z472" s="153"/>
      <c r="AA472" s="153"/>
      <c r="AF472" s="153"/>
      <c r="AG472" s="153"/>
      <c r="AL472" s="153"/>
      <c r="AM472" s="153"/>
      <c r="AR472" s="153"/>
      <c r="AS472" s="153"/>
      <c r="AX472" s="153"/>
      <c r="AY472" s="153"/>
      <c r="BD472" s="153"/>
      <c r="BE472" s="153"/>
      <c r="BF472" s="153"/>
    </row>
    <row r="473" ht="15.75" customHeight="1">
      <c r="B473" s="153"/>
      <c r="C473" s="153"/>
      <c r="H473" s="153"/>
      <c r="I473" s="153"/>
      <c r="N473" s="153"/>
      <c r="O473" s="153"/>
      <c r="T473" s="153"/>
      <c r="U473" s="153"/>
      <c r="Z473" s="153"/>
      <c r="AA473" s="153"/>
      <c r="AF473" s="153"/>
      <c r="AG473" s="153"/>
      <c r="AL473" s="153"/>
      <c r="AM473" s="153"/>
      <c r="AR473" s="153"/>
      <c r="AS473" s="153"/>
      <c r="AX473" s="153"/>
      <c r="AY473" s="153"/>
      <c r="BD473" s="153"/>
      <c r="BE473" s="153"/>
      <c r="BF473" s="153"/>
    </row>
    <row r="474" ht="15.75" customHeight="1">
      <c r="B474" s="153"/>
      <c r="C474" s="153"/>
      <c r="H474" s="153"/>
      <c r="I474" s="153"/>
      <c r="N474" s="153"/>
      <c r="O474" s="153"/>
      <c r="T474" s="153"/>
      <c r="U474" s="153"/>
      <c r="Z474" s="153"/>
      <c r="AA474" s="153"/>
      <c r="AF474" s="153"/>
      <c r="AG474" s="153"/>
      <c r="AL474" s="153"/>
      <c r="AM474" s="153"/>
      <c r="AR474" s="153"/>
      <c r="AS474" s="153"/>
      <c r="AX474" s="153"/>
      <c r="AY474" s="153"/>
      <c r="BD474" s="153"/>
      <c r="BE474" s="153"/>
      <c r="BF474" s="153"/>
    </row>
    <row r="475" ht="15.75" customHeight="1">
      <c r="B475" s="153"/>
      <c r="C475" s="153"/>
      <c r="H475" s="153"/>
      <c r="I475" s="153"/>
      <c r="N475" s="153"/>
      <c r="O475" s="153"/>
      <c r="T475" s="153"/>
      <c r="U475" s="153"/>
      <c r="Z475" s="153"/>
      <c r="AA475" s="153"/>
      <c r="AF475" s="153"/>
      <c r="AG475" s="153"/>
      <c r="AL475" s="153"/>
      <c r="AM475" s="153"/>
      <c r="AR475" s="153"/>
      <c r="AS475" s="153"/>
      <c r="AX475" s="153"/>
      <c r="AY475" s="153"/>
      <c r="BD475" s="153"/>
      <c r="BE475" s="153"/>
      <c r="BF475" s="153"/>
    </row>
    <row r="476" ht="15.75" customHeight="1">
      <c r="B476" s="153"/>
      <c r="C476" s="153"/>
      <c r="H476" s="153"/>
      <c r="I476" s="153"/>
      <c r="N476" s="153"/>
      <c r="O476" s="153"/>
      <c r="T476" s="153"/>
      <c r="U476" s="153"/>
      <c r="Z476" s="153"/>
      <c r="AA476" s="153"/>
      <c r="AF476" s="153"/>
      <c r="AG476" s="153"/>
      <c r="AL476" s="153"/>
      <c r="AM476" s="153"/>
      <c r="AR476" s="153"/>
      <c r="AS476" s="153"/>
      <c r="AX476" s="153"/>
      <c r="AY476" s="153"/>
      <c r="BD476" s="153"/>
      <c r="BE476" s="153"/>
      <c r="BF476" s="153"/>
    </row>
    <row r="477" ht="15.75" customHeight="1">
      <c r="B477" s="153"/>
      <c r="C477" s="153"/>
      <c r="H477" s="153"/>
      <c r="I477" s="153"/>
      <c r="N477" s="153"/>
      <c r="O477" s="153"/>
      <c r="T477" s="153"/>
      <c r="U477" s="153"/>
      <c r="Z477" s="153"/>
      <c r="AA477" s="153"/>
      <c r="AF477" s="153"/>
      <c r="AG477" s="153"/>
      <c r="AL477" s="153"/>
      <c r="AM477" s="153"/>
      <c r="AR477" s="153"/>
      <c r="AS477" s="153"/>
      <c r="AX477" s="153"/>
      <c r="AY477" s="153"/>
      <c r="BD477" s="153"/>
      <c r="BE477" s="153"/>
      <c r="BF477" s="153"/>
    </row>
    <row r="478" ht="15.75" customHeight="1">
      <c r="B478" s="153"/>
      <c r="C478" s="153"/>
      <c r="H478" s="153"/>
      <c r="I478" s="153"/>
      <c r="N478" s="153"/>
      <c r="O478" s="153"/>
      <c r="T478" s="153"/>
      <c r="U478" s="153"/>
      <c r="Z478" s="153"/>
      <c r="AA478" s="153"/>
      <c r="AF478" s="153"/>
      <c r="AG478" s="153"/>
      <c r="AL478" s="153"/>
      <c r="AM478" s="153"/>
      <c r="AR478" s="153"/>
      <c r="AS478" s="153"/>
      <c r="AX478" s="153"/>
      <c r="AY478" s="153"/>
      <c r="BD478" s="153"/>
      <c r="BE478" s="153"/>
      <c r="BF478" s="153"/>
    </row>
    <row r="479" ht="15.75" customHeight="1">
      <c r="B479" s="153"/>
      <c r="C479" s="153"/>
      <c r="H479" s="153"/>
      <c r="I479" s="153"/>
      <c r="N479" s="153"/>
      <c r="O479" s="153"/>
      <c r="T479" s="153"/>
      <c r="U479" s="153"/>
      <c r="Z479" s="153"/>
      <c r="AA479" s="153"/>
      <c r="AF479" s="153"/>
      <c r="AG479" s="153"/>
      <c r="AL479" s="153"/>
      <c r="AM479" s="153"/>
      <c r="AR479" s="153"/>
      <c r="AS479" s="153"/>
      <c r="AX479" s="153"/>
      <c r="AY479" s="153"/>
      <c r="BD479" s="153"/>
      <c r="BE479" s="153"/>
      <c r="BF479" s="153"/>
    </row>
    <row r="480" ht="15.75" customHeight="1">
      <c r="B480" s="153"/>
      <c r="C480" s="153"/>
      <c r="H480" s="153"/>
      <c r="I480" s="153"/>
      <c r="N480" s="153"/>
      <c r="O480" s="153"/>
      <c r="T480" s="153"/>
      <c r="U480" s="153"/>
      <c r="Z480" s="153"/>
      <c r="AA480" s="153"/>
      <c r="AF480" s="153"/>
      <c r="AG480" s="153"/>
      <c r="AL480" s="153"/>
      <c r="AM480" s="153"/>
      <c r="AR480" s="153"/>
      <c r="AS480" s="153"/>
      <c r="AX480" s="153"/>
      <c r="AY480" s="153"/>
      <c r="BD480" s="153"/>
      <c r="BE480" s="153"/>
      <c r="BF480" s="153"/>
    </row>
    <row r="481" ht="15.75" customHeight="1">
      <c r="B481" s="153"/>
      <c r="C481" s="153"/>
      <c r="H481" s="153"/>
      <c r="I481" s="153"/>
      <c r="N481" s="153"/>
      <c r="O481" s="153"/>
      <c r="T481" s="153"/>
      <c r="U481" s="153"/>
      <c r="Z481" s="153"/>
      <c r="AA481" s="153"/>
      <c r="AF481" s="153"/>
      <c r="AG481" s="153"/>
      <c r="AL481" s="153"/>
      <c r="AM481" s="153"/>
      <c r="AR481" s="153"/>
      <c r="AS481" s="153"/>
      <c r="AX481" s="153"/>
      <c r="AY481" s="153"/>
      <c r="BD481" s="153"/>
      <c r="BE481" s="153"/>
      <c r="BF481" s="153"/>
    </row>
    <row r="482" ht="15.75" customHeight="1">
      <c r="B482" s="153"/>
      <c r="C482" s="153"/>
      <c r="H482" s="153"/>
      <c r="I482" s="153"/>
      <c r="N482" s="153"/>
      <c r="O482" s="153"/>
      <c r="T482" s="153"/>
      <c r="U482" s="153"/>
      <c r="Z482" s="153"/>
      <c r="AA482" s="153"/>
      <c r="AF482" s="153"/>
      <c r="AG482" s="153"/>
      <c r="AL482" s="153"/>
      <c r="AM482" s="153"/>
      <c r="AR482" s="153"/>
      <c r="AS482" s="153"/>
      <c r="AX482" s="153"/>
      <c r="AY482" s="153"/>
      <c r="BD482" s="153"/>
      <c r="BE482" s="153"/>
      <c r="BF482" s="153"/>
    </row>
    <row r="483" ht="15.75" customHeight="1">
      <c r="B483" s="153"/>
      <c r="C483" s="153"/>
      <c r="H483" s="153"/>
      <c r="I483" s="153"/>
      <c r="N483" s="153"/>
      <c r="O483" s="153"/>
      <c r="T483" s="153"/>
      <c r="U483" s="153"/>
      <c r="Z483" s="153"/>
      <c r="AA483" s="153"/>
      <c r="AF483" s="153"/>
      <c r="AG483" s="153"/>
      <c r="AL483" s="153"/>
      <c r="AM483" s="153"/>
      <c r="AR483" s="153"/>
      <c r="AS483" s="153"/>
      <c r="AX483" s="153"/>
      <c r="AY483" s="153"/>
      <c r="BD483" s="153"/>
      <c r="BE483" s="153"/>
      <c r="BF483" s="153"/>
    </row>
    <row r="484" ht="15.75" customHeight="1">
      <c r="B484" s="153"/>
      <c r="C484" s="153"/>
      <c r="H484" s="153"/>
      <c r="I484" s="153"/>
      <c r="N484" s="153"/>
      <c r="O484" s="153"/>
      <c r="T484" s="153"/>
      <c r="U484" s="153"/>
      <c r="Z484" s="153"/>
      <c r="AA484" s="153"/>
      <c r="AF484" s="153"/>
      <c r="AG484" s="153"/>
      <c r="AL484" s="153"/>
      <c r="AM484" s="153"/>
      <c r="AR484" s="153"/>
      <c r="AS484" s="153"/>
      <c r="AX484" s="153"/>
      <c r="AY484" s="153"/>
      <c r="BD484" s="153"/>
      <c r="BE484" s="153"/>
      <c r="BF484" s="153"/>
    </row>
    <row r="485" ht="15.75" customHeight="1">
      <c r="B485" s="153"/>
      <c r="C485" s="153"/>
      <c r="H485" s="153"/>
      <c r="I485" s="153"/>
      <c r="N485" s="153"/>
      <c r="O485" s="153"/>
      <c r="T485" s="153"/>
      <c r="U485" s="153"/>
      <c r="Z485" s="153"/>
      <c r="AA485" s="153"/>
      <c r="AF485" s="153"/>
      <c r="AG485" s="153"/>
      <c r="AL485" s="153"/>
      <c r="AM485" s="153"/>
      <c r="AR485" s="153"/>
      <c r="AS485" s="153"/>
      <c r="AX485" s="153"/>
      <c r="AY485" s="153"/>
      <c r="BD485" s="153"/>
      <c r="BE485" s="153"/>
      <c r="BF485" s="153"/>
    </row>
    <row r="486" ht="15.75" customHeight="1">
      <c r="B486" s="153"/>
      <c r="C486" s="153"/>
      <c r="H486" s="153"/>
      <c r="I486" s="153"/>
      <c r="N486" s="153"/>
      <c r="O486" s="153"/>
      <c r="T486" s="153"/>
      <c r="U486" s="153"/>
      <c r="Z486" s="153"/>
      <c r="AA486" s="153"/>
      <c r="AF486" s="153"/>
      <c r="AG486" s="153"/>
      <c r="AL486" s="153"/>
      <c r="AM486" s="153"/>
      <c r="AR486" s="153"/>
      <c r="AS486" s="153"/>
      <c r="AX486" s="153"/>
      <c r="AY486" s="153"/>
      <c r="BD486" s="153"/>
      <c r="BE486" s="153"/>
      <c r="BF486" s="153"/>
    </row>
    <row r="487" ht="15.75" customHeight="1">
      <c r="B487" s="153"/>
      <c r="C487" s="153"/>
      <c r="H487" s="153"/>
      <c r="I487" s="153"/>
      <c r="N487" s="153"/>
      <c r="O487" s="153"/>
      <c r="T487" s="153"/>
      <c r="U487" s="153"/>
      <c r="Z487" s="153"/>
      <c r="AA487" s="153"/>
      <c r="AF487" s="153"/>
      <c r="AG487" s="153"/>
      <c r="AL487" s="153"/>
      <c r="AM487" s="153"/>
      <c r="AR487" s="153"/>
      <c r="AS487" s="153"/>
      <c r="AX487" s="153"/>
      <c r="AY487" s="153"/>
      <c r="BD487" s="153"/>
      <c r="BE487" s="153"/>
      <c r="BF487" s="153"/>
    </row>
    <row r="488" ht="15.75" customHeight="1">
      <c r="B488" s="153"/>
      <c r="C488" s="153"/>
      <c r="H488" s="153"/>
      <c r="I488" s="153"/>
      <c r="N488" s="153"/>
      <c r="O488" s="153"/>
      <c r="T488" s="153"/>
      <c r="U488" s="153"/>
      <c r="Z488" s="153"/>
      <c r="AA488" s="153"/>
      <c r="AF488" s="153"/>
      <c r="AG488" s="153"/>
      <c r="AL488" s="153"/>
      <c r="AM488" s="153"/>
      <c r="AR488" s="153"/>
      <c r="AS488" s="153"/>
      <c r="AX488" s="153"/>
      <c r="AY488" s="153"/>
      <c r="BD488" s="153"/>
      <c r="BE488" s="153"/>
      <c r="BF488" s="153"/>
    </row>
    <row r="489" ht="15.75" customHeight="1">
      <c r="B489" s="153"/>
      <c r="C489" s="153"/>
      <c r="H489" s="153"/>
      <c r="I489" s="153"/>
      <c r="N489" s="153"/>
      <c r="O489" s="153"/>
      <c r="T489" s="153"/>
      <c r="U489" s="153"/>
      <c r="Z489" s="153"/>
      <c r="AA489" s="153"/>
      <c r="AF489" s="153"/>
      <c r="AG489" s="153"/>
      <c r="AL489" s="153"/>
      <c r="AM489" s="153"/>
      <c r="AR489" s="153"/>
      <c r="AS489" s="153"/>
      <c r="AX489" s="153"/>
      <c r="AY489" s="153"/>
      <c r="BD489" s="153"/>
      <c r="BE489" s="153"/>
      <c r="BF489" s="153"/>
    </row>
    <row r="490" ht="15.75" customHeight="1">
      <c r="B490" s="153"/>
      <c r="C490" s="153"/>
      <c r="H490" s="153"/>
      <c r="I490" s="153"/>
      <c r="N490" s="153"/>
      <c r="O490" s="153"/>
      <c r="T490" s="153"/>
      <c r="U490" s="153"/>
      <c r="Z490" s="153"/>
      <c r="AA490" s="153"/>
      <c r="AF490" s="153"/>
      <c r="AG490" s="153"/>
      <c r="AL490" s="153"/>
      <c r="AM490" s="153"/>
      <c r="AR490" s="153"/>
      <c r="AS490" s="153"/>
      <c r="AX490" s="153"/>
      <c r="AY490" s="153"/>
      <c r="BD490" s="153"/>
      <c r="BE490" s="153"/>
      <c r="BF490" s="153"/>
    </row>
    <row r="491" ht="15.75" customHeight="1">
      <c r="B491" s="153"/>
      <c r="C491" s="153"/>
      <c r="H491" s="153"/>
      <c r="I491" s="153"/>
      <c r="N491" s="153"/>
      <c r="O491" s="153"/>
      <c r="T491" s="153"/>
      <c r="U491" s="153"/>
      <c r="Z491" s="153"/>
      <c r="AA491" s="153"/>
      <c r="AF491" s="153"/>
      <c r="AG491" s="153"/>
      <c r="AL491" s="153"/>
      <c r="AM491" s="153"/>
      <c r="AR491" s="153"/>
      <c r="AS491" s="153"/>
      <c r="AX491" s="153"/>
      <c r="AY491" s="153"/>
      <c r="BD491" s="153"/>
      <c r="BE491" s="153"/>
      <c r="BF491" s="153"/>
    </row>
    <row r="492" ht="15.75" customHeight="1">
      <c r="B492" s="153"/>
      <c r="C492" s="153"/>
      <c r="H492" s="153"/>
      <c r="I492" s="153"/>
      <c r="N492" s="153"/>
      <c r="O492" s="153"/>
      <c r="T492" s="153"/>
      <c r="U492" s="153"/>
      <c r="Z492" s="153"/>
      <c r="AA492" s="153"/>
      <c r="AF492" s="153"/>
      <c r="AG492" s="153"/>
      <c r="AL492" s="153"/>
      <c r="AM492" s="153"/>
      <c r="AR492" s="153"/>
      <c r="AS492" s="153"/>
      <c r="AX492" s="153"/>
      <c r="AY492" s="153"/>
      <c r="BD492" s="153"/>
      <c r="BE492" s="153"/>
      <c r="BF492" s="153"/>
    </row>
    <row r="493" ht="15.75" customHeight="1">
      <c r="B493" s="153"/>
      <c r="C493" s="153"/>
      <c r="H493" s="153"/>
      <c r="I493" s="153"/>
      <c r="N493" s="153"/>
      <c r="O493" s="153"/>
      <c r="T493" s="153"/>
      <c r="U493" s="153"/>
      <c r="Z493" s="153"/>
      <c r="AA493" s="153"/>
      <c r="AF493" s="153"/>
      <c r="AG493" s="153"/>
      <c r="AL493" s="153"/>
      <c r="AM493" s="153"/>
      <c r="AR493" s="153"/>
      <c r="AS493" s="153"/>
      <c r="AX493" s="153"/>
      <c r="AY493" s="153"/>
      <c r="BD493" s="153"/>
      <c r="BE493" s="153"/>
      <c r="BF493" s="153"/>
    </row>
    <row r="494" ht="15.75" customHeight="1">
      <c r="B494" s="153"/>
      <c r="C494" s="153"/>
      <c r="H494" s="153"/>
      <c r="I494" s="153"/>
      <c r="N494" s="153"/>
      <c r="O494" s="153"/>
      <c r="T494" s="153"/>
      <c r="U494" s="153"/>
      <c r="Z494" s="153"/>
      <c r="AA494" s="153"/>
      <c r="AF494" s="153"/>
      <c r="AG494" s="153"/>
      <c r="AL494" s="153"/>
      <c r="AM494" s="153"/>
      <c r="AR494" s="153"/>
      <c r="AS494" s="153"/>
      <c r="AX494" s="153"/>
      <c r="AY494" s="153"/>
      <c r="BD494" s="153"/>
      <c r="BE494" s="153"/>
      <c r="BF494" s="153"/>
    </row>
    <row r="495" ht="15.75" customHeight="1">
      <c r="B495" s="153"/>
      <c r="C495" s="153"/>
      <c r="H495" s="153"/>
      <c r="I495" s="153"/>
      <c r="N495" s="153"/>
      <c r="O495" s="153"/>
      <c r="T495" s="153"/>
      <c r="U495" s="153"/>
      <c r="Z495" s="153"/>
      <c r="AA495" s="153"/>
      <c r="AF495" s="153"/>
      <c r="AG495" s="153"/>
      <c r="AL495" s="153"/>
      <c r="AM495" s="153"/>
      <c r="AR495" s="153"/>
      <c r="AS495" s="153"/>
      <c r="AX495" s="153"/>
      <c r="AY495" s="153"/>
      <c r="BD495" s="153"/>
      <c r="BE495" s="153"/>
      <c r="BF495" s="153"/>
    </row>
    <row r="496" ht="15.75" customHeight="1">
      <c r="B496" s="153"/>
      <c r="C496" s="153"/>
      <c r="H496" s="153"/>
      <c r="I496" s="153"/>
      <c r="N496" s="153"/>
      <c r="O496" s="153"/>
      <c r="T496" s="153"/>
      <c r="U496" s="153"/>
      <c r="Z496" s="153"/>
      <c r="AA496" s="153"/>
      <c r="AF496" s="153"/>
      <c r="AG496" s="153"/>
      <c r="AL496" s="153"/>
      <c r="AM496" s="153"/>
      <c r="AR496" s="153"/>
      <c r="AS496" s="153"/>
      <c r="AX496" s="153"/>
      <c r="AY496" s="153"/>
      <c r="BD496" s="153"/>
      <c r="BE496" s="153"/>
      <c r="BF496" s="153"/>
    </row>
    <row r="497" ht="15.75" customHeight="1">
      <c r="B497" s="153"/>
      <c r="C497" s="153"/>
      <c r="H497" s="153"/>
      <c r="I497" s="153"/>
      <c r="N497" s="153"/>
      <c r="O497" s="153"/>
      <c r="T497" s="153"/>
      <c r="U497" s="153"/>
      <c r="Z497" s="153"/>
      <c r="AA497" s="153"/>
      <c r="AF497" s="153"/>
      <c r="AG497" s="153"/>
      <c r="AL497" s="153"/>
      <c r="AM497" s="153"/>
      <c r="AR497" s="153"/>
      <c r="AS497" s="153"/>
      <c r="AX497" s="153"/>
      <c r="AY497" s="153"/>
      <c r="BD497" s="153"/>
      <c r="BE497" s="153"/>
      <c r="BF497" s="153"/>
    </row>
    <row r="498" ht="15.75" customHeight="1">
      <c r="B498" s="153"/>
      <c r="C498" s="153"/>
      <c r="H498" s="153"/>
      <c r="I498" s="153"/>
      <c r="N498" s="153"/>
      <c r="O498" s="153"/>
      <c r="T498" s="153"/>
      <c r="U498" s="153"/>
      <c r="Z498" s="153"/>
      <c r="AA498" s="153"/>
      <c r="AF498" s="153"/>
      <c r="AG498" s="153"/>
      <c r="AL498" s="153"/>
      <c r="AM498" s="153"/>
      <c r="AR498" s="153"/>
      <c r="AS498" s="153"/>
      <c r="AX498" s="153"/>
      <c r="AY498" s="153"/>
      <c r="BD498" s="153"/>
      <c r="BE498" s="153"/>
      <c r="BF498" s="153"/>
    </row>
    <row r="499" ht="15.75" customHeight="1">
      <c r="B499" s="153"/>
      <c r="C499" s="153"/>
      <c r="H499" s="153"/>
      <c r="I499" s="153"/>
      <c r="N499" s="153"/>
      <c r="O499" s="153"/>
      <c r="T499" s="153"/>
      <c r="U499" s="153"/>
      <c r="Z499" s="153"/>
      <c r="AA499" s="153"/>
      <c r="AF499" s="153"/>
      <c r="AG499" s="153"/>
      <c r="AL499" s="153"/>
      <c r="AM499" s="153"/>
      <c r="AR499" s="153"/>
      <c r="AS499" s="153"/>
      <c r="AX499" s="153"/>
      <c r="AY499" s="153"/>
      <c r="BD499" s="153"/>
      <c r="BE499" s="153"/>
      <c r="BF499" s="153"/>
    </row>
    <row r="500" ht="15.75" customHeight="1">
      <c r="B500" s="153"/>
      <c r="C500" s="153"/>
      <c r="H500" s="153"/>
      <c r="I500" s="153"/>
      <c r="N500" s="153"/>
      <c r="O500" s="153"/>
      <c r="T500" s="153"/>
      <c r="U500" s="153"/>
      <c r="Z500" s="153"/>
      <c r="AA500" s="153"/>
      <c r="AF500" s="153"/>
      <c r="AG500" s="153"/>
      <c r="AL500" s="153"/>
      <c r="AM500" s="153"/>
      <c r="AR500" s="153"/>
      <c r="AS500" s="153"/>
      <c r="AX500" s="153"/>
      <c r="AY500" s="153"/>
      <c r="BD500" s="153"/>
      <c r="BE500" s="153"/>
      <c r="BF500" s="153"/>
    </row>
    <row r="501" ht="15.75" customHeight="1">
      <c r="B501" s="153"/>
      <c r="C501" s="153"/>
      <c r="H501" s="153"/>
      <c r="I501" s="153"/>
      <c r="N501" s="153"/>
      <c r="O501" s="153"/>
      <c r="T501" s="153"/>
      <c r="U501" s="153"/>
      <c r="Z501" s="153"/>
      <c r="AA501" s="153"/>
      <c r="AF501" s="153"/>
      <c r="AG501" s="153"/>
      <c r="AL501" s="153"/>
      <c r="AM501" s="153"/>
      <c r="AR501" s="153"/>
      <c r="AS501" s="153"/>
      <c r="AX501" s="153"/>
      <c r="AY501" s="153"/>
      <c r="BD501" s="153"/>
      <c r="BE501" s="153"/>
      <c r="BF501" s="153"/>
    </row>
    <row r="502" ht="15.75" customHeight="1">
      <c r="B502" s="153"/>
      <c r="C502" s="153"/>
      <c r="H502" s="153"/>
      <c r="I502" s="153"/>
      <c r="N502" s="153"/>
      <c r="O502" s="153"/>
      <c r="T502" s="153"/>
      <c r="U502" s="153"/>
      <c r="Z502" s="153"/>
      <c r="AA502" s="153"/>
      <c r="AF502" s="153"/>
      <c r="AG502" s="153"/>
      <c r="AL502" s="153"/>
      <c r="AM502" s="153"/>
      <c r="AR502" s="153"/>
      <c r="AS502" s="153"/>
      <c r="AX502" s="153"/>
      <c r="AY502" s="153"/>
      <c r="BD502" s="153"/>
      <c r="BE502" s="153"/>
      <c r="BF502" s="153"/>
    </row>
    <row r="503" ht="15.75" customHeight="1">
      <c r="B503" s="153"/>
      <c r="C503" s="153"/>
      <c r="H503" s="153"/>
      <c r="I503" s="153"/>
      <c r="N503" s="153"/>
      <c r="O503" s="153"/>
      <c r="T503" s="153"/>
      <c r="U503" s="153"/>
      <c r="Z503" s="153"/>
      <c r="AA503" s="153"/>
      <c r="AF503" s="153"/>
      <c r="AG503" s="153"/>
      <c r="AL503" s="153"/>
      <c r="AM503" s="153"/>
      <c r="AR503" s="153"/>
      <c r="AS503" s="153"/>
      <c r="AX503" s="153"/>
      <c r="AY503" s="153"/>
      <c r="BD503" s="153"/>
      <c r="BE503" s="153"/>
      <c r="BF503" s="153"/>
    </row>
    <row r="504" ht="15.75" customHeight="1">
      <c r="B504" s="153"/>
      <c r="C504" s="153"/>
      <c r="H504" s="153"/>
      <c r="I504" s="153"/>
      <c r="N504" s="153"/>
      <c r="O504" s="153"/>
      <c r="T504" s="153"/>
      <c r="U504" s="153"/>
      <c r="Z504" s="153"/>
      <c r="AA504" s="153"/>
      <c r="AF504" s="153"/>
      <c r="AG504" s="153"/>
      <c r="AL504" s="153"/>
      <c r="AM504" s="153"/>
      <c r="AR504" s="153"/>
      <c r="AS504" s="153"/>
      <c r="AX504" s="153"/>
      <c r="AY504" s="153"/>
      <c r="BD504" s="153"/>
      <c r="BE504" s="153"/>
      <c r="BF504" s="153"/>
    </row>
    <row r="505" ht="15.75" customHeight="1">
      <c r="B505" s="153"/>
      <c r="C505" s="153"/>
      <c r="H505" s="153"/>
      <c r="I505" s="153"/>
      <c r="N505" s="153"/>
      <c r="O505" s="153"/>
      <c r="T505" s="153"/>
      <c r="U505" s="153"/>
      <c r="Z505" s="153"/>
      <c r="AA505" s="153"/>
      <c r="AF505" s="153"/>
      <c r="AG505" s="153"/>
      <c r="AL505" s="153"/>
      <c r="AM505" s="153"/>
      <c r="AR505" s="153"/>
      <c r="AS505" s="153"/>
      <c r="AX505" s="153"/>
      <c r="AY505" s="153"/>
      <c r="BD505" s="153"/>
      <c r="BE505" s="153"/>
      <c r="BF505" s="153"/>
    </row>
    <row r="506" ht="15.75" customHeight="1">
      <c r="B506" s="153"/>
      <c r="C506" s="153"/>
      <c r="H506" s="153"/>
      <c r="I506" s="153"/>
      <c r="N506" s="153"/>
      <c r="O506" s="153"/>
      <c r="T506" s="153"/>
      <c r="U506" s="153"/>
      <c r="Z506" s="153"/>
      <c r="AA506" s="153"/>
      <c r="AF506" s="153"/>
      <c r="AG506" s="153"/>
      <c r="AL506" s="153"/>
      <c r="AM506" s="153"/>
      <c r="AR506" s="153"/>
      <c r="AS506" s="153"/>
      <c r="AX506" s="153"/>
      <c r="AY506" s="153"/>
      <c r="BD506" s="153"/>
      <c r="BE506" s="153"/>
      <c r="BF506" s="153"/>
    </row>
    <row r="507" ht="15.75" customHeight="1">
      <c r="B507" s="153"/>
      <c r="C507" s="153"/>
      <c r="H507" s="153"/>
      <c r="I507" s="153"/>
      <c r="N507" s="153"/>
      <c r="O507" s="153"/>
      <c r="T507" s="153"/>
      <c r="U507" s="153"/>
      <c r="Z507" s="153"/>
      <c r="AA507" s="153"/>
      <c r="AF507" s="153"/>
      <c r="AG507" s="153"/>
      <c r="AL507" s="153"/>
      <c r="AM507" s="153"/>
      <c r="AR507" s="153"/>
      <c r="AS507" s="153"/>
      <c r="AX507" s="153"/>
      <c r="AY507" s="153"/>
      <c r="BD507" s="153"/>
      <c r="BE507" s="153"/>
      <c r="BF507" s="153"/>
    </row>
    <row r="508" ht="15.75" customHeight="1">
      <c r="B508" s="153"/>
      <c r="C508" s="153"/>
      <c r="H508" s="153"/>
      <c r="I508" s="153"/>
      <c r="N508" s="153"/>
      <c r="O508" s="153"/>
      <c r="T508" s="153"/>
      <c r="U508" s="153"/>
      <c r="Z508" s="153"/>
      <c r="AA508" s="153"/>
      <c r="AF508" s="153"/>
      <c r="AG508" s="153"/>
      <c r="AL508" s="153"/>
      <c r="AM508" s="153"/>
      <c r="AR508" s="153"/>
      <c r="AS508" s="153"/>
      <c r="AX508" s="153"/>
      <c r="AY508" s="153"/>
      <c r="BD508" s="153"/>
      <c r="BE508" s="153"/>
      <c r="BF508" s="153"/>
    </row>
    <row r="509" ht="15.75" customHeight="1">
      <c r="B509" s="153"/>
      <c r="C509" s="153"/>
      <c r="H509" s="153"/>
      <c r="I509" s="153"/>
      <c r="N509" s="153"/>
      <c r="O509" s="153"/>
      <c r="T509" s="153"/>
      <c r="U509" s="153"/>
      <c r="Z509" s="153"/>
      <c r="AA509" s="153"/>
      <c r="AF509" s="153"/>
      <c r="AG509" s="153"/>
      <c r="AL509" s="153"/>
      <c r="AM509" s="153"/>
      <c r="AR509" s="153"/>
      <c r="AS509" s="153"/>
      <c r="AX509" s="153"/>
      <c r="AY509" s="153"/>
      <c r="BD509" s="153"/>
      <c r="BE509" s="153"/>
      <c r="BF509" s="153"/>
    </row>
    <row r="510" ht="15.75" customHeight="1">
      <c r="B510" s="153"/>
      <c r="C510" s="153"/>
      <c r="H510" s="153"/>
      <c r="I510" s="153"/>
      <c r="N510" s="153"/>
      <c r="O510" s="153"/>
      <c r="T510" s="153"/>
      <c r="U510" s="153"/>
      <c r="Z510" s="153"/>
      <c r="AA510" s="153"/>
      <c r="AF510" s="153"/>
      <c r="AG510" s="153"/>
      <c r="AL510" s="153"/>
      <c r="AM510" s="153"/>
      <c r="AR510" s="153"/>
      <c r="AS510" s="153"/>
      <c r="AX510" s="153"/>
      <c r="AY510" s="153"/>
      <c r="BD510" s="153"/>
      <c r="BE510" s="153"/>
      <c r="BF510" s="153"/>
    </row>
    <row r="511" ht="15.75" customHeight="1">
      <c r="B511" s="153"/>
      <c r="C511" s="153"/>
      <c r="H511" s="153"/>
      <c r="I511" s="153"/>
      <c r="N511" s="153"/>
      <c r="O511" s="153"/>
      <c r="T511" s="153"/>
      <c r="U511" s="153"/>
      <c r="Z511" s="153"/>
      <c r="AA511" s="153"/>
      <c r="AF511" s="153"/>
      <c r="AG511" s="153"/>
      <c r="AL511" s="153"/>
      <c r="AM511" s="153"/>
      <c r="AR511" s="153"/>
      <c r="AS511" s="153"/>
      <c r="AX511" s="153"/>
      <c r="AY511" s="153"/>
      <c r="BD511" s="153"/>
      <c r="BE511" s="153"/>
      <c r="BF511" s="153"/>
    </row>
    <row r="512" ht="15.75" customHeight="1">
      <c r="B512" s="153"/>
      <c r="C512" s="153"/>
      <c r="H512" s="153"/>
      <c r="I512" s="153"/>
      <c r="N512" s="153"/>
      <c r="O512" s="153"/>
      <c r="T512" s="153"/>
      <c r="U512" s="153"/>
      <c r="Z512" s="153"/>
      <c r="AA512" s="153"/>
      <c r="AF512" s="153"/>
      <c r="AG512" s="153"/>
      <c r="AL512" s="153"/>
      <c r="AM512" s="153"/>
      <c r="AR512" s="153"/>
      <c r="AS512" s="153"/>
      <c r="AX512" s="153"/>
      <c r="AY512" s="153"/>
      <c r="BD512" s="153"/>
      <c r="BE512" s="153"/>
      <c r="BF512" s="153"/>
    </row>
    <row r="513" ht="15.75" customHeight="1">
      <c r="B513" s="153"/>
      <c r="C513" s="153"/>
      <c r="H513" s="153"/>
      <c r="I513" s="153"/>
      <c r="N513" s="153"/>
      <c r="O513" s="153"/>
      <c r="T513" s="153"/>
      <c r="U513" s="153"/>
      <c r="Z513" s="153"/>
      <c r="AA513" s="153"/>
      <c r="AF513" s="153"/>
      <c r="AG513" s="153"/>
      <c r="AL513" s="153"/>
      <c r="AM513" s="153"/>
      <c r="AR513" s="153"/>
      <c r="AS513" s="153"/>
      <c r="AX513" s="153"/>
      <c r="AY513" s="153"/>
      <c r="BD513" s="153"/>
      <c r="BE513" s="153"/>
      <c r="BF513" s="153"/>
    </row>
    <row r="514" ht="15.75" customHeight="1">
      <c r="B514" s="153"/>
      <c r="C514" s="153"/>
      <c r="H514" s="153"/>
      <c r="I514" s="153"/>
      <c r="N514" s="153"/>
      <c r="O514" s="153"/>
      <c r="T514" s="153"/>
      <c r="U514" s="153"/>
      <c r="Z514" s="153"/>
      <c r="AA514" s="153"/>
      <c r="AF514" s="153"/>
      <c r="AG514" s="153"/>
      <c r="AL514" s="153"/>
      <c r="AM514" s="153"/>
      <c r="AR514" s="153"/>
      <c r="AS514" s="153"/>
      <c r="AX514" s="153"/>
      <c r="AY514" s="153"/>
      <c r="BD514" s="153"/>
      <c r="BE514" s="153"/>
      <c r="BF514" s="153"/>
    </row>
    <row r="515" ht="15.75" customHeight="1">
      <c r="B515" s="153"/>
      <c r="C515" s="153"/>
      <c r="H515" s="153"/>
      <c r="I515" s="153"/>
      <c r="N515" s="153"/>
      <c r="O515" s="153"/>
      <c r="T515" s="153"/>
      <c r="U515" s="153"/>
      <c r="Z515" s="153"/>
      <c r="AA515" s="153"/>
      <c r="AF515" s="153"/>
      <c r="AG515" s="153"/>
      <c r="AL515" s="153"/>
      <c r="AM515" s="153"/>
      <c r="AR515" s="153"/>
      <c r="AS515" s="153"/>
      <c r="AX515" s="153"/>
      <c r="AY515" s="153"/>
      <c r="BD515" s="153"/>
      <c r="BE515" s="153"/>
      <c r="BF515" s="153"/>
    </row>
    <row r="516" ht="15.75" customHeight="1">
      <c r="B516" s="153"/>
      <c r="C516" s="153"/>
      <c r="H516" s="153"/>
      <c r="I516" s="153"/>
      <c r="N516" s="153"/>
      <c r="O516" s="153"/>
      <c r="T516" s="153"/>
      <c r="U516" s="153"/>
      <c r="Z516" s="153"/>
      <c r="AA516" s="153"/>
      <c r="AF516" s="153"/>
      <c r="AG516" s="153"/>
      <c r="AL516" s="153"/>
      <c r="AM516" s="153"/>
      <c r="AR516" s="153"/>
      <c r="AS516" s="153"/>
      <c r="AX516" s="153"/>
      <c r="AY516" s="153"/>
      <c r="BD516" s="153"/>
      <c r="BE516" s="153"/>
      <c r="BF516" s="153"/>
    </row>
    <row r="517" ht="15.75" customHeight="1">
      <c r="B517" s="153"/>
      <c r="C517" s="153"/>
      <c r="H517" s="153"/>
      <c r="I517" s="153"/>
      <c r="N517" s="153"/>
      <c r="O517" s="153"/>
      <c r="T517" s="153"/>
      <c r="U517" s="153"/>
      <c r="Z517" s="153"/>
      <c r="AA517" s="153"/>
      <c r="AF517" s="153"/>
      <c r="AG517" s="153"/>
      <c r="AL517" s="153"/>
      <c r="AM517" s="153"/>
      <c r="AR517" s="153"/>
      <c r="AS517" s="153"/>
      <c r="AX517" s="153"/>
      <c r="AY517" s="153"/>
      <c r="BD517" s="153"/>
      <c r="BE517" s="153"/>
      <c r="BF517" s="153"/>
    </row>
    <row r="518" ht="15.75" customHeight="1">
      <c r="B518" s="153"/>
      <c r="C518" s="153"/>
      <c r="H518" s="153"/>
      <c r="I518" s="153"/>
      <c r="N518" s="153"/>
      <c r="O518" s="153"/>
      <c r="T518" s="153"/>
      <c r="U518" s="153"/>
      <c r="Z518" s="153"/>
      <c r="AA518" s="153"/>
      <c r="AF518" s="153"/>
      <c r="AG518" s="153"/>
      <c r="AL518" s="153"/>
      <c r="AM518" s="153"/>
      <c r="AR518" s="153"/>
      <c r="AS518" s="153"/>
      <c r="AX518" s="153"/>
      <c r="AY518" s="153"/>
      <c r="BD518" s="153"/>
      <c r="BE518" s="153"/>
      <c r="BF518" s="153"/>
    </row>
    <row r="519" ht="15.75" customHeight="1">
      <c r="B519" s="153"/>
      <c r="C519" s="153"/>
      <c r="H519" s="153"/>
      <c r="I519" s="153"/>
      <c r="N519" s="153"/>
      <c r="O519" s="153"/>
      <c r="T519" s="153"/>
      <c r="U519" s="153"/>
      <c r="Z519" s="153"/>
      <c r="AA519" s="153"/>
      <c r="AF519" s="153"/>
      <c r="AG519" s="153"/>
      <c r="AL519" s="153"/>
      <c r="AM519" s="153"/>
      <c r="AR519" s="153"/>
      <c r="AS519" s="153"/>
      <c r="AX519" s="153"/>
      <c r="AY519" s="153"/>
      <c r="BD519" s="153"/>
      <c r="BE519" s="153"/>
      <c r="BF519" s="153"/>
    </row>
    <row r="520" ht="15.75" customHeight="1">
      <c r="B520" s="153"/>
      <c r="C520" s="153"/>
      <c r="H520" s="153"/>
      <c r="I520" s="153"/>
      <c r="N520" s="153"/>
      <c r="O520" s="153"/>
      <c r="T520" s="153"/>
      <c r="U520" s="153"/>
      <c r="Z520" s="153"/>
      <c r="AA520" s="153"/>
      <c r="AF520" s="153"/>
      <c r="AG520" s="153"/>
      <c r="AL520" s="153"/>
      <c r="AM520" s="153"/>
      <c r="AR520" s="153"/>
      <c r="AS520" s="153"/>
      <c r="AX520" s="153"/>
      <c r="AY520" s="153"/>
      <c r="BD520" s="153"/>
      <c r="BE520" s="153"/>
      <c r="BF520" s="153"/>
    </row>
    <row r="521" ht="15.75" customHeight="1">
      <c r="B521" s="153"/>
      <c r="C521" s="153"/>
      <c r="H521" s="153"/>
      <c r="I521" s="153"/>
      <c r="N521" s="153"/>
      <c r="O521" s="153"/>
      <c r="T521" s="153"/>
      <c r="U521" s="153"/>
      <c r="Z521" s="153"/>
      <c r="AA521" s="153"/>
      <c r="AF521" s="153"/>
      <c r="AG521" s="153"/>
      <c r="AL521" s="153"/>
      <c r="AM521" s="153"/>
      <c r="AR521" s="153"/>
      <c r="AS521" s="153"/>
      <c r="AX521" s="153"/>
      <c r="AY521" s="153"/>
      <c r="BD521" s="153"/>
      <c r="BE521" s="153"/>
      <c r="BF521" s="153"/>
    </row>
    <row r="522" ht="15.75" customHeight="1">
      <c r="B522" s="153"/>
      <c r="C522" s="153"/>
      <c r="H522" s="153"/>
      <c r="I522" s="153"/>
      <c r="N522" s="153"/>
      <c r="O522" s="153"/>
      <c r="T522" s="153"/>
      <c r="U522" s="153"/>
      <c r="Z522" s="153"/>
      <c r="AA522" s="153"/>
      <c r="AF522" s="153"/>
      <c r="AG522" s="153"/>
      <c r="AL522" s="153"/>
      <c r="AM522" s="153"/>
      <c r="AR522" s="153"/>
      <c r="AS522" s="153"/>
      <c r="AX522" s="153"/>
      <c r="AY522" s="153"/>
      <c r="BD522" s="153"/>
      <c r="BE522" s="153"/>
      <c r="BF522" s="153"/>
    </row>
    <row r="523" ht="15.75" customHeight="1">
      <c r="B523" s="153"/>
      <c r="C523" s="153"/>
      <c r="H523" s="153"/>
      <c r="I523" s="153"/>
      <c r="N523" s="153"/>
      <c r="O523" s="153"/>
      <c r="T523" s="153"/>
      <c r="U523" s="153"/>
      <c r="Z523" s="153"/>
      <c r="AA523" s="153"/>
      <c r="AF523" s="153"/>
      <c r="AG523" s="153"/>
      <c r="AL523" s="153"/>
      <c r="AM523" s="153"/>
      <c r="AR523" s="153"/>
      <c r="AS523" s="153"/>
      <c r="AX523" s="153"/>
      <c r="AY523" s="153"/>
      <c r="BD523" s="153"/>
      <c r="BE523" s="153"/>
      <c r="BF523" s="153"/>
    </row>
    <row r="524" ht="15.75" customHeight="1">
      <c r="B524" s="153"/>
      <c r="C524" s="153"/>
      <c r="H524" s="153"/>
      <c r="I524" s="153"/>
      <c r="N524" s="153"/>
      <c r="O524" s="153"/>
      <c r="T524" s="153"/>
      <c r="U524" s="153"/>
      <c r="Z524" s="153"/>
      <c r="AA524" s="153"/>
      <c r="AF524" s="153"/>
      <c r="AG524" s="153"/>
      <c r="AL524" s="153"/>
      <c r="AM524" s="153"/>
      <c r="AR524" s="153"/>
      <c r="AS524" s="153"/>
      <c r="AX524" s="153"/>
      <c r="AY524" s="153"/>
      <c r="BD524" s="153"/>
      <c r="BE524" s="153"/>
      <c r="BF524" s="153"/>
    </row>
    <row r="525" ht="15.75" customHeight="1">
      <c r="B525" s="153"/>
      <c r="C525" s="153"/>
      <c r="H525" s="153"/>
      <c r="I525" s="153"/>
      <c r="N525" s="153"/>
      <c r="O525" s="153"/>
      <c r="T525" s="153"/>
      <c r="U525" s="153"/>
      <c r="Z525" s="153"/>
      <c r="AA525" s="153"/>
      <c r="AF525" s="153"/>
      <c r="AG525" s="153"/>
      <c r="AL525" s="153"/>
      <c r="AM525" s="153"/>
      <c r="AR525" s="153"/>
      <c r="AS525" s="153"/>
      <c r="AX525" s="153"/>
      <c r="AY525" s="153"/>
      <c r="BD525" s="153"/>
      <c r="BE525" s="153"/>
      <c r="BF525" s="153"/>
    </row>
    <row r="526" ht="15.75" customHeight="1">
      <c r="B526" s="153"/>
      <c r="C526" s="153"/>
      <c r="H526" s="153"/>
      <c r="I526" s="153"/>
      <c r="N526" s="153"/>
      <c r="O526" s="153"/>
      <c r="T526" s="153"/>
      <c r="U526" s="153"/>
      <c r="Z526" s="153"/>
      <c r="AA526" s="153"/>
      <c r="AF526" s="153"/>
      <c r="AG526" s="153"/>
      <c r="AL526" s="153"/>
      <c r="AM526" s="153"/>
      <c r="AR526" s="153"/>
      <c r="AS526" s="153"/>
      <c r="AX526" s="153"/>
      <c r="AY526" s="153"/>
      <c r="BD526" s="153"/>
      <c r="BE526" s="153"/>
      <c r="BF526" s="153"/>
    </row>
    <row r="527" ht="15.75" customHeight="1">
      <c r="B527" s="153"/>
      <c r="C527" s="153"/>
      <c r="H527" s="153"/>
      <c r="I527" s="153"/>
      <c r="N527" s="153"/>
      <c r="O527" s="153"/>
      <c r="T527" s="153"/>
      <c r="U527" s="153"/>
      <c r="Z527" s="153"/>
      <c r="AA527" s="153"/>
      <c r="AF527" s="153"/>
      <c r="AG527" s="153"/>
      <c r="AL527" s="153"/>
      <c r="AM527" s="153"/>
      <c r="AR527" s="153"/>
      <c r="AS527" s="153"/>
      <c r="AX527" s="153"/>
      <c r="AY527" s="153"/>
      <c r="BD527" s="153"/>
      <c r="BE527" s="153"/>
      <c r="BF527" s="153"/>
    </row>
    <row r="528" ht="15.75" customHeight="1">
      <c r="B528" s="153"/>
      <c r="C528" s="153"/>
      <c r="H528" s="153"/>
      <c r="I528" s="153"/>
      <c r="N528" s="153"/>
      <c r="O528" s="153"/>
      <c r="T528" s="153"/>
      <c r="U528" s="153"/>
      <c r="Z528" s="153"/>
      <c r="AA528" s="153"/>
      <c r="AF528" s="153"/>
      <c r="AG528" s="153"/>
      <c r="AL528" s="153"/>
      <c r="AM528" s="153"/>
      <c r="AR528" s="153"/>
      <c r="AS528" s="153"/>
      <c r="AX528" s="153"/>
      <c r="AY528" s="153"/>
      <c r="BD528" s="153"/>
      <c r="BE528" s="153"/>
      <c r="BF528" s="153"/>
    </row>
    <row r="529" ht="15.75" customHeight="1">
      <c r="B529" s="153"/>
      <c r="C529" s="153"/>
      <c r="H529" s="153"/>
      <c r="I529" s="153"/>
      <c r="N529" s="153"/>
      <c r="O529" s="153"/>
      <c r="T529" s="153"/>
      <c r="U529" s="153"/>
      <c r="Z529" s="153"/>
      <c r="AA529" s="153"/>
      <c r="AF529" s="153"/>
      <c r="AG529" s="153"/>
      <c r="AL529" s="153"/>
      <c r="AM529" s="153"/>
      <c r="AR529" s="153"/>
      <c r="AS529" s="153"/>
      <c r="AX529" s="153"/>
      <c r="AY529" s="153"/>
      <c r="BD529" s="153"/>
      <c r="BE529" s="153"/>
      <c r="BF529" s="153"/>
    </row>
    <row r="530" ht="15.75" customHeight="1">
      <c r="B530" s="153"/>
      <c r="C530" s="153"/>
      <c r="H530" s="153"/>
      <c r="I530" s="153"/>
      <c r="N530" s="153"/>
      <c r="O530" s="153"/>
      <c r="T530" s="153"/>
      <c r="U530" s="153"/>
      <c r="Z530" s="153"/>
      <c r="AA530" s="153"/>
      <c r="AF530" s="153"/>
      <c r="AG530" s="153"/>
      <c r="AL530" s="153"/>
      <c r="AM530" s="153"/>
      <c r="AR530" s="153"/>
      <c r="AS530" s="153"/>
      <c r="AX530" s="153"/>
      <c r="AY530" s="153"/>
      <c r="BD530" s="153"/>
      <c r="BE530" s="153"/>
      <c r="BF530" s="153"/>
    </row>
    <row r="531" ht="15.75" customHeight="1">
      <c r="B531" s="153"/>
      <c r="C531" s="153"/>
      <c r="H531" s="153"/>
      <c r="I531" s="153"/>
      <c r="N531" s="153"/>
      <c r="O531" s="153"/>
      <c r="T531" s="153"/>
      <c r="U531" s="153"/>
      <c r="Z531" s="153"/>
      <c r="AA531" s="153"/>
      <c r="AF531" s="153"/>
      <c r="AG531" s="153"/>
      <c r="AL531" s="153"/>
      <c r="AM531" s="153"/>
      <c r="AR531" s="153"/>
      <c r="AS531" s="153"/>
      <c r="AX531" s="153"/>
      <c r="AY531" s="153"/>
      <c r="BD531" s="153"/>
      <c r="BE531" s="153"/>
      <c r="BF531" s="153"/>
    </row>
    <row r="532" ht="15.75" customHeight="1">
      <c r="B532" s="153"/>
      <c r="C532" s="153"/>
      <c r="H532" s="153"/>
      <c r="I532" s="153"/>
      <c r="N532" s="153"/>
      <c r="O532" s="153"/>
      <c r="T532" s="153"/>
      <c r="U532" s="153"/>
      <c r="Z532" s="153"/>
      <c r="AA532" s="153"/>
      <c r="AF532" s="153"/>
      <c r="AG532" s="153"/>
      <c r="AL532" s="153"/>
      <c r="AM532" s="153"/>
      <c r="AR532" s="153"/>
      <c r="AS532" s="153"/>
      <c r="AX532" s="153"/>
      <c r="AY532" s="153"/>
      <c r="BD532" s="153"/>
      <c r="BE532" s="153"/>
      <c r="BF532" s="153"/>
    </row>
    <row r="533" ht="15.75" customHeight="1">
      <c r="B533" s="153"/>
      <c r="C533" s="153"/>
      <c r="H533" s="153"/>
      <c r="I533" s="153"/>
      <c r="N533" s="153"/>
      <c r="O533" s="153"/>
      <c r="T533" s="153"/>
      <c r="U533" s="153"/>
      <c r="Z533" s="153"/>
      <c r="AA533" s="153"/>
      <c r="AF533" s="153"/>
      <c r="AG533" s="153"/>
      <c r="AL533" s="153"/>
      <c r="AM533" s="153"/>
      <c r="AR533" s="153"/>
      <c r="AS533" s="153"/>
      <c r="AX533" s="153"/>
      <c r="AY533" s="153"/>
      <c r="BD533" s="153"/>
      <c r="BE533" s="153"/>
      <c r="BF533" s="153"/>
    </row>
    <row r="534" ht="15.75" customHeight="1">
      <c r="B534" s="153"/>
      <c r="C534" s="153"/>
      <c r="H534" s="153"/>
      <c r="I534" s="153"/>
      <c r="N534" s="153"/>
      <c r="O534" s="153"/>
      <c r="T534" s="153"/>
      <c r="U534" s="153"/>
      <c r="Z534" s="153"/>
      <c r="AA534" s="153"/>
      <c r="AF534" s="153"/>
      <c r="AG534" s="153"/>
      <c r="AL534" s="153"/>
      <c r="AM534" s="153"/>
      <c r="AR534" s="153"/>
      <c r="AS534" s="153"/>
      <c r="AX534" s="153"/>
      <c r="AY534" s="153"/>
      <c r="BD534" s="153"/>
      <c r="BE534" s="153"/>
      <c r="BF534" s="153"/>
    </row>
    <row r="535" ht="15.75" customHeight="1">
      <c r="B535" s="153"/>
      <c r="C535" s="153"/>
      <c r="H535" s="153"/>
      <c r="I535" s="153"/>
      <c r="N535" s="153"/>
      <c r="O535" s="153"/>
      <c r="T535" s="153"/>
      <c r="U535" s="153"/>
      <c r="Z535" s="153"/>
      <c r="AA535" s="153"/>
      <c r="AF535" s="153"/>
      <c r="AG535" s="153"/>
      <c r="AL535" s="153"/>
      <c r="AM535" s="153"/>
      <c r="AR535" s="153"/>
      <c r="AS535" s="153"/>
      <c r="AX535" s="153"/>
      <c r="AY535" s="153"/>
      <c r="BD535" s="153"/>
      <c r="BE535" s="153"/>
      <c r="BF535" s="153"/>
    </row>
    <row r="536" ht="15.75" customHeight="1">
      <c r="B536" s="153"/>
      <c r="C536" s="153"/>
      <c r="H536" s="153"/>
      <c r="I536" s="153"/>
      <c r="N536" s="153"/>
      <c r="O536" s="153"/>
      <c r="T536" s="153"/>
      <c r="U536" s="153"/>
      <c r="Z536" s="153"/>
      <c r="AA536" s="153"/>
      <c r="AF536" s="153"/>
      <c r="AG536" s="153"/>
      <c r="AL536" s="153"/>
      <c r="AM536" s="153"/>
      <c r="AR536" s="153"/>
      <c r="AS536" s="153"/>
      <c r="AX536" s="153"/>
      <c r="AY536" s="153"/>
      <c r="BD536" s="153"/>
      <c r="BE536" s="153"/>
      <c r="BF536" s="153"/>
    </row>
    <row r="537" ht="15.75" customHeight="1">
      <c r="B537" s="153"/>
      <c r="C537" s="153"/>
      <c r="H537" s="153"/>
      <c r="I537" s="153"/>
      <c r="N537" s="153"/>
      <c r="O537" s="153"/>
      <c r="T537" s="153"/>
      <c r="U537" s="153"/>
      <c r="Z537" s="153"/>
      <c r="AA537" s="153"/>
      <c r="AF537" s="153"/>
      <c r="AG537" s="153"/>
      <c r="AL537" s="153"/>
      <c r="AM537" s="153"/>
      <c r="AR537" s="153"/>
      <c r="AS537" s="153"/>
      <c r="AX537" s="153"/>
      <c r="AY537" s="153"/>
      <c r="BD537" s="153"/>
      <c r="BE537" s="153"/>
      <c r="BF537" s="153"/>
    </row>
    <row r="538" ht="15.75" customHeight="1">
      <c r="B538" s="153"/>
      <c r="C538" s="153"/>
      <c r="H538" s="153"/>
      <c r="I538" s="153"/>
      <c r="N538" s="153"/>
      <c r="O538" s="153"/>
      <c r="T538" s="153"/>
      <c r="U538" s="153"/>
      <c r="Z538" s="153"/>
      <c r="AA538" s="153"/>
      <c r="AF538" s="153"/>
      <c r="AG538" s="153"/>
      <c r="AL538" s="153"/>
      <c r="AM538" s="153"/>
      <c r="AR538" s="153"/>
      <c r="AS538" s="153"/>
      <c r="AX538" s="153"/>
      <c r="AY538" s="153"/>
      <c r="BD538" s="153"/>
      <c r="BE538" s="153"/>
      <c r="BF538" s="153"/>
    </row>
    <row r="539" ht="15.75" customHeight="1">
      <c r="B539" s="153"/>
      <c r="C539" s="153"/>
      <c r="H539" s="153"/>
      <c r="I539" s="153"/>
      <c r="N539" s="153"/>
      <c r="O539" s="153"/>
      <c r="T539" s="153"/>
      <c r="U539" s="153"/>
      <c r="Z539" s="153"/>
      <c r="AA539" s="153"/>
      <c r="AF539" s="153"/>
      <c r="AG539" s="153"/>
      <c r="AL539" s="153"/>
      <c r="AM539" s="153"/>
      <c r="AR539" s="153"/>
      <c r="AS539" s="153"/>
      <c r="AX539" s="153"/>
      <c r="AY539" s="153"/>
      <c r="BD539" s="153"/>
      <c r="BE539" s="153"/>
      <c r="BF539" s="153"/>
    </row>
    <row r="540" ht="15.75" customHeight="1">
      <c r="B540" s="153"/>
      <c r="C540" s="153"/>
      <c r="H540" s="153"/>
      <c r="I540" s="153"/>
      <c r="N540" s="153"/>
      <c r="O540" s="153"/>
      <c r="T540" s="153"/>
      <c r="U540" s="153"/>
      <c r="Z540" s="153"/>
      <c r="AA540" s="153"/>
      <c r="AF540" s="153"/>
      <c r="AG540" s="153"/>
      <c r="AL540" s="153"/>
      <c r="AM540" s="153"/>
      <c r="AR540" s="153"/>
      <c r="AS540" s="153"/>
      <c r="AX540" s="153"/>
      <c r="AY540" s="153"/>
      <c r="BD540" s="153"/>
      <c r="BE540" s="153"/>
      <c r="BF540" s="153"/>
    </row>
    <row r="541" ht="15.75" customHeight="1">
      <c r="B541" s="153"/>
      <c r="C541" s="153"/>
      <c r="H541" s="153"/>
      <c r="I541" s="153"/>
      <c r="N541" s="153"/>
      <c r="O541" s="153"/>
      <c r="T541" s="153"/>
      <c r="U541" s="153"/>
      <c r="Z541" s="153"/>
      <c r="AA541" s="153"/>
      <c r="AF541" s="153"/>
      <c r="AG541" s="153"/>
      <c r="AL541" s="153"/>
      <c r="AM541" s="153"/>
      <c r="AR541" s="153"/>
      <c r="AS541" s="153"/>
      <c r="AX541" s="153"/>
      <c r="AY541" s="153"/>
      <c r="BD541" s="153"/>
      <c r="BE541" s="153"/>
      <c r="BF541" s="153"/>
    </row>
    <row r="542" ht="15.75" customHeight="1">
      <c r="B542" s="153"/>
      <c r="C542" s="153"/>
      <c r="H542" s="153"/>
      <c r="I542" s="153"/>
      <c r="N542" s="153"/>
      <c r="O542" s="153"/>
      <c r="T542" s="153"/>
      <c r="U542" s="153"/>
      <c r="Z542" s="153"/>
      <c r="AA542" s="153"/>
      <c r="AF542" s="153"/>
      <c r="AG542" s="153"/>
      <c r="AL542" s="153"/>
      <c r="AM542" s="153"/>
      <c r="AR542" s="153"/>
      <c r="AS542" s="153"/>
      <c r="AX542" s="153"/>
      <c r="AY542" s="153"/>
      <c r="BD542" s="153"/>
      <c r="BE542" s="153"/>
      <c r="BF542" s="153"/>
    </row>
    <row r="543" ht="15.75" customHeight="1">
      <c r="B543" s="153"/>
      <c r="C543" s="153"/>
      <c r="H543" s="153"/>
      <c r="I543" s="153"/>
      <c r="N543" s="153"/>
      <c r="O543" s="153"/>
      <c r="T543" s="153"/>
      <c r="U543" s="153"/>
      <c r="Z543" s="153"/>
      <c r="AA543" s="153"/>
      <c r="AF543" s="153"/>
      <c r="AG543" s="153"/>
      <c r="AL543" s="153"/>
      <c r="AM543" s="153"/>
      <c r="AR543" s="153"/>
      <c r="AS543" s="153"/>
      <c r="AX543" s="153"/>
      <c r="AY543" s="153"/>
      <c r="BD543" s="153"/>
      <c r="BE543" s="153"/>
      <c r="BF543" s="153"/>
    </row>
    <row r="544" ht="15.75" customHeight="1">
      <c r="B544" s="153"/>
      <c r="C544" s="153"/>
      <c r="H544" s="153"/>
      <c r="I544" s="153"/>
      <c r="N544" s="153"/>
      <c r="O544" s="153"/>
      <c r="T544" s="153"/>
      <c r="U544" s="153"/>
      <c r="Z544" s="153"/>
      <c r="AA544" s="153"/>
      <c r="AF544" s="153"/>
      <c r="AG544" s="153"/>
      <c r="AL544" s="153"/>
      <c r="AM544" s="153"/>
      <c r="AR544" s="153"/>
      <c r="AS544" s="153"/>
      <c r="AX544" s="153"/>
      <c r="AY544" s="153"/>
      <c r="BD544" s="153"/>
      <c r="BE544" s="153"/>
      <c r="BF544" s="153"/>
    </row>
    <row r="545" ht="15.75" customHeight="1">
      <c r="B545" s="153"/>
      <c r="C545" s="153"/>
      <c r="H545" s="153"/>
      <c r="I545" s="153"/>
      <c r="N545" s="153"/>
      <c r="O545" s="153"/>
      <c r="T545" s="153"/>
      <c r="U545" s="153"/>
      <c r="Z545" s="153"/>
      <c r="AA545" s="153"/>
      <c r="AF545" s="153"/>
      <c r="AG545" s="153"/>
      <c r="AL545" s="153"/>
      <c r="AM545" s="153"/>
      <c r="AR545" s="153"/>
      <c r="AS545" s="153"/>
      <c r="AX545" s="153"/>
      <c r="AY545" s="153"/>
      <c r="BD545" s="153"/>
      <c r="BE545" s="153"/>
      <c r="BF545" s="153"/>
    </row>
    <row r="546" ht="15.75" customHeight="1">
      <c r="B546" s="153"/>
      <c r="C546" s="153"/>
      <c r="H546" s="153"/>
      <c r="I546" s="153"/>
      <c r="N546" s="153"/>
      <c r="O546" s="153"/>
      <c r="T546" s="153"/>
      <c r="U546" s="153"/>
      <c r="Z546" s="153"/>
      <c r="AA546" s="153"/>
      <c r="AF546" s="153"/>
      <c r="AG546" s="153"/>
      <c r="AL546" s="153"/>
      <c r="AM546" s="153"/>
      <c r="AR546" s="153"/>
      <c r="AS546" s="153"/>
      <c r="AX546" s="153"/>
      <c r="AY546" s="153"/>
      <c r="BD546" s="153"/>
      <c r="BE546" s="153"/>
      <c r="BF546" s="153"/>
    </row>
    <row r="547" ht="15.75" customHeight="1">
      <c r="B547" s="153"/>
      <c r="C547" s="153"/>
      <c r="H547" s="153"/>
      <c r="I547" s="153"/>
      <c r="N547" s="153"/>
      <c r="O547" s="153"/>
      <c r="T547" s="153"/>
      <c r="U547" s="153"/>
      <c r="Z547" s="153"/>
      <c r="AA547" s="153"/>
      <c r="AF547" s="153"/>
      <c r="AG547" s="153"/>
      <c r="AL547" s="153"/>
      <c r="AM547" s="153"/>
      <c r="AR547" s="153"/>
      <c r="AS547" s="153"/>
      <c r="AX547" s="153"/>
      <c r="AY547" s="153"/>
      <c r="BD547" s="153"/>
      <c r="BE547" s="153"/>
      <c r="BF547" s="153"/>
    </row>
    <row r="548" ht="15.75" customHeight="1">
      <c r="B548" s="153"/>
      <c r="C548" s="153"/>
      <c r="H548" s="153"/>
      <c r="I548" s="153"/>
      <c r="N548" s="153"/>
      <c r="O548" s="153"/>
      <c r="T548" s="153"/>
      <c r="U548" s="153"/>
      <c r="Z548" s="153"/>
      <c r="AA548" s="153"/>
      <c r="AF548" s="153"/>
      <c r="AG548" s="153"/>
      <c r="AL548" s="153"/>
      <c r="AM548" s="153"/>
      <c r="AR548" s="153"/>
      <c r="AS548" s="153"/>
      <c r="AX548" s="153"/>
      <c r="AY548" s="153"/>
      <c r="BD548" s="153"/>
      <c r="BE548" s="153"/>
      <c r="BF548" s="153"/>
    </row>
    <row r="549" ht="15.75" customHeight="1">
      <c r="B549" s="153"/>
      <c r="C549" s="153"/>
      <c r="H549" s="153"/>
      <c r="I549" s="153"/>
      <c r="N549" s="153"/>
      <c r="O549" s="153"/>
      <c r="T549" s="153"/>
      <c r="U549" s="153"/>
      <c r="Z549" s="153"/>
      <c r="AA549" s="153"/>
      <c r="AF549" s="153"/>
      <c r="AG549" s="153"/>
      <c r="AL549" s="153"/>
      <c r="AM549" s="153"/>
      <c r="AR549" s="153"/>
      <c r="AS549" s="153"/>
      <c r="AX549" s="153"/>
      <c r="AY549" s="153"/>
      <c r="BD549" s="153"/>
      <c r="BE549" s="153"/>
      <c r="BF549" s="153"/>
    </row>
    <row r="550" ht="15.75" customHeight="1">
      <c r="B550" s="153"/>
      <c r="C550" s="153"/>
      <c r="H550" s="153"/>
      <c r="I550" s="153"/>
      <c r="N550" s="153"/>
      <c r="O550" s="153"/>
      <c r="T550" s="153"/>
      <c r="U550" s="153"/>
      <c r="Z550" s="153"/>
      <c r="AA550" s="153"/>
      <c r="AF550" s="153"/>
      <c r="AG550" s="153"/>
      <c r="AL550" s="153"/>
      <c r="AM550" s="153"/>
      <c r="AR550" s="153"/>
      <c r="AS550" s="153"/>
      <c r="AX550" s="153"/>
      <c r="AY550" s="153"/>
      <c r="BD550" s="153"/>
      <c r="BE550" s="153"/>
      <c r="BF550" s="153"/>
    </row>
    <row r="551" ht="15.75" customHeight="1">
      <c r="B551" s="153"/>
      <c r="C551" s="153"/>
      <c r="H551" s="153"/>
      <c r="I551" s="153"/>
      <c r="N551" s="153"/>
      <c r="O551" s="153"/>
      <c r="T551" s="153"/>
      <c r="U551" s="153"/>
      <c r="Z551" s="153"/>
      <c r="AA551" s="153"/>
      <c r="AF551" s="153"/>
      <c r="AG551" s="153"/>
      <c r="AL551" s="153"/>
      <c r="AM551" s="153"/>
      <c r="AR551" s="153"/>
      <c r="AS551" s="153"/>
      <c r="AX551" s="153"/>
      <c r="AY551" s="153"/>
      <c r="BD551" s="153"/>
      <c r="BE551" s="153"/>
      <c r="BF551" s="153"/>
    </row>
    <row r="552" ht="15.75" customHeight="1">
      <c r="B552" s="153"/>
      <c r="C552" s="153"/>
      <c r="H552" s="153"/>
      <c r="I552" s="153"/>
      <c r="N552" s="153"/>
      <c r="O552" s="153"/>
      <c r="T552" s="153"/>
      <c r="U552" s="153"/>
      <c r="Z552" s="153"/>
      <c r="AA552" s="153"/>
      <c r="AF552" s="153"/>
      <c r="AG552" s="153"/>
      <c r="AL552" s="153"/>
      <c r="AM552" s="153"/>
      <c r="AR552" s="153"/>
      <c r="AS552" s="153"/>
      <c r="AX552" s="153"/>
      <c r="AY552" s="153"/>
      <c r="BD552" s="153"/>
      <c r="BE552" s="153"/>
      <c r="BF552" s="153"/>
    </row>
    <row r="553" ht="15.75" customHeight="1">
      <c r="B553" s="153"/>
      <c r="C553" s="153"/>
      <c r="H553" s="153"/>
      <c r="I553" s="153"/>
      <c r="N553" s="153"/>
      <c r="O553" s="153"/>
      <c r="T553" s="153"/>
      <c r="U553" s="153"/>
      <c r="Z553" s="153"/>
      <c r="AA553" s="153"/>
      <c r="AF553" s="153"/>
      <c r="AG553" s="153"/>
      <c r="AL553" s="153"/>
      <c r="AM553" s="153"/>
      <c r="AR553" s="153"/>
      <c r="AS553" s="153"/>
      <c r="AX553" s="153"/>
      <c r="AY553" s="153"/>
      <c r="BD553" s="153"/>
      <c r="BE553" s="153"/>
      <c r="BF553" s="153"/>
    </row>
    <row r="554" ht="15.75" customHeight="1">
      <c r="B554" s="153"/>
      <c r="C554" s="153"/>
      <c r="H554" s="153"/>
      <c r="I554" s="153"/>
      <c r="N554" s="153"/>
      <c r="O554" s="153"/>
      <c r="T554" s="153"/>
      <c r="U554" s="153"/>
      <c r="Z554" s="153"/>
      <c r="AA554" s="153"/>
      <c r="AF554" s="153"/>
      <c r="AG554" s="153"/>
      <c r="AL554" s="153"/>
      <c r="AM554" s="153"/>
      <c r="AR554" s="153"/>
      <c r="AS554" s="153"/>
      <c r="AX554" s="153"/>
      <c r="AY554" s="153"/>
      <c r="BD554" s="153"/>
      <c r="BE554" s="153"/>
      <c r="BF554" s="153"/>
    </row>
    <row r="555" ht="15.75" customHeight="1">
      <c r="B555" s="153"/>
      <c r="C555" s="153"/>
      <c r="H555" s="153"/>
      <c r="I555" s="153"/>
      <c r="N555" s="153"/>
      <c r="O555" s="153"/>
      <c r="T555" s="153"/>
      <c r="U555" s="153"/>
      <c r="Z555" s="153"/>
      <c r="AA555" s="153"/>
      <c r="AF555" s="153"/>
      <c r="AG555" s="153"/>
      <c r="AL555" s="153"/>
      <c r="AM555" s="153"/>
      <c r="AR555" s="153"/>
      <c r="AS555" s="153"/>
      <c r="AX555" s="153"/>
      <c r="AY555" s="153"/>
      <c r="BD555" s="153"/>
      <c r="BE555" s="153"/>
      <c r="BF555" s="153"/>
    </row>
    <row r="556" ht="15.75" customHeight="1">
      <c r="B556" s="153"/>
      <c r="C556" s="153"/>
      <c r="H556" s="153"/>
      <c r="I556" s="153"/>
      <c r="N556" s="153"/>
      <c r="O556" s="153"/>
      <c r="T556" s="153"/>
      <c r="U556" s="153"/>
      <c r="Z556" s="153"/>
      <c r="AA556" s="153"/>
      <c r="AF556" s="153"/>
      <c r="AG556" s="153"/>
      <c r="AL556" s="153"/>
      <c r="AM556" s="153"/>
      <c r="AR556" s="153"/>
      <c r="AS556" s="153"/>
      <c r="AX556" s="153"/>
      <c r="AY556" s="153"/>
      <c r="BD556" s="153"/>
      <c r="BE556" s="153"/>
      <c r="BF556" s="153"/>
    </row>
    <row r="557" ht="15.75" customHeight="1">
      <c r="B557" s="153"/>
      <c r="C557" s="153"/>
      <c r="H557" s="153"/>
      <c r="I557" s="153"/>
      <c r="N557" s="153"/>
      <c r="O557" s="153"/>
      <c r="T557" s="153"/>
      <c r="U557" s="153"/>
      <c r="Z557" s="153"/>
      <c r="AA557" s="153"/>
      <c r="AF557" s="153"/>
      <c r="AG557" s="153"/>
      <c r="AL557" s="153"/>
      <c r="AM557" s="153"/>
      <c r="AR557" s="153"/>
      <c r="AS557" s="153"/>
      <c r="AX557" s="153"/>
      <c r="AY557" s="153"/>
      <c r="BD557" s="153"/>
      <c r="BE557" s="153"/>
      <c r="BF557" s="153"/>
    </row>
    <row r="558" ht="15.75" customHeight="1">
      <c r="B558" s="153"/>
      <c r="C558" s="153"/>
      <c r="H558" s="153"/>
      <c r="I558" s="153"/>
      <c r="N558" s="153"/>
      <c r="O558" s="153"/>
      <c r="T558" s="153"/>
      <c r="U558" s="153"/>
      <c r="Z558" s="153"/>
      <c r="AA558" s="153"/>
      <c r="AF558" s="153"/>
      <c r="AG558" s="153"/>
      <c r="AL558" s="153"/>
      <c r="AM558" s="153"/>
      <c r="AR558" s="153"/>
      <c r="AS558" s="153"/>
      <c r="AX558" s="153"/>
      <c r="AY558" s="153"/>
      <c r="BD558" s="153"/>
      <c r="BE558" s="153"/>
      <c r="BF558" s="153"/>
    </row>
    <row r="559" ht="15.75" customHeight="1">
      <c r="B559" s="153"/>
      <c r="C559" s="153"/>
      <c r="H559" s="153"/>
      <c r="I559" s="153"/>
      <c r="N559" s="153"/>
      <c r="O559" s="153"/>
      <c r="T559" s="153"/>
      <c r="U559" s="153"/>
      <c r="Z559" s="153"/>
      <c r="AA559" s="153"/>
      <c r="AF559" s="153"/>
      <c r="AG559" s="153"/>
      <c r="AL559" s="153"/>
      <c r="AM559" s="153"/>
      <c r="AR559" s="153"/>
      <c r="AS559" s="153"/>
      <c r="AX559" s="153"/>
      <c r="AY559" s="153"/>
      <c r="BD559" s="153"/>
      <c r="BE559" s="153"/>
      <c r="BF559" s="153"/>
    </row>
    <row r="560" ht="15.75" customHeight="1">
      <c r="B560" s="153"/>
      <c r="C560" s="153"/>
      <c r="H560" s="153"/>
      <c r="I560" s="153"/>
      <c r="N560" s="153"/>
      <c r="O560" s="153"/>
      <c r="T560" s="153"/>
      <c r="U560" s="153"/>
      <c r="Z560" s="153"/>
      <c r="AA560" s="153"/>
      <c r="AF560" s="153"/>
      <c r="AG560" s="153"/>
      <c r="AL560" s="153"/>
      <c r="AM560" s="153"/>
      <c r="AR560" s="153"/>
      <c r="AS560" s="153"/>
      <c r="AX560" s="153"/>
      <c r="AY560" s="153"/>
      <c r="BD560" s="153"/>
      <c r="BE560" s="153"/>
      <c r="BF560" s="153"/>
    </row>
    <row r="561" ht="15.75" customHeight="1">
      <c r="B561" s="153"/>
      <c r="C561" s="153"/>
      <c r="H561" s="153"/>
      <c r="I561" s="153"/>
      <c r="N561" s="153"/>
      <c r="O561" s="153"/>
      <c r="T561" s="153"/>
      <c r="U561" s="153"/>
      <c r="Z561" s="153"/>
      <c r="AA561" s="153"/>
      <c r="AF561" s="153"/>
      <c r="AG561" s="153"/>
      <c r="AL561" s="153"/>
      <c r="AM561" s="153"/>
      <c r="AR561" s="153"/>
      <c r="AS561" s="153"/>
      <c r="AX561" s="153"/>
      <c r="AY561" s="153"/>
      <c r="BD561" s="153"/>
      <c r="BE561" s="153"/>
      <c r="BF561" s="153"/>
    </row>
    <row r="562" ht="15.75" customHeight="1">
      <c r="B562" s="153"/>
      <c r="C562" s="153"/>
      <c r="H562" s="153"/>
      <c r="I562" s="153"/>
      <c r="N562" s="153"/>
      <c r="O562" s="153"/>
      <c r="T562" s="153"/>
      <c r="U562" s="153"/>
      <c r="Z562" s="153"/>
      <c r="AA562" s="153"/>
      <c r="AF562" s="153"/>
      <c r="AG562" s="153"/>
      <c r="AL562" s="153"/>
      <c r="AM562" s="153"/>
      <c r="AR562" s="153"/>
      <c r="AS562" s="153"/>
      <c r="AX562" s="153"/>
      <c r="AY562" s="153"/>
      <c r="BD562" s="153"/>
      <c r="BE562" s="153"/>
      <c r="BF562" s="153"/>
    </row>
    <row r="563" ht="15.75" customHeight="1">
      <c r="B563" s="153"/>
      <c r="C563" s="153"/>
      <c r="H563" s="153"/>
      <c r="I563" s="153"/>
      <c r="N563" s="153"/>
      <c r="O563" s="153"/>
      <c r="T563" s="153"/>
      <c r="U563" s="153"/>
      <c r="Z563" s="153"/>
      <c r="AA563" s="153"/>
      <c r="AF563" s="153"/>
      <c r="AG563" s="153"/>
      <c r="AL563" s="153"/>
      <c r="AM563" s="153"/>
      <c r="AR563" s="153"/>
      <c r="AS563" s="153"/>
      <c r="AX563" s="153"/>
      <c r="AY563" s="153"/>
      <c r="BD563" s="153"/>
      <c r="BE563" s="153"/>
      <c r="BF563" s="153"/>
    </row>
    <row r="564" ht="15.75" customHeight="1">
      <c r="B564" s="153"/>
      <c r="C564" s="153"/>
      <c r="H564" s="153"/>
      <c r="I564" s="153"/>
      <c r="N564" s="153"/>
      <c r="O564" s="153"/>
      <c r="T564" s="153"/>
      <c r="U564" s="153"/>
      <c r="Z564" s="153"/>
      <c r="AA564" s="153"/>
      <c r="AF564" s="153"/>
      <c r="AG564" s="153"/>
      <c r="AL564" s="153"/>
      <c r="AM564" s="153"/>
      <c r="AR564" s="153"/>
      <c r="AS564" s="153"/>
      <c r="AX564" s="153"/>
      <c r="AY564" s="153"/>
      <c r="BD564" s="153"/>
      <c r="BE564" s="153"/>
      <c r="BF564" s="153"/>
    </row>
    <row r="565" ht="15.75" customHeight="1">
      <c r="B565" s="153"/>
      <c r="C565" s="153"/>
      <c r="H565" s="153"/>
      <c r="I565" s="153"/>
      <c r="N565" s="153"/>
      <c r="O565" s="153"/>
      <c r="T565" s="153"/>
      <c r="U565" s="153"/>
      <c r="Z565" s="153"/>
      <c r="AA565" s="153"/>
      <c r="AF565" s="153"/>
      <c r="AG565" s="153"/>
      <c r="AL565" s="153"/>
      <c r="AM565" s="153"/>
      <c r="AR565" s="153"/>
      <c r="AS565" s="153"/>
      <c r="AX565" s="153"/>
      <c r="AY565" s="153"/>
      <c r="BD565" s="153"/>
      <c r="BE565" s="153"/>
      <c r="BF565" s="153"/>
    </row>
    <row r="566" ht="15.75" customHeight="1">
      <c r="B566" s="153"/>
      <c r="C566" s="153"/>
      <c r="H566" s="153"/>
      <c r="I566" s="153"/>
      <c r="N566" s="153"/>
      <c r="O566" s="153"/>
      <c r="T566" s="153"/>
      <c r="U566" s="153"/>
      <c r="Z566" s="153"/>
      <c r="AA566" s="153"/>
      <c r="AF566" s="153"/>
      <c r="AG566" s="153"/>
      <c r="AL566" s="153"/>
      <c r="AM566" s="153"/>
      <c r="AR566" s="153"/>
      <c r="AS566" s="153"/>
      <c r="AX566" s="153"/>
      <c r="AY566" s="153"/>
      <c r="BD566" s="153"/>
      <c r="BE566" s="153"/>
      <c r="BF566" s="153"/>
    </row>
    <row r="567" ht="15.75" customHeight="1">
      <c r="B567" s="153"/>
      <c r="C567" s="153"/>
      <c r="H567" s="153"/>
      <c r="I567" s="153"/>
      <c r="N567" s="153"/>
      <c r="O567" s="153"/>
      <c r="T567" s="153"/>
      <c r="U567" s="153"/>
      <c r="Z567" s="153"/>
      <c r="AA567" s="153"/>
      <c r="AF567" s="153"/>
      <c r="AG567" s="153"/>
      <c r="AL567" s="153"/>
      <c r="AM567" s="153"/>
      <c r="AR567" s="153"/>
      <c r="AS567" s="153"/>
      <c r="AX567" s="153"/>
      <c r="AY567" s="153"/>
      <c r="BD567" s="153"/>
      <c r="BE567" s="153"/>
      <c r="BF567" s="153"/>
    </row>
    <row r="568" ht="15.75" customHeight="1">
      <c r="B568" s="153"/>
      <c r="C568" s="153"/>
      <c r="H568" s="153"/>
      <c r="I568" s="153"/>
      <c r="N568" s="153"/>
      <c r="O568" s="153"/>
      <c r="T568" s="153"/>
      <c r="U568" s="153"/>
      <c r="Z568" s="153"/>
      <c r="AA568" s="153"/>
      <c r="AF568" s="153"/>
      <c r="AG568" s="153"/>
      <c r="AL568" s="153"/>
      <c r="AM568" s="153"/>
      <c r="AR568" s="153"/>
      <c r="AS568" s="153"/>
      <c r="AX568" s="153"/>
      <c r="AY568" s="153"/>
      <c r="BD568" s="153"/>
      <c r="BE568" s="153"/>
      <c r="BF568" s="153"/>
    </row>
    <row r="569" ht="15.75" customHeight="1">
      <c r="B569" s="153"/>
      <c r="C569" s="153"/>
      <c r="H569" s="153"/>
      <c r="I569" s="153"/>
      <c r="N569" s="153"/>
      <c r="O569" s="153"/>
      <c r="T569" s="153"/>
      <c r="U569" s="153"/>
      <c r="Z569" s="153"/>
      <c r="AA569" s="153"/>
      <c r="AF569" s="153"/>
      <c r="AG569" s="153"/>
      <c r="AL569" s="153"/>
      <c r="AM569" s="153"/>
      <c r="AR569" s="153"/>
      <c r="AS569" s="153"/>
      <c r="AX569" s="153"/>
      <c r="AY569" s="153"/>
      <c r="BD569" s="153"/>
      <c r="BE569" s="153"/>
      <c r="BF569" s="153"/>
    </row>
    <row r="570" ht="15.75" customHeight="1">
      <c r="B570" s="153"/>
      <c r="C570" s="153"/>
      <c r="H570" s="153"/>
      <c r="I570" s="153"/>
      <c r="N570" s="153"/>
      <c r="O570" s="153"/>
      <c r="T570" s="153"/>
      <c r="U570" s="153"/>
      <c r="Z570" s="153"/>
      <c r="AA570" s="153"/>
      <c r="AF570" s="153"/>
      <c r="AG570" s="153"/>
      <c r="AL570" s="153"/>
      <c r="AM570" s="153"/>
      <c r="AR570" s="153"/>
      <c r="AS570" s="153"/>
      <c r="AX570" s="153"/>
      <c r="AY570" s="153"/>
      <c r="BD570" s="153"/>
      <c r="BE570" s="153"/>
      <c r="BF570" s="153"/>
    </row>
    <row r="571" ht="15.75" customHeight="1">
      <c r="B571" s="153"/>
      <c r="C571" s="153"/>
      <c r="H571" s="153"/>
      <c r="I571" s="153"/>
      <c r="N571" s="153"/>
      <c r="O571" s="153"/>
      <c r="T571" s="153"/>
      <c r="U571" s="153"/>
      <c r="Z571" s="153"/>
      <c r="AA571" s="153"/>
      <c r="AF571" s="153"/>
      <c r="AG571" s="153"/>
      <c r="AL571" s="153"/>
      <c r="AM571" s="153"/>
      <c r="AR571" s="153"/>
      <c r="AS571" s="153"/>
      <c r="AX571" s="153"/>
      <c r="AY571" s="153"/>
      <c r="BD571" s="153"/>
      <c r="BE571" s="153"/>
      <c r="BF571" s="153"/>
    </row>
    <row r="572" ht="15.75" customHeight="1">
      <c r="B572" s="153"/>
      <c r="C572" s="153"/>
      <c r="H572" s="153"/>
      <c r="I572" s="153"/>
      <c r="N572" s="153"/>
      <c r="O572" s="153"/>
      <c r="T572" s="153"/>
      <c r="U572" s="153"/>
      <c r="Z572" s="153"/>
      <c r="AA572" s="153"/>
      <c r="AF572" s="153"/>
      <c r="AG572" s="153"/>
      <c r="AL572" s="153"/>
      <c r="AM572" s="153"/>
      <c r="AR572" s="153"/>
      <c r="AS572" s="153"/>
      <c r="AX572" s="153"/>
      <c r="AY572" s="153"/>
      <c r="BD572" s="153"/>
      <c r="BE572" s="153"/>
      <c r="BF572" s="153"/>
    </row>
    <row r="573" ht="15.75" customHeight="1">
      <c r="B573" s="153"/>
      <c r="C573" s="153"/>
      <c r="H573" s="153"/>
      <c r="I573" s="153"/>
      <c r="N573" s="153"/>
      <c r="O573" s="153"/>
      <c r="T573" s="153"/>
      <c r="U573" s="153"/>
      <c r="Z573" s="153"/>
      <c r="AA573" s="153"/>
      <c r="AF573" s="153"/>
      <c r="AG573" s="153"/>
      <c r="AL573" s="153"/>
      <c r="AM573" s="153"/>
      <c r="AR573" s="153"/>
      <c r="AS573" s="153"/>
      <c r="AX573" s="153"/>
      <c r="AY573" s="153"/>
      <c r="BD573" s="153"/>
      <c r="BE573" s="153"/>
      <c r="BF573" s="153"/>
    </row>
    <row r="574" ht="15.75" customHeight="1">
      <c r="B574" s="153"/>
      <c r="C574" s="153"/>
      <c r="H574" s="153"/>
      <c r="I574" s="153"/>
      <c r="N574" s="153"/>
      <c r="O574" s="153"/>
      <c r="T574" s="153"/>
      <c r="U574" s="153"/>
      <c r="Z574" s="153"/>
      <c r="AA574" s="153"/>
      <c r="AF574" s="153"/>
      <c r="AG574" s="153"/>
      <c r="AL574" s="153"/>
      <c r="AM574" s="153"/>
      <c r="AR574" s="153"/>
      <c r="AS574" s="153"/>
      <c r="AX574" s="153"/>
      <c r="AY574" s="153"/>
      <c r="BD574" s="153"/>
      <c r="BE574" s="153"/>
      <c r="BF574" s="153"/>
    </row>
    <row r="575" ht="15.75" customHeight="1">
      <c r="B575" s="153"/>
      <c r="C575" s="153"/>
      <c r="H575" s="153"/>
      <c r="I575" s="153"/>
      <c r="N575" s="153"/>
      <c r="O575" s="153"/>
      <c r="T575" s="153"/>
      <c r="U575" s="153"/>
      <c r="Z575" s="153"/>
      <c r="AA575" s="153"/>
      <c r="AF575" s="153"/>
      <c r="AG575" s="153"/>
      <c r="AL575" s="153"/>
      <c r="AM575" s="153"/>
      <c r="AR575" s="153"/>
      <c r="AS575" s="153"/>
      <c r="AX575" s="153"/>
      <c r="AY575" s="153"/>
      <c r="BD575" s="153"/>
      <c r="BE575" s="153"/>
      <c r="BF575" s="153"/>
    </row>
    <row r="576" ht="15.75" customHeight="1">
      <c r="B576" s="153"/>
      <c r="C576" s="153"/>
      <c r="H576" s="153"/>
      <c r="I576" s="153"/>
      <c r="N576" s="153"/>
      <c r="O576" s="153"/>
      <c r="T576" s="153"/>
      <c r="U576" s="153"/>
      <c r="Z576" s="153"/>
      <c r="AA576" s="153"/>
      <c r="AF576" s="153"/>
      <c r="AG576" s="153"/>
      <c r="AL576" s="153"/>
      <c r="AM576" s="153"/>
      <c r="AR576" s="153"/>
      <c r="AS576" s="153"/>
      <c r="AX576" s="153"/>
      <c r="AY576" s="153"/>
      <c r="BD576" s="153"/>
      <c r="BE576" s="153"/>
      <c r="BF576" s="153"/>
    </row>
    <row r="577" ht="15.75" customHeight="1">
      <c r="B577" s="153"/>
      <c r="C577" s="153"/>
      <c r="H577" s="153"/>
      <c r="I577" s="153"/>
      <c r="N577" s="153"/>
      <c r="O577" s="153"/>
      <c r="T577" s="153"/>
      <c r="U577" s="153"/>
      <c r="Z577" s="153"/>
      <c r="AA577" s="153"/>
      <c r="AF577" s="153"/>
      <c r="AG577" s="153"/>
      <c r="AL577" s="153"/>
      <c r="AM577" s="153"/>
      <c r="AR577" s="153"/>
      <c r="AS577" s="153"/>
      <c r="AX577" s="153"/>
      <c r="AY577" s="153"/>
      <c r="BD577" s="153"/>
      <c r="BE577" s="153"/>
      <c r="BF577" s="153"/>
    </row>
    <row r="578" ht="15.75" customHeight="1">
      <c r="B578" s="153"/>
      <c r="C578" s="153"/>
      <c r="H578" s="153"/>
      <c r="I578" s="153"/>
      <c r="N578" s="153"/>
      <c r="O578" s="153"/>
      <c r="T578" s="153"/>
      <c r="U578" s="153"/>
      <c r="Z578" s="153"/>
      <c r="AA578" s="153"/>
      <c r="AF578" s="153"/>
      <c r="AG578" s="153"/>
      <c r="AL578" s="153"/>
      <c r="AM578" s="153"/>
      <c r="AR578" s="153"/>
      <c r="AS578" s="153"/>
      <c r="AX578" s="153"/>
      <c r="AY578" s="153"/>
      <c r="BD578" s="153"/>
      <c r="BE578" s="153"/>
      <c r="BF578" s="153"/>
    </row>
    <row r="579" ht="15.75" customHeight="1">
      <c r="B579" s="153"/>
      <c r="C579" s="153"/>
      <c r="H579" s="153"/>
      <c r="I579" s="153"/>
      <c r="N579" s="153"/>
      <c r="O579" s="153"/>
      <c r="T579" s="153"/>
      <c r="U579" s="153"/>
      <c r="Z579" s="153"/>
      <c r="AA579" s="153"/>
      <c r="AF579" s="153"/>
      <c r="AG579" s="153"/>
      <c r="AL579" s="153"/>
      <c r="AM579" s="153"/>
      <c r="AR579" s="153"/>
      <c r="AS579" s="153"/>
      <c r="AX579" s="153"/>
      <c r="AY579" s="153"/>
      <c r="BD579" s="153"/>
      <c r="BE579" s="153"/>
      <c r="BF579" s="153"/>
    </row>
    <row r="580" ht="15.75" customHeight="1">
      <c r="B580" s="153"/>
      <c r="C580" s="153"/>
      <c r="H580" s="153"/>
      <c r="I580" s="153"/>
      <c r="N580" s="153"/>
      <c r="O580" s="153"/>
      <c r="T580" s="153"/>
      <c r="U580" s="153"/>
      <c r="Z580" s="153"/>
      <c r="AA580" s="153"/>
      <c r="AF580" s="153"/>
      <c r="AG580" s="153"/>
      <c r="AL580" s="153"/>
      <c r="AM580" s="153"/>
      <c r="AR580" s="153"/>
      <c r="AS580" s="153"/>
      <c r="AX580" s="153"/>
      <c r="AY580" s="153"/>
      <c r="BD580" s="153"/>
      <c r="BE580" s="153"/>
      <c r="BF580" s="153"/>
    </row>
    <row r="581" ht="15.75" customHeight="1">
      <c r="B581" s="153"/>
      <c r="C581" s="153"/>
      <c r="H581" s="153"/>
      <c r="I581" s="153"/>
      <c r="N581" s="153"/>
      <c r="O581" s="153"/>
      <c r="T581" s="153"/>
      <c r="U581" s="153"/>
      <c r="Z581" s="153"/>
      <c r="AA581" s="153"/>
      <c r="AF581" s="153"/>
      <c r="AG581" s="153"/>
      <c r="AL581" s="153"/>
      <c r="AM581" s="153"/>
      <c r="AR581" s="153"/>
      <c r="AS581" s="153"/>
      <c r="AX581" s="153"/>
      <c r="AY581" s="153"/>
      <c r="BD581" s="153"/>
      <c r="BE581" s="153"/>
      <c r="BF581" s="153"/>
    </row>
    <row r="582" ht="15.75" customHeight="1">
      <c r="B582" s="153"/>
      <c r="C582" s="153"/>
      <c r="H582" s="153"/>
      <c r="I582" s="153"/>
      <c r="N582" s="153"/>
      <c r="O582" s="153"/>
      <c r="T582" s="153"/>
      <c r="U582" s="153"/>
      <c r="Z582" s="153"/>
      <c r="AA582" s="153"/>
      <c r="AF582" s="153"/>
      <c r="AG582" s="153"/>
      <c r="AL582" s="153"/>
      <c r="AM582" s="153"/>
      <c r="AR582" s="153"/>
      <c r="AS582" s="153"/>
      <c r="AX582" s="153"/>
      <c r="AY582" s="153"/>
      <c r="BD582" s="153"/>
      <c r="BE582" s="153"/>
      <c r="BF582" s="153"/>
    </row>
    <row r="583" ht="15.75" customHeight="1">
      <c r="B583" s="153"/>
      <c r="C583" s="153"/>
      <c r="H583" s="153"/>
      <c r="I583" s="153"/>
      <c r="N583" s="153"/>
      <c r="O583" s="153"/>
      <c r="T583" s="153"/>
      <c r="U583" s="153"/>
      <c r="Z583" s="153"/>
      <c r="AA583" s="153"/>
      <c r="AF583" s="153"/>
      <c r="AG583" s="153"/>
      <c r="AL583" s="153"/>
      <c r="AM583" s="153"/>
      <c r="AR583" s="153"/>
      <c r="AS583" s="153"/>
      <c r="AX583" s="153"/>
      <c r="AY583" s="153"/>
      <c r="BD583" s="153"/>
      <c r="BE583" s="153"/>
      <c r="BF583" s="153"/>
    </row>
    <row r="584" ht="15.75" customHeight="1">
      <c r="B584" s="153"/>
      <c r="C584" s="153"/>
      <c r="H584" s="153"/>
      <c r="I584" s="153"/>
      <c r="N584" s="153"/>
      <c r="O584" s="153"/>
      <c r="T584" s="153"/>
      <c r="U584" s="153"/>
      <c r="Z584" s="153"/>
      <c r="AA584" s="153"/>
      <c r="AF584" s="153"/>
      <c r="AG584" s="153"/>
      <c r="AL584" s="153"/>
      <c r="AM584" s="153"/>
      <c r="AR584" s="153"/>
      <c r="AS584" s="153"/>
      <c r="AX584" s="153"/>
      <c r="AY584" s="153"/>
      <c r="BD584" s="153"/>
      <c r="BE584" s="153"/>
      <c r="BF584" s="153"/>
    </row>
    <row r="585" ht="15.75" customHeight="1">
      <c r="B585" s="153"/>
      <c r="C585" s="153"/>
      <c r="H585" s="153"/>
      <c r="I585" s="153"/>
      <c r="N585" s="153"/>
      <c r="O585" s="153"/>
      <c r="T585" s="153"/>
      <c r="U585" s="153"/>
      <c r="Z585" s="153"/>
      <c r="AA585" s="153"/>
      <c r="AF585" s="153"/>
      <c r="AG585" s="153"/>
      <c r="AL585" s="153"/>
      <c r="AM585" s="153"/>
      <c r="AR585" s="153"/>
      <c r="AS585" s="153"/>
      <c r="AX585" s="153"/>
      <c r="AY585" s="153"/>
      <c r="BD585" s="153"/>
      <c r="BE585" s="153"/>
      <c r="BF585" s="153"/>
    </row>
    <row r="586" ht="15.75" customHeight="1">
      <c r="B586" s="153"/>
      <c r="C586" s="153"/>
      <c r="H586" s="153"/>
      <c r="I586" s="153"/>
      <c r="N586" s="153"/>
      <c r="O586" s="153"/>
      <c r="T586" s="153"/>
      <c r="U586" s="153"/>
      <c r="Z586" s="153"/>
      <c r="AA586" s="153"/>
      <c r="AF586" s="153"/>
      <c r="AG586" s="153"/>
      <c r="AL586" s="153"/>
      <c r="AM586" s="153"/>
      <c r="AR586" s="153"/>
      <c r="AS586" s="153"/>
      <c r="AX586" s="153"/>
      <c r="AY586" s="153"/>
      <c r="BD586" s="153"/>
      <c r="BE586" s="153"/>
      <c r="BF586" s="153"/>
    </row>
    <row r="587" ht="15.75" customHeight="1">
      <c r="B587" s="153"/>
      <c r="C587" s="153"/>
      <c r="H587" s="153"/>
      <c r="I587" s="153"/>
      <c r="N587" s="153"/>
      <c r="O587" s="153"/>
      <c r="T587" s="153"/>
      <c r="U587" s="153"/>
      <c r="Z587" s="153"/>
      <c r="AA587" s="153"/>
      <c r="AF587" s="153"/>
      <c r="AG587" s="153"/>
      <c r="AL587" s="153"/>
      <c r="AM587" s="153"/>
      <c r="AR587" s="153"/>
      <c r="AS587" s="153"/>
      <c r="AX587" s="153"/>
      <c r="AY587" s="153"/>
      <c r="BD587" s="153"/>
      <c r="BE587" s="153"/>
      <c r="BF587" s="153"/>
    </row>
    <row r="588" ht="15.75" customHeight="1">
      <c r="B588" s="153"/>
      <c r="C588" s="153"/>
      <c r="H588" s="153"/>
      <c r="I588" s="153"/>
      <c r="N588" s="153"/>
      <c r="O588" s="153"/>
      <c r="T588" s="153"/>
      <c r="U588" s="153"/>
      <c r="Z588" s="153"/>
      <c r="AA588" s="153"/>
      <c r="AF588" s="153"/>
      <c r="AG588" s="153"/>
      <c r="AL588" s="153"/>
      <c r="AM588" s="153"/>
      <c r="AR588" s="153"/>
      <c r="AS588" s="153"/>
      <c r="AX588" s="153"/>
      <c r="AY588" s="153"/>
      <c r="BD588" s="153"/>
      <c r="BE588" s="153"/>
      <c r="BF588" s="153"/>
    </row>
    <row r="589" ht="15.75" customHeight="1">
      <c r="B589" s="153"/>
      <c r="C589" s="153"/>
      <c r="H589" s="153"/>
      <c r="I589" s="153"/>
      <c r="N589" s="153"/>
      <c r="O589" s="153"/>
      <c r="T589" s="153"/>
      <c r="U589" s="153"/>
      <c r="Z589" s="153"/>
      <c r="AA589" s="153"/>
      <c r="AF589" s="153"/>
      <c r="AG589" s="153"/>
      <c r="AL589" s="153"/>
      <c r="AM589" s="153"/>
      <c r="AR589" s="153"/>
      <c r="AS589" s="153"/>
      <c r="AX589" s="153"/>
      <c r="AY589" s="153"/>
      <c r="BD589" s="153"/>
      <c r="BE589" s="153"/>
      <c r="BF589" s="153"/>
    </row>
    <row r="590" ht="15.75" customHeight="1">
      <c r="B590" s="153"/>
      <c r="C590" s="153"/>
      <c r="H590" s="153"/>
      <c r="I590" s="153"/>
      <c r="N590" s="153"/>
      <c r="O590" s="153"/>
      <c r="T590" s="153"/>
      <c r="U590" s="153"/>
      <c r="Z590" s="153"/>
      <c r="AA590" s="153"/>
      <c r="AF590" s="153"/>
      <c r="AG590" s="153"/>
      <c r="AL590" s="153"/>
      <c r="AM590" s="153"/>
      <c r="AR590" s="153"/>
      <c r="AS590" s="153"/>
      <c r="AX590" s="153"/>
      <c r="AY590" s="153"/>
      <c r="BD590" s="153"/>
      <c r="BE590" s="153"/>
      <c r="BF590" s="153"/>
    </row>
    <row r="591" ht="15.75" customHeight="1">
      <c r="B591" s="153"/>
      <c r="C591" s="153"/>
      <c r="H591" s="153"/>
      <c r="I591" s="153"/>
      <c r="N591" s="153"/>
      <c r="O591" s="153"/>
      <c r="T591" s="153"/>
      <c r="U591" s="153"/>
      <c r="Z591" s="153"/>
      <c r="AA591" s="153"/>
      <c r="AF591" s="153"/>
      <c r="AG591" s="153"/>
      <c r="AL591" s="153"/>
      <c r="AM591" s="153"/>
      <c r="AR591" s="153"/>
      <c r="AS591" s="153"/>
      <c r="AX591" s="153"/>
      <c r="AY591" s="153"/>
      <c r="BD591" s="153"/>
      <c r="BE591" s="153"/>
      <c r="BF591" s="153"/>
    </row>
    <row r="592" ht="15.75" customHeight="1">
      <c r="B592" s="153"/>
      <c r="C592" s="153"/>
      <c r="H592" s="153"/>
      <c r="I592" s="153"/>
      <c r="N592" s="153"/>
      <c r="O592" s="153"/>
      <c r="T592" s="153"/>
      <c r="U592" s="153"/>
      <c r="Z592" s="153"/>
      <c r="AA592" s="153"/>
      <c r="AF592" s="153"/>
      <c r="AG592" s="153"/>
      <c r="AL592" s="153"/>
      <c r="AM592" s="153"/>
      <c r="AR592" s="153"/>
      <c r="AS592" s="153"/>
      <c r="AX592" s="153"/>
      <c r="AY592" s="153"/>
      <c r="BD592" s="153"/>
      <c r="BE592" s="153"/>
      <c r="BF592" s="153"/>
    </row>
    <row r="593" ht="15.75" customHeight="1">
      <c r="B593" s="153"/>
      <c r="C593" s="153"/>
      <c r="H593" s="153"/>
      <c r="I593" s="153"/>
      <c r="N593" s="153"/>
      <c r="O593" s="153"/>
      <c r="T593" s="153"/>
      <c r="U593" s="153"/>
      <c r="Z593" s="153"/>
      <c r="AA593" s="153"/>
      <c r="AF593" s="153"/>
      <c r="AG593" s="153"/>
      <c r="AL593" s="153"/>
      <c r="AM593" s="153"/>
      <c r="AR593" s="153"/>
      <c r="AS593" s="153"/>
      <c r="AX593" s="153"/>
      <c r="AY593" s="153"/>
      <c r="BD593" s="153"/>
      <c r="BE593" s="153"/>
      <c r="BF593" s="153"/>
    </row>
    <row r="594" ht="15.75" customHeight="1">
      <c r="B594" s="153"/>
      <c r="C594" s="153"/>
      <c r="H594" s="153"/>
      <c r="I594" s="153"/>
      <c r="N594" s="153"/>
      <c r="O594" s="153"/>
      <c r="T594" s="153"/>
      <c r="U594" s="153"/>
      <c r="Z594" s="153"/>
      <c r="AA594" s="153"/>
      <c r="AF594" s="153"/>
      <c r="AG594" s="153"/>
      <c r="AL594" s="153"/>
      <c r="AM594" s="153"/>
      <c r="AR594" s="153"/>
      <c r="AS594" s="153"/>
      <c r="AX594" s="153"/>
      <c r="AY594" s="153"/>
      <c r="BD594" s="153"/>
      <c r="BE594" s="153"/>
      <c r="BF594" s="153"/>
    </row>
    <row r="595" ht="15.75" customHeight="1">
      <c r="B595" s="153"/>
      <c r="C595" s="153"/>
      <c r="H595" s="153"/>
      <c r="I595" s="153"/>
      <c r="N595" s="153"/>
      <c r="O595" s="153"/>
      <c r="T595" s="153"/>
      <c r="U595" s="153"/>
      <c r="Z595" s="153"/>
      <c r="AA595" s="153"/>
      <c r="AF595" s="153"/>
      <c r="AG595" s="153"/>
      <c r="AL595" s="153"/>
      <c r="AM595" s="153"/>
      <c r="AR595" s="153"/>
      <c r="AS595" s="153"/>
      <c r="AX595" s="153"/>
      <c r="AY595" s="153"/>
      <c r="BD595" s="153"/>
      <c r="BE595" s="153"/>
      <c r="BF595" s="153"/>
    </row>
    <row r="596" ht="15.75" customHeight="1">
      <c r="B596" s="153"/>
      <c r="C596" s="153"/>
      <c r="H596" s="153"/>
      <c r="I596" s="153"/>
      <c r="N596" s="153"/>
      <c r="O596" s="153"/>
      <c r="T596" s="153"/>
      <c r="U596" s="153"/>
      <c r="Z596" s="153"/>
      <c r="AA596" s="153"/>
      <c r="AF596" s="153"/>
      <c r="AG596" s="153"/>
      <c r="AL596" s="153"/>
      <c r="AM596" s="153"/>
      <c r="AR596" s="153"/>
      <c r="AS596" s="153"/>
      <c r="AX596" s="153"/>
      <c r="AY596" s="153"/>
      <c r="BD596" s="153"/>
      <c r="BE596" s="153"/>
      <c r="BF596" s="153"/>
    </row>
    <row r="597" ht="15.75" customHeight="1">
      <c r="B597" s="153"/>
      <c r="C597" s="153"/>
      <c r="H597" s="153"/>
      <c r="I597" s="153"/>
      <c r="N597" s="153"/>
      <c r="O597" s="153"/>
      <c r="T597" s="153"/>
      <c r="U597" s="153"/>
      <c r="Z597" s="153"/>
      <c r="AA597" s="153"/>
      <c r="AF597" s="153"/>
      <c r="AG597" s="153"/>
      <c r="AL597" s="153"/>
      <c r="AM597" s="153"/>
      <c r="AR597" s="153"/>
      <c r="AS597" s="153"/>
      <c r="AX597" s="153"/>
      <c r="AY597" s="153"/>
      <c r="BD597" s="153"/>
      <c r="BE597" s="153"/>
      <c r="BF597" s="153"/>
    </row>
    <row r="598" ht="15.75" customHeight="1">
      <c r="B598" s="153"/>
      <c r="C598" s="153"/>
      <c r="H598" s="153"/>
      <c r="I598" s="153"/>
      <c r="N598" s="153"/>
      <c r="O598" s="153"/>
      <c r="T598" s="153"/>
      <c r="U598" s="153"/>
      <c r="Z598" s="153"/>
      <c r="AA598" s="153"/>
      <c r="AF598" s="153"/>
      <c r="AG598" s="153"/>
      <c r="AL598" s="153"/>
      <c r="AM598" s="153"/>
      <c r="AR598" s="153"/>
      <c r="AS598" s="153"/>
      <c r="AX598" s="153"/>
      <c r="AY598" s="153"/>
      <c r="BD598" s="153"/>
      <c r="BE598" s="153"/>
      <c r="BF598" s="153"/>
    </row>
    <row r="599" ht="15.75" customHeight="1">
      <c r="B599" s="153"/>
      <c r="C599" s="153"/>
      <c r="H599" s="153"/>
      <c r="I599" s="153"/>
      <c r="N599" s="153"/>
      <c r="O599" s="153"/>
      <c r="T599" s="153"/>
      <c r="U599" s="153"/>
      <c r="Z599" s="153"/>
      <c r="AA599" s="153"/>
      <c r="AF599" s="153"/>
      <c r="AG599" s="153"/>
      <c r="AL599" s="153"/>
      <c r="AM599" s="153"/>
      <c r="AR599" s="153"/>
      <c r="AS599" s="153"/>
      <c r="AX599" s="153"/>
      <c r="AY599" s="153"/>
      <c r="BD599" s="153"/>
      <c r="BE599" s="153"/>
      <c r="BF599" s="153"/>
    </row>
    <row r="600" ht="15.75" customHeight="1">
      <c r="B600" s="153"/>
      <c r="C600" s="153"/>
      <c r="H600" s="153"/>
      <c r="I600" s="153"/>
      <c r="N600" s="153"/>
      <c r="O600" s="153"/>
      <c r="T600" s="153"/>
      <c r="U600" s="153"/>
      <c r="Z600" s="153"/>
      <c r="AA600" s="153"/>
      <c r="AF600" s="153"/>
      <c r="AG600" s="153"/>
      <c r="AL600" s="153"/>
      <c r="AM600" s="153"/>
      <c r="AR600" s="153"/>
      <c r="AS600" s="153"/>
      <c r="AX600" s="153"/>
      <c r="AY600" s="153"/>
      <c r="BD600" s="153"/>
      <c r="BE600" s="153"/>
      <c r="BF600" s="153"/>
    </row>
    <row r="601" ht="15.75" customHeight="1">
      <c r="B601" s="153"/>
      <c r="C601" s="153"/>
      <c r="H601" s="153"/>
      <c r="I601" s="153"/>
      <c r="N601" s="153"/>
      <c r="O601" s="153"/>
      <c r="T601" s="153"/>
      <c r="U601" s="153"/>
      <c r="Z601" s="153"/>
      <c r="AA601" s="153"/>
      <c r="AF601" s="153"/>
      <c r="AG601" s="153"/>
      <c r="AL601" s="153"/>
      <c r="AM601" s="153"/>
      <c r="AR601" s="153"/>
      <c r="AS601" s="153"/>
      <c r="AX601" s="153"/>
      <c r="AY601" s="153"/>
      <c r="BD601" s="153"/>
      <c r="BE601" s="153"/>
      <c r="BF601" s="153"/>
    </row>
    <row r="602" ht="15.75" customHeight="1">
      <c r="B602" s="153"/>
      <c r="C602" s="153"/>
      <c r="H602" s="153"/>
      <c r="I602" s="153"/>
      <c r="N602" s="153"/>
      <c r="O602" s="153"/>
      <c r="T602" s="153"/>
      <c r="U602" s="153"/>
      <c r="Z602" s="153"/>
      <c r="AA602" s="153"/>
      <c r="AF602" s="153"/>
      <c r="AG602" s="153"/>
      <c r="AL602" s="153"/>
      <c r="AM602" s="153"/>
      <c r="AR602" s="153"/>
      <c r="AS602" s="153"/>
      <c r="AX602" s="153"/>
      <c r="AY602" s="153"/>
      <c r="BD602" s="153"/>
      <c r="BE602" s="153"/>
      <c r="BF602" s="153"/>
    </row>
    <row r="603" ht="15.75" customHeight="1">
      <c r="B603" s="153"/>
      <c r="C603" s="153"/>
      <c r="H603" s="153"/>
      <c r="I603" s="153"/>
      <c r="N603" s="153"/>
      <c r="O603" s="153"/>
      <c r="T603" s="153"/>
      <c r="U603" s="153"/>
      <c r="Z603" s="153"/>
      <c r="AA603" s="153"/>
      <c r="AF603" s="153"/>
      <c r="AG603" s="153"/>
      <c r="AL603" s="153"/>
      <c r="AM603" s="153"/>
      <c r="AR603" s="153"/>
      <c r="AS603" s="153"/>
      <c r="AX603" s="153"/>
      <c r="AY603" s="153"/>
      <c r="BD603" s="153"/>
      <c r="BE603" s="153"/>
      <c r="BF603" s="153"/>
    </row>
    <row r="604" ht="15.75" customHeight="1">
      <c r="B604" s="153"/>
      <c r="C604" s="153"/>
      <c r="H604" s="153"/>
      <c r="I604" s="153"/>
      <c r="N604" s="153"/>
      <c r="O604" s="153"/>
      <c r="T604" s="153"/>
      <c r="U604" s="153"/>
      <c r="Z604" s="153"/>
      <c r="AA604" s="153"/>
      <c r="AF604" s="153"/>
      <c r="AG604" s="153"/>
      <c r="AL604" s="153"/>
      <c r="AM604" s="153"/>
      <c r="AR604" s="153"/>
      <c r="AS604" s="153"/>
      <c r="AX604" s="153"/>
      <c r="AY604" s="153"/>
      <c r="BD604" s="153"/>
      <c r="BE604" s="153"/>
      <c r="BF604" s="153"/>
    </row>
    <row r="605" ht="15.75" customHeight="1">
      <c r="B605" s="153"/>
      <c r="C605" s="153"/>
      <c r="H605" s="153"/>
      <c r="I605" s="153"/>
      <c r="N605" s="153"/>
      <c r="O605" s="153"/>
      <c r="T605" s="153"/>
      <c r="U605" s="153"/>
      <c r="Z605" s="153"/>
      <c r="AA605" s="153"/>
      <c r="AF605" s="153"/>
      <c r="AG605" s="153"/>
      <c r="AL605" s="153"/>
      <c r="AM605" s="153"/>
      <c r="AR605" s="153"/>
      <c r="AS605" s="153"/>
      <c r="AX605" s="153"/>
      <c r="AY605" s="153"/>
      <c r="BD605" s="153"/>
      <c r="BE605" s="153"/>
      <c r="BF605" s="153"/>
    </row>
    <row r="606" ht="15.75" customHeight="1">
      <c r="B606" s="153"/>
      <c r="C606" s="153"/>
      <c r="H606" s="153"/>
      <c r="I606" s="153"/>
      <c r="N606" s="153"/>
      <c r="O606" s="153"/>
      <c r="T606" s="153"/>
      <c r="U606" s="153"/>
      <c r="Z606" s="153"/>
      <c r="AA606" s="153"/>
      <c r="AF606" s="153"/>
      <c r="AG606" s="153"/>
      <c r="AL606" s="153"/>
      <c r="AM606" s="153"/>
      <c r="AR606" s="153"/>
      <c r="AS606" s="153"/>
      <c r="AX606" s="153"/>
      <c r="AY606" s="153"/>
      <c r="BD606" s="153"/>
      <c r="BE606" s="153"/>
      <c r="BF606" s="153"/>
    </row>
    <row r="607" ht="15.75" customHeight="1">
      <c r="B607" s="153"/>
      <c r="C607" s="153"/>
      <c r="H607" s="153"/>
      <c r="I607" s="153"/>
      <c r="N607" s="153"/>
      <c r="O607" s="153"/>
      <c r="T607" s="153"/>
      <c r="U607" s="153"/>
      <c r="Z607" s="153"/>
      <c r="AA607" s="153"/>
      <c r="AF607" s="153"/>
      <c r="AG607" s="153"/>
      <c r="AL607" s="153"/>
      <c r="AM607" s="153"/>
      <c r="AR607" s="153"/>
      <c r="AS607" s="153"/>
      <c r="AX607" s="153"/>
      <c r="AY607" s="153"/>
      <c r="BD607" s="153"/>
      <c r="BE607" s="153"/>
      <c r="BF607" s="153"/>
    </row>
    <row r="608" ht="15.75" customHeight="1">
      <c r="B608" s="153"/>
      <c r="C608" s="153"/>
      <c r="H608" s="153"/>
      <c r="I608" s="153"/>
      <c r="N608" s="153"/>
      <c r="O608" s="153"/>
      <c r="T608" s="153"/>
      <c r="U608" s="153"/>
      <c r="Z608" s="153"/>
      <c r="AA608" s="153"/>
      <c r="AF608" s="153"/>
      <c r="AG608" s="153"/>
      <c r="AL608" s="153"/>
      <c r="AM608" s="153"/>
      <c r="AR608" s="153"/>
      <c r="AS608" s="153"/>
      <c r="AX608" s="153"/>
      <c r="AY608" s="153"/>
      <c r="BD608" s="153"/>
      <c r="BE608" s="153"/>
      <c r="BF608" s="153"/>
    </row>
    <row r="609" ht="15.75" customHeight="1">
      <c r="B609" s="153"/>
      <c r="C609" s="153"/>
      <c r="H609" s="153"/>
      <c r="I609" s="153"/>
      <c r="N609" s="153"/>
      <c r="O609" s="153"/>
      <c r="T609" s="153"/>
      <c r="U609" s="153"/>
      <c r="Z609" s="153"/>
      <c r="AA609" s="153"/>
      <c r="AF609" s="153"/>
      <c r="AG609" s="153"/>
      <c r="AL609" s="153"/>
      <c r="AM609" s="153"/>
      <c r="AR609" s="153"/>
      <c r="AS609" s="153"/>
      <c r="AX609" s="153"/>
      <c r="AY609" s="153"/>
      <c r="BD609" s="153"/>
      <c r="BE609" s="153"/>
      <c r="BF609" s="153"/>
    </row>
    <row r="610" ht="15.75" customHeight="1">
      <c r="B610" s="153"/>
      <c r="C610" s="153"/>
      <c r="H610" s="153"/>
      <c r="I610" s="153"/>
      <c r="N610" s="153"/>
      <c r="O610" s="153"/>
      <c r="T610" s="153"/>
      <c r="U610" s="153"/>
      <c r="Z610" s="153"/>
      <c r="AA610" s="153"/>
      <c r="AF610" s="153"/>
      <c r="AG610" s="153"/>
      <c r="AL610" s="153"/>
      <c r="AM610" s="153"/>
      <c r="AR610" s="153"/>
      <c r="AS610" s="153"/>
      <c r="AX610" s="153"/>
      <c r="AY610" s="153"/>
      <c r="BD610" s="153"/>
      <c r="BE610" s="153"/>
      <c r="BF610" s="153"/>
    </row>
    <row r="611" ht="15.75" customHeight="1">
      <c r="B611" s="153"/>
      <c r="C611" s="153"/>
      <c r="H611" s="153"/>
      <c r="I611" s="153"/>
      <c r="N611" s="153"/>
      <c r="O611" s="153"/>
      <c r="T611" s="153"/>
      <c r="U611" s="153"/>
      <c r="Z611" s="153"/>
      <c r="AA611" s="153"/>
      <c r="AF611" s="153"/>
      <c r="AG611" s="153"/>
      <c r="AL611" s="153"/>
      <c r="AM611" s="153"/>
      <c r="AR611" s="153"/>
      <c r="AS611" s="153"/>
      <c r="AX611" s="153"/>
      <c r="AY611" s="153"/>
      <c r="BD611" s="153"/>
      <c r="BE611" s="153"/>
      <c r="BF611" s="153"/>
    </row>
    <row r="612" ht="15.75" customHeight="1">
      <c r="B612" s="153"/>
      <c r="C612" s="153"/>
      <c r="H612" s="153"/>
      <c r="I612" s="153"/>
      <c r="N612" s="153"/>
      <c r="O612" s="153"/>
      <c r="T612" s="153"/>
      <c r="U612" s="153"/>
      <c r="Z612" s="153"/>
      <c r="AA612" s="153"/>
      <c r="AF612" s="153"/>
      <c r="AG612" s="153"/>
      <c r="AL612" s="153"/>
      <c r="AM612" s="153"/>
      <c r="AR612" s="153"/>
      <c r="AS612" s="153"/>
      <c r="AX612" s="153"/>
      <c r="AY612" s="153"/>
      <c r="BD612" s="153"/>
      <c r="BE612" s="153"/>
      <c r="BF612" s="153"/>
    </row>
    <row r="613" ht="15.75" customHeight="1">
      <c r="B613" s="153"/>
      <c r="C613" s="153"/>
      <c r="H613" s="153"/>
      <c r="I613" s="153"/>
      <c r="N613" s="153"/>
      <c r="O613" s="153"/>
      <c r="T613" s="153"/>
      <c r="U613" s="153"/>
      <c r="Z613" s="153"/>
      <c r="AA613" s="153"/>
      <c r="AF613" s="153"/>
      <c r="AG613" s="153"/>
      <c r="AL613" s="153"/>
      <c r="AM613" s="153"/>
      <c r="AR613" s="153"/>
      <c r="AS613" s="153"/>
      <c r="AX613" s="153"/>
      <c r="AY613" s="153"/>
      <c r="BD613" s="153"/>
      <c r="BE613" s="153"/>
      <c r="BF613" s="153"/>
    </row>
    <row r="614" ht="15.75" customHeight="1">
      <c r="B614" s="153"/>
      <c r="C614" s="153"/>
      <c r="H614" s="153"/>
      <c r="I614" s="153"/>
      <c r="N614" s="153"/>
      <c r="O614" s="153"/>
      <c r="T614" s="153"/>
      <c r="U614" s="153"/>
      <c r="Z614" s="153"/>
      <c r="AA614" s="153"/>
      <c r="AF614" s="153"/>
      <c r="AG614" s="153"/>
      <c r="AL614" s="153"/>
      <c r="AM614" s="153"/>
      <c r="AR614" s="153"/>
      <c r="AS614" s="153"/>
      <c r="AX614" s="153"/>
      <c r="AY614" s="153"/>
      <c r="BD614" s="153"/>
      <c r="BE614" s="153"/>
      <c r="BF614" s="153"/>
    </row>
    <row r="615" ht="15.75" customHeight="1">
      <c r="B615" s="153"/>
      <c r="C615" s="153"/>
      <c r="H615" s="153"/>
      <c r="I615" s="153"/>
      <c r="N615" s="153"/>
      <c r="O615" s="153"/>
      <c r="T615" s="153"/>
      <c r="U615" s="153"/>
      <c r="Z615" s="153"/>
      <c r="AA615" s="153"/>
      <c r="AF615" s="153"/>
      <c r="AG615" s="153"/>
      <c r="AL615" s="153"/>
      <c r="AM615" s="153"/>
      <c r="AR615" s="153"/>
      <c r="AS615" s="153"/>
      <c r="AX615" s="153"/>
      <c r="AY615" s="153"/>
      <c r="BD615" s="153"/>
      <c r="BE615" s="153"/>
      <c r="BF615" s="153"/>
    </row>
    <row r="616" ht="15.75" customHeight="1">
      <c r="B616" s="153"/>
      <c r="C616" s="153"/>
      <c r="H616" s="153"/>
      <c r="I616" s="153"/>
      <c r="N616" s="153"/>
      <c r="O616" s="153"/>
      <c r="T616" s="153"/>
      <c r="U616" s="153"/>
      <c r="Z616" s="153"/>
      <c r="AA616" s="153"/>
      <c r="AF616" s="153"/>
      <c r="AG616" s="153"/>
      <c r="AL616" s="153"/>
      <c r="AM616" s="153"/>
      <c r="AR616" s="153"/>
      <c r="AS616" s="153"/>
      <c r="AX616" s="153"/>
      <c r="AY616" s="153"/>
      <c r="BD616" s="153"/>
      <c r="BE616" s="153"/>
      <c r="BF616" s="153"/>
    </row>
    <row r="617" ht="15.75" customHeight="1">
      <c r="B617" s="153"/>
      <c r="C617" s="153"/>
      <c r="H617" s="153"/>
      <c r="I617" s="153"/>
      <c r="N617" s="153"/>
      <c r="O617" s="153"/>
      <c r="T617" s="153"/>
      <c r="U617" s="153"/>
      <c r="Z617" s="153"/>
      <c r="AA617" s="153"/>
      <c r="AF617" s="153"/>
      <c r="AG617" s="153"/>
      <c r="AL617" s="153"/>
      <c r="AM617" s="153"/>
      <c r="AR617" s="153"/>
      <c r="AS617" s="153"/>
      <c r="AX617" s="153"/>
      <c r="AY617" s="153"/>
      <c r="BD617" s="153"/>
      <c r="BE617" s="153"/>
      <c r="BF617" s="153"/>
    </row>
    <row r="618" ht="15.75" customHeight="1">
      <c r="B618" s="153"/>
      <c r="C618" s="153"/>
      <c r="H618" s="153"/>
      <c r="I618" s="153"/>
      <c r="N618" s="153"/>
      <c r="O618" s="153"/>
      <c r="T618" s="153"/>
      <c r="U618" s="153"/>
      <c r="Z618" s="153"/>
      <c r="AA618" s="153"/>
      <c r="AF618" s="153"/>
      <c r="AG618" s="153"/>
      <c r="AL618" s="153"/>
      <c r="AM618" s="153"/>
      <c r="AR618" s="153"/>
      <c r="AS618" s="153"/>
      <c r="AX618" s="153"/>
      <c r="AY618" s="153"/>
      <c r="BD618" s="153"/>
      <c r="BE618" s="153"/>
      <c r="BF618" s="153"/>
    </row>
    <row r="619" ht="15.75" customHeight="1">
      <c r="B619" s="153"/>
      <c r="C619" s="153"/>
      <c r="H619" s="153"/>
      <c r="I619" s="153"/>
      <c r="N619" s="153"/>
      <c r="O619" s="153"/>
      <c r="T619" s="153"/>
      <c r="U619" s="153"/>
      <c r="Z619" s="153"/>
      <c r="AA619" s="153"/>
      <c r="AF619" s="153"/>
      <c r="AG619" s="153"/>
      <c r="AL619" s="153"/>
      <c r="AM619" s="153"/>
      <c r="AR619" s="153"/>
      <c r="AS619" s="153"/>
      <c r="AX619" s="153"/>
      <c r="AY619" s="153"/>
      <c r="BD619" s="153"/>
      <c r="BE619" s="153"/>
      <c r="BF619" s="153"/>
    </row>
    <row r="620" ht="15.75" customHeight="1">
      <c r="B620" s="153"/>
      <c r="C620" s="153"/>
      <c r="H620" s="153"/>
      <c r="I620" s="153"/>
      <c r="N620" s="153"/>
      <c r="O620" s="153"/>
      <c r="T620" s="153"/>
      <c r="U620" s="153"/>
      <c r="Z620" s="153"/>
      <c r="AA620" s="153"/>
      <c r="AF620" s="153"/>
      <c r="AG620" s="153"/>
      <c r="AL620" s="153"/>
      <c r="AM620" s="153"/>
      <c r="AR620" s="153"/>
      <c r="AS620" s="153"/>
      <c r="AX620" s="153"/>
      <c r="AY620" s="153"/>
      <c r="BD620" s="153"/>
      <c r="BE620" s="153"/>
      <c r="BF620" s="153"/>
    </row>
    <row r="621" ht="15.75" customHeight="1">
      <c r="B621" s="153"/>
      <c r="C621" s="153"/>
      <c r="H621" s="153"/>
      <c r="I621" s="153"/>
      <c r="N621" s="153"/>
      <c r="O621" s="153"/>
      <c r="T621" s="153"/>
      <c r="U621" s="153"/>
      <c r="Z621" s="153"/>
      <c r="AA621" s="153"/>
      <c r="AF621" s="153"/>
      <c r="AG621" s="153"/>
      <c r="AL621" s="153"/>
      <c r="AM621" s="153"/>
      <c r="AR621" s="153"/>
      <c r="AS621" s="153"/>
      <c r="AX621" s="153"/>
      <c r="AY621" s="153"/>
      <c r="BD621" s="153"/>
      <c r="BE621" s="153"/>
      <c r="BF621" s="153"/>
    </row>
    <row r="622" ht="15.75" customHeight="1">
      <c r="B622" s="153"/>
      <c r="C622" s="153"/>
      <c r="H622" s="153"/>
      <c r="I622" s="153"/>
      <c r="N622" s="153"/>
      <c r="O622" s="153"/>
      <c r="T622" s="153"/>
      <c r="U622" s="153"/>
      <c r="Z622" s="153"/>
      <c r="AA622" s="153"/>
      <c r="AF622" s="153"/>
      <c r="AG622" s="153"/>
      <c r="AL622" s="153"/>
      <c r="AM622" s="153"/>
      <c r="AR622" s="153"/>
      <c r="AS622" s="153"/>
      <c r="AX622" s="153"/>
      <c r="AY622" s="153"/>
      <c r="BD622" s="153"/>
      <c r="BE622" s="153"/>
      <c r="BF622" s="153"/>
    </row>
    <row r="623" ht="15.75" customHeight="1">
      <c r="B623" s="153"/>
      <c r="C623" s="153"/>
      <c r="H623" s="153"/>
      <c r="I623" s="153"/>
      <c r="N623" s="153"/>
      <c r="O623" s="153"/>
      <c r="T623" s="153"/>
      <c r="U623" s="153"/>
      <c r="Z623" s="153"/>
      <c r="AA623" s="153"/>
      <c r="AF623" s="153"/>
      <c r="AG623" s="153"/>
      <c r="AL623" s="153"/>
      <c r="AM623" s="153"/>
      <c r="AR623" s="153"/>
      <c r="AS623" s="153"/>
      <c r="AX623" s="153"/>
      <c r="AY623" s="153"/>
      <c r="BD623" s="153"/>
      <c r="BE623" s="153"/>
      <c r="BF623" s="153"/>
    </row>
    <row r="624" ht="15.75" customHeight="1">
      <c r="B624" s="153"/>
      <c r="C624" s="153"/>
      <c r="H624" s="153"/>
      <c r="I624" s="153"/>
      <c r="N624" s="153"/>
      <c r="O624" s="153"/>
      <c r="T624" s="153"/>
      <c r="U624" s="153"/>
      <c r="Z624" s="153"/>
      <c r="AA624" s="153"/>
      <c r="AF624" s="153"/>
      <c r="AG624" s="153"/>
      <c r="AL624" s="153"/>
      <c r="AM624" s="153"/>
      <c r="AR624" s="153"/>
      <c r="AS624" s="153"/>
      <c r="AX624" s="153"/>
      <c r="AY624" s="153"/>
      <c r="BD624" s="153"/>
      <c r="BE624" s="153"/>
      <c r="BF624" s="153"/>
    </row>
    <row r="625" ht="15.75" customHeight="1">
      <c r="B625" s="153"/>
      <c r="C625" s="153"/>
      <c r="H625" s="153"/>
      <c r="I625" s="153"/>
      <c r="N625" s="153"/>
      <c r="O625" s="153"/>
      <c r="T625" s="153"/>
      <c r="U625" s="153"/>
      <c r="Z625" s="153"/>
      <c r="AA625" s="153"/>
      <c r="AF625" s="153"/>
      <c r="AG625" s="153"/>
      <c r="AL625" s="153"/>
      <c r="AM625" s="153"/>
      <c r="AR625" s="153"/>
      <c r="AS625" s="153"/>
      <c r="AX625" s="153"/>
      <c r="AY625" s="153"/>
      <c r="BD625" s="153"/>
      <c r="BE625" s="153"/>
      <c r="BF625" s="153"/>
    </row>
    <row r="626" ht="15.75" customHeight="1">
      <c r="B626" s="153"/>
      <c r="C626" s="153"/>
      <c r="H626" s="153"/>
      <c r="I626" s="153"/>
      <c r="N626" s="153"/>
      <c r="O626" s="153"/>
      <c r="T626" s="153"/>
      <c r="U626" s="153"/>
      <c r="Z626" s="153"/>
      <c r="AA626" s="153"/>
      <c r="AF626" s="153"/>
      <c r="AG626" s="153"/>
      <c r="AL626" s="153"/>
      <c r="AM626" s="153"/>
      <c r="AR626" s="153"/>
      <c r="AS626" s="153"/>
      <c r="AX626" s="153"/>
      <c r="AY626" s="153"/>
      <c r="BD626" s="153"/>
      <c r="BE626" s="153"/>
      <c r="BF626" s="153"/>
    </row>
    <row r="627" ht="15.75" customHeight="1">
      <c r="B627" s="153"/>
      <c r="C627" s="153"/>
      <c r="H627" s="153"/>
      <c r="I627" s="153"/>
      <c r="N627" s="153"/>
      <c r="O627" s="153"/>
      <c r="T627" s="153"/>
      <c r="U627" s="153"/>
      <c r="Z627" s="153"/>
      <c r="AA627" s="153"/>
      <c r="AF627" s="153"/>
      <c r="AG627" s="153"/>
      <c r="AL627" s="153"/>
      <c r="AM627" s="153"/>
      <c r="AR627" s="153"/>
      <c r="AS627" s="153"/>
      <c r="AX627" s="153"/>
      <c r="AY627" s="153"/>
      <c r="BD627" s="153"/>
      <c r="BE627" s="153"/>
      <c r="BF627" s="153"/>
    </row>
    <row r="628" ht="15.75" customHeight="1">
      <c r="B628" s="153"/>
      <c r="C628" s="153"/>
      <c r="H628" s="153"/>
      <c r="I628" s="153"/>
      <c r="N628" s="153"/>
      <c r="O628" s="153"/>
      <c r="T628" s="153"/>
      <c r="U628" s="153"/>
      <c r="Z628" s="153"/>
      <c r="AA628" s="153"/>
      <c r="AF628" s="153"/>
      <c r="AG628" s="153"/>
      <c r="AL628" s="153"/>
      <c r="AM628" s="153"/>
      <c r="AR628" s="153"/>
      <c r="AS628" s="153"/>
      <c r="AX628" s="153"/>
      <c r="AY628" s="153"/>
      <c r="BD628" s="153"/>
      <c r="BE628" s="153"/>
      <c r="BF628" s="153"/>
    </row>
    <row r="629" ht="15.75" customHeight="1">
      <c r="B629" s="153"/>
      <c r="C629" s="153"/>
      <c r="H629" s="153"/>
      <c r="I629" s="153"/>
      <c r="N629" s="153"/>
      <c r="O629" s="153"/>
      <c r="T629" s="153"/>
      <c r="U629" s="153"/>
      <c r="Z629" s="153"/>
      <c r="AA629" s="153"/>
      <c r="AF629" s="153"/>
      <c r="AG629" s="153"/>
      <c r="AL629" s="153"/>
      <c r="AM629" s="153"/>
      <c r="AR629" s="153"/>
      <c r="AS629" s="153"/>
      <c r="AX629" s="153"/>
      <c r="AY629" s="153"/>
      <c r="BD629" s="153"/>
      <c r="BE629" s="153"/>
      <c r="BF629" s="153"/>
    </row>
    <row r="630" ht="15.75" customHeight="1">
      <c r="B630" s="153"/>
      <c r="C630" s="153"/>
      <c r="H630" s="153"/>
      <c r="I630" s="153"/>
      <c r="N630" s="153"/>
      <c r="O630" s="153"/>
      <c r="T630" s="153"/>
      <c r="U630" s="153"/>
      <c r="Z630" s="153"/>
      <c r="AA630" s="153"/>
      <c r="AF630" s="153"/>
      <c r="AG630" s="153"/>
      <c r="AL630" s="153"/>
      <c r="AM630" s="153"/>
      <c r="AR630" s="153"/>
      <c r="AS630" s="153"/>
      <c r="AX630" s="153"/>
      <c r="AY630" s="153"/>
      <c r="BD630" s="153"/>
      <c r="BE630" s="153"/>
      <c r="BF630" s="153"/>
    </row>
    <row r="631" ht="15.75" customHeight="1">
      <c r="B631" s="153"/>
      <c r="C631" s="153"/>
      <c r="H631" s="153"/>
      <c r="I631" s="153"/>
      <c r="N631" s="153"/>
      <c r="O631" s="153"/>
      <c r="T631" s="153"/>
      <c r="U631" s="153"/>
      <c r="Z631" s="153"/>
      <c r="AA631" s="153"/>
      <c r="AF631" s="153"/>
      <c r="AG631" s="153"/>
      <c r="AL631" s="153"/>
      <c r="AM631" s="153"/>
      <c r="AR631" s="153"/>
      <c r="AS631" s="153"/>
      <c r="AX631" s="153"/>
      <c r="AY631" s="153"/>
      <c r="BD631" s="153"/>
      <c r="BE631" s="153"/>
      <c r="BF631" s="153"/>
    </row>
    <row r="632" ht="15.75" customHeight="1">
      <c r="B632" s="153"/>
      <c r="C632" s="153"/>
      <c r="H632" s="153"/>
      <c r="I632" s="153"/>
      <c r="N632" s="153"/>
      <c r="O632" s="153"/>
      <c r="T632" s="153"/>
      <c r="U632" s="153"/>
      <c r="Z632" s="153"/>
      <c r="AA632" s="153"/>
      <c r="AF632" s="153"/>
      <c r="AG632" s="153"/>
      <c r="AL632" s="153"/>
      <c r="AM632" s="153"/>
      <c r="AR632" s="153"/>
      <c r="AS632" s="153"/>
      <c r="AX632" s="153"/>
      <c r="AY632" s="153"/>
      <c r="BD632" s="153"/>
      <c r="BE632" s="153"/>
      <c r="BF632" s="153"/>
    </row>
    <row r="633" ht="15.75" customHeight="1">
      <c r="B633" s="153"/>
      <c r="C633" s="153"/>
      <c r="H633" s="153"/>
      <c r="I633" s="153"/>
      <c r="N633" s="153"/>
      <c r="O633" s="153"/>
      <c r="T633" s="153"/>
      <c r="U633" s="153"/>
      <c r="Z633" s="153"/>
      <c r="AA633" s="153"/>
      <c r="AF633" s="153"/>
      <c r="AG633" s="153"/>
      <c r="AL633" s="153"/>
      <c r="AM633" s="153"/>
      <c r="AR633" s="153"/>
      <c r="AS633" s="153"/>
      <c r="AX633" s="153"/>
      <c r="AY633" s="153"/>
      <c r="BD633" s="153"/>
      <c r="BE633" s="153"/>
      <c r="BF633" s="153"/>
    </row>
    <row r="634" ht="15.75" customHeight="1">
      <c r="B634" s="153"/>
      <c r="C634" s="153"/>
      <c r="H634" s="153"/>
      <c r="I634" s="153"/>
      <c r="N634" s="153"/>
      <c r="O634" s="153"/>
      <c r="T634" s="153"/>
      <c r="U634" s="153"/>
      <c r="Z634" s="153"/>
      <c r="AA634" s="153"/>
      <c r="AF634" s="153"/>
      <c r="AG634" s="153"/>
      <c r="AL634" s="153"/>
      <c r="AM634" s="153"/>
      <c r="AR634" s="153"/>
      <c r="AS634" s="153"/>
      <c r="AX634" s="153"/>
      <c r="AY634" s="153"/>
      <c r="BD634" s="153"/>
      <c r="BE634" s="153"/>
      <c r="BF634" s="153"/>
    </row>
    <row r="635" ht="15.75" customHeight="1">
      <c r="B635" s="153"/>
      <c r="C635" s="153"/>
      <c r="H635" s="153"/>
      <c r="I635" s="153"/>
      <c r="N635" s="153"/>
      <c r="O635" s="153"/>
      <c r="T635" s="153"/>
      <c r="U635" s="153"/>
      <c r="Z635" s="153"/>
      <c r="AA635" s="153"/>
      <c r="AF635" s="153"/>
      <c r="AG635" s="153"/>
      <c r="AL635" s="153"/>
      <c r="AM635" s="153"/>
      <c r="AR635" s="153"/>
      <c r="AS635" s="153"/>
      <c r="AX635" s="153"/>
      <c r="AY635" s="153"/>
      <c r="BD635" s="153"/>
      <c r="BE635" s="153"/>
      <c r="BF635" s="153"/>
    </row>
    <row r="636" ht="15.75" customHeight="1">
      <c r="B636" s="153"/>
      <c r="C636" s="153"/>
      <c r="H636" s="153"/>
      <c r="I636" s="153"/>
      <c r="N636" s="153"/>
      <c r="O636" s="153"/>
      <c r="T636" s="153"/>
      <c r="U636" s="153"/>
      <c r="Z636" s="153"/>
      <c r="AA636" s="153"/>
      <c r="AF636" s="153"/>
      <c r="AG636" s="153"/>
      <c r="AL636" s="153"/>
      <c r="AM636" s="153"/>
      <c r="AR636" s="153"/>
      <c r="AS636" s="153"/>
      <c r="AX636" s="153"/>
      <c r="AY636" s="153"/>
      <c r="BD636" s="153"/>
      <c r="BE636" s="153"/>
      <c r="BF636" s="153"/>
    </row>
    <row r="637" ht="15.75" customHeight="1">
      <c r="B637" s="153"/>
      <c r="C637" s="153"/>
      <c r="H637" s="153"/>
      <c r="I637" s="153"/>
      <c r="N637" s="153"/>
      <c r="O637" s="153"/>
      <c r="T637" s="153"/>
      <c r="U637" s="153"/>
      <c r="Z637" s="153"/>
      <c r="AA637" s="153"/>
      <c r="AF637" s="153"/>
      <c r="AG637" s="153"/>
      <c r="AL637" s="153"/>
      <c r="AM637" s="153"/>
      <c r="AR637" s="153"/>
      <c r="AS637" s="153"/>
      <c r="AX637" s="153"/>
      <c r="AY637" s="153"/>
      <c r="BD637" s="153"/>
      <c r="BE637" s="153"/>
      <c r="BF637" s="153"/>
    </row>
    <row r="638" ht="15.75" customHeight="1">
      <c r="B638" s="153"/>
      <c r="C638" s="153"/>
      <c r="H638" s="153"/>
      <c r="I638" s="153"/>
      <c r="N638" s="153"/>
      <c r="O638" s="153"/>
      <c r="T638" s="153"/>
      <c r="U638" s="153"/>
      <c r="Z638" s="153"/>
      <c r="AA638" s="153"/>
      <c r="AF638" s="153"/>
      <c r="AG638" s="153"/>
      <c r="AL638" s="153"/>
      <c r="AM638" s="153"/>
      <c r="AR638" s="153"/>
      <c r="AS638" s="153"/>
      <c r="AX638" s="153"/>
      <c r="AY638" s="153"/>
      <c r="BD638" s="153"/>
      <c r="BE638" s="153"/>
      <c r="BF638" s="153"/>
    </row>
    <row r="639" ht="15.75" customHeight="1">
      <c r="B639" s="153"/>
      <c r="C639" s="153"/>
      <c r="H639" s="153"/>
      <c r="I639" s="153"/>
      <c r="N639" s="153"/>
      <c r="O639" s="153"/>
      <c r="T639" s="153"/>
      <c r="U639" s="153"/>
      <c r="Z639" s="153"/>
      <c r="AA639" s="153"/>
      <c r="AF639" s="153"/>
      <c r="AG639" s="153"/>
      <c r="AL639" s="153"/>
      <c r="AM639" s="153"/>
      <c r="AR639" s="153"/>
      <c r="AS639" s="153"/>
      <c r="AX639" s="153"/>
      <c r="AY639" s="153"/>
      <c r="BD639" s="153"/>
      <c r="BE639" s="153"/>
      <c r="BF639" s="153"/>
    </row>
    <row r="640" ht="15.75" customHeight="1">
      <c r="B640" s="153"/>
      <c r="C640" s="153"/>
      <c r="H640" s="153"/>
      <c r="I640" s="153"/>
      <c r="N640" s="153"/>
      <c r="O640" s="153"/>
      <c r="T640" s="153"/>
      <c r="U640" s="153"/>
      <c r="Z640" s="153"/>
      <c r="AA640" s="153"/>
      <c r="AF640" s="153"/>
      <c r="AG640" s="153"/>
      <c r="AL640" s="153"/>
      <c r="AM640" s="153"/>
      <c r="AR640" s="153"/>
      <c r="AS640" s="153"/>
      <c r="AX640" s="153"/>
      <c r="AY640" s="153"/>
      <c r="BD640" s="153"/>
      <c r="BE640" s="153"/>
      <c r="BF640" s="153"/>
    </row>
    <row r="641" ht="15.75" customHeight="1">
      <c r="B641" s="153"/>
      <c r="C641" s="153"/>
      <c r="H641" s="153"/>
      <c r="I641" s="153"/>
      <c r="N641" s="153"/>
      <c r="O641" s="153"/>
      <c r="T641" s="153"/>
      <c r="U641" s="153"/>
      <c r="Z641" s="153"/>
      <c r="AA641" s="153"/>
      <c r="AF641" s="153"/>
      <c r="AG641" s="153"/>
      <c r="AL641" s="153"/>
      <c r="AM641" s="153"/>
      <c r="AR641" s="153"/>
      <c r="AS641" s="153"/>
      <c r="AX641" s="153"/>
      <c r="AY641" s="153"/>
      <c r="BD641" s="153"/>
      <c r="BE641" s="153"/>
      <c r="BF641" s="153"/>
    </row>
    <row r="642" ht="15.75" customHeight="1">
      <c r="B642" s="153"/>
      <c r="C642" s="153"/>
      <c r="H642" s="153"/>
      <c r="I642" s="153"/>
      <c r="N642" s="153"/>
      <c r="O642" s="153"/>
      <c r="T642" s="153"/>
      <c r="U642" s="153"/>
      <c r="Z642" s="153"/>
      <c r="AA642" s="153"/>
      <c r="AF642" s="153"/>
      <c r="AG642" s="153"/>
      <c r="AL642" s="153"/>
      <c r="AM642" s="153"/>
      <c r="AR642" s="153"/>
      <c r="AS642" s="153"/>
      <c r="AX642" s="153"/>
      <c r="AY642" s="153"/>
      <c r="BD642" s="153"/>
      <c r="BE642" s="153"/>
      <c r="BF642" s="153"/>
    </row>
    <row r="643" ht="15.75" customHeight="1">
      <c r="B643" s="153"/>
      <c r="C643" s="153"/>
      <c r="H643" s="153"/>
      <c r="I643" s="153"/>
      <c r="N643" s="153"/>
      <c r="O643" s="153"/>
      <c r="T643" s="153"/>
      <c r="U643" s="153"/>
      <c r="Z643" s="153"/>
      <c r="AA643" s="153"/>
      <c r="AF643" s="153"/>
      <c r="AG643" s="153"/>
      <c r="AL643" s="153"/>
      <c r="AM643" s="153"/>
      <c r="AR643" s="153"/>
      <c r="AS643" s="153"/>
      <c r="AX643" s="153"/>
      <c r="AY643" s="153"/>
      <c r="BD643" s="153"/>
      <c r="BE643" s="153"/>
      <c r="BF643" s="153"/>
    </row>
    <row r="644" ht="15.75" customHeight="1">
      <c r="B644" s="153"/>
      <c r="C644" s="153"/>
      <c r="H644" s="153"/>
      <c r="I644" s="153"/>
      <c r="N644" s="153"/>
      <c r="O644" s="153"/>
      <c r="T644" s="153"/>
      <c r="U644" s="153"/>
      <c r="Z644" s="153"/>
      <c r="AA644" s="153"/>
      <c r="AF644" s="153"/>
      <c r="AG644" s="153"/>
      <c r="AL644" s="153"/>
      <c r="AM644" s="153"/>
      <c r="AR644" s="153"/>
      <c r="AS644" s="153"/>
      <c r="AX644" s="153"/>
      <c r="AY644" s="153"/>
      <c r="BD644" s="153"/>
      <c r="BE644" s="153"/>
      <c r="BF644" s="153"/>
    </row>
    <row r="645" ht="15.75" customHeight="1">
      <c r="B645" s="153"/>
      <c r="C645" s="153"/>
      <c r="H645" s="153"/>
      <c r="I645" s="153"/>
      <c r="N645" s="153"/>
      <c r="O645" s="153"/>
      <c r="T645" s="153"/>
      <c r="U645" s="153"/>
      <c r="Z645" s="153"/>
      <c r="AA645" s="153"/>
      <c r="AF645" s="153"/>
      <c r="AG645" s="153"/>
      <c r="AL645" s="153"/>
      <c r="AM645" s="153"/>
      <c r="AR645" s="153"/>
      <c r="AS645" s="153"/>
      <c r="AX645" s="153"/>
      <c r="AY645" s="153"/>
      <c r="BD645" s="153"/>
      <c r="BE645" s="153"/>
      <c r="BF645" s="153"/>
    </row>
    <row r="646" ht="15.75" customHeight="1">
      <c r="B646" s="153"/>
      <c r="C646" s="153"/>
      <c r="H646" s="153"/>
      <c r="I646" s="153"/>
      <c r="N646" s="153"/>
      <c r="O646" s="153"/>
      <c r="T646" s="153"/>
      <c r="U646" s="153"/>
      <c r="Z646" s="153"/>
      <c r="AA646" s="153"/>
      <c r="AF646" s="153"/>
      <c r="AG646" s="153"/>
      <c r="AL646" s="153"/>
      <c r="AM646" s="153"/>
      <c r="AR646" s="153"/>
      <c r="AS646" s="153"/>
      <c r="AX646" s="153"/>
      <c r="AY646" s="153"/>
      <c r="BD646" s="153"/>
      <c r="BE646" s="153"/>
      <c r="BF646" s="153"/>
    </row>
    <row r="647" ht="15.75" customHeight="1">
      <c r="B647" s="153"/>
      <c r="C647" s="153"/>
      <c r="H647" s="153"/>
      <c r="I647" s="153"/>
      <c r="N647" s="153"/>
      <c r="O647" s="153"/>
      <c r="T647" s="153"/>
      <c r="U647" s="153"/>
      <c r="Z647" s="153"/>
      <c r="AA647" s="153"/>
      <c r="AF647" s="153"/>
      <c r="AG647" s="153"/>
      <c r="AL647" s="153"/>
      <c r="AM647" s="153"/>
      <c r="AR647" s="153"/>
      <c r="AS647" s="153"/>
      <c r="AX647" s="153"/>
      <c r="AY647" s="153"/>
      <c r="BD647" s="153"/>
      <c r="BE647" s="153"/>
      <c r="BF647" s="153"/>
    </row>
    <row r="648" ht="15.75" customHeight="1">
      <c r="B648" s="153"/>
      <c r="C648" s="153"/>
      <c r="H648" s="153"/>
      <c r="I648" s="153"/>
      <c r="N648" s="153"/>
      <c r="O648" s="153"/>
      <c r="T648" s="153"/>
      <c r="U648" s="153"/>
      <c r="Z648" s="153"/>
      <c r="AA648" s="153"/>
      <c r="AF648" s="153"/>
      <c r="AG648" s="153"/>
      <c r="AL648" s="153"/>
      <c r="AM648" s="153"/>
      <c r="AR648" s="153"/>
      <c r="AS648" s="153"/>
      <c r="AX648" s="153"/>
      <c r="AY648" s="153"/>
      <c r="BD648" s="153"/>
      <c r="BE648" s="153"/>
      <c r="BF648" s="153"/>
    </row>
    <row r="649" ht="15.75" customHeight="1">
      <c r="B649" s="153"/>
      <c r="C649" s="153"/>
      <c r="H649" s="153"/>
      <c r="I649" s="153"/>
      <c r="N649" s="153"/>
      <c r="O649" s="153"/>
      <c r="T649" s="153"/>
      <c r="U649" s="153"/>
      <c r="Z649" s="153"/>
      <c r="AA649" s="153"/>
      <c r="AF649" s="153"/>
      <c r="AG649" s="153"/>
      <c r="AL649" s="153"/>
      <c r="AM649" s="153"/>
      <c r="AR649" s="153"/>
      <c r="AS649" s="153"/>
      <c r="AX649" s="153"/>
      <c r="AY649" s="153"/>
      <c r="BD649" s="153"/>
      <c r="BE649" s="153"/>
      <c r="BF649" s="153"/>
    </row>
    <row r="650" ht="15.75" customHeight="1">
      <c r="B650" s="153"/>
      <c r="C650" s="153"/>
      <c r="H650" s="153"/>
      <c r="I650" s="153"/>
      <c r="N650" s="153"/>
      <c r="O650" s="153"/>
      <c r="T650" s="153"/>
      <c r="U650" s="153"/>
      <c r="Z650" s="153"/>
      <c r="AA650" s="153"/>
      <c r="AF650" s="153"/>
      <c r="AG650" s="153"/>
      <c r="AL650" s="153"/>
      <c r="AM650" s="153"/>
      <c r="AR650" s="153"/>
      <c r="AS650" s="153"/>
      <c r="AX650" s="153"/>
      <c r="AY650" s="153"/>
      <c r="BD650" s="153"/>
      <c r="BE650" s="153"/>
      <c r="BF650" s="153"/>
    </row>
    <row r="651" ht="15.75" customHeight="1">
      <c r="B651" s="153"/>
      <c r="C651" s="153"/>
      <c r="H651" s="153"/>
      <c r="I651" s="153"/>
      <c r="N651" s="153"/>
      <c r="O651" s="153"/>
      <c r="T651" s="153"/>
      <c r="U651" s="153"/>
      <c r="Z651" s="153"/>
      <c r="AA651" s="153"/>
      <c r="AF651" s="153"/>
      <c r="AG651" s="153"/>
      <c r="AL651" s="153"/>
      <c r="AM651" s="153"/>
      <c r="AR651" s="153"/>
      <c r="AS651" s="153"/>
      <c r="AX651" s="153"/>
      <c r="AY651" s="153"/>
      <c r="BD651" s="153"/>
      <c r="BE651" s="153"/>
      <c r="BF651" s="153"/>
    </row>
    <row r="652" ht="15.75" customHeight="1">
      <c r="B652" s="153"/>
      <c r="C652" s="153"/>
      <c r="H652" s="153"/>
      <c r="I652" s="153"/>
      <c r="N652" s="153"/>
      <c r="O652" s="153"/>
      <c r="T652" s="153"/>
      <c r="U652" s="153"/>
      <c r="Z652" s="153"/>
      <c r="AA652" s="153"/>
      <c r="AF652" s="153"/>
      <c r="AG652" s="153"/>
      <c r="AL652" s="153"/>
      <c r="AM652" s="153"/>
      <c r="AR652" s="153"/>
      <c r="AS652" s="153"/>
      <c r="AX652" s="153"/>
      <c r="AY652" s="153"/>
      <c r="BD652" s="153"/>
      <c r="BE652" s="153"/>
      <c r="BF652" s="153"/>
    </row>
    <row r="653" ht="15.75" customHeight="1">
      <c r="B653" s="153"/>
      <c r="C653" s="153"/>
      <c r="H653" s="153"/>
      <c r="I653" s="153"/>
      <c r="N653" s="153"/>
      <c r="O653" s="153"/>
      <c r="T653" s="153"/>
      <c r="U653" s="153"/>
      <c r="Z653" s="153"/>
      <c r="AA653" s="153"/>
      <c r="AF653" s="153"/>
      <c r="AG653" s="153"/>
      <c r="AL653" s="153"/>
      <c r="AM653" s="153"/>
      <c r="AR653" s="153"/>
      <c r="AS653" s="153"/>
      <c r="AX653" s="153"/>
      <c r="AY653" s="153"/>
      <c r="BD653" s="153"/>
      <c r="BE653" s="153"/>
      <c r="BF653" s="153"/>
    </row>
    <row r="654" ht="15.75" customHeight="1">
      <c r="B654" s="153"/>
      <c r="C654" s="153"/>
      <c r="H654" s="153"/>
      <c r="I654" s="153"/>
      <c r="N654" s="153"/>
      <c r="O654" s="153"/>
      <c r="T654" s="153"/>
      <c r="U654" s="153"/>
      <c r="Z654" s="153"/>
      <c r="AA654" s="153"/>
      <c r="AF654" s="153"/>
      <c r="AG654" s="153"/>
      <c r="AL654" s="153"/>
      <c r="AM654" s="153"/>
      <c r="AR654" s="153"/>
      <c r="AS654" s="153"/>
      <c r="AX654" s="153"/>
      <c r="AY654" s="153"/>
      <c r="BD654" s="153"/>
      <c r="BE654" s="153"/>
      <c r="BF654" s="153"/>
    </row>
    <row r="655" ht="15.75" customHeight="1">
      <c r="B655" s="153"/>
      <c r="C655" s="153"/>
      <c r="H655" s="153"/>
      <c r="I655" s="153"/>
      <c r="N655" s="153"/>
      <c r="O655" s="153"/>
      <c r="T655" s="153"/>
      <c r="U655" s="153"/>
      <c r="Z655" s="153"/>
      <c r="AA655" s="153"/>
      <c r="AF655" s="153"/>
      <c r="AG655" s="153"/>
      <c r="AL655" s="153"/>
      <c r="AM655" s="153"/>
      <c r="AR655" s="153"/>
      <c r="AS655" s="153"/>
      <c r="AX655" s="153"/>
      <c r="AY655" s="153"/>
      <c r="BD655" s="153"/>
      <c r="BE655" s="153"/>
      <c r="BF655" s="153"/>
    </row>
    <row r="656" ht="15.75" customHeight="1">
      <c r="B656" s="153"/>
      <c r="C656" s="153"/>
      <c r="H656" s="153"/>
      <c r="I656" s="153"/>
      <c r="N656" s="153"/>
      <c r="O656" s="153"/>
      <c r="T656" s="153"/>
      <c r="U656" s="153"/>
      <c r="Z656" s="153"/>
      <c r="AA656" s="153"/>
      <c r="AF656" s="153"/>
      <c r="AG656" s="153"/>
      <c r="AL656" s="153"/>
      <c r="AM656" s="153"/>
      <c r="AR656" s="153"/>
      <c r="AS656" s="153"/>
      <c r="AX656" s="153"/>
      <c r="AY656" s="153"/>
      <c r="BD656" s="153"/>
      <c r="BE656" s="153"/>
      <c r="BF656" s="153"/>
    </row>
    <row r="657" ht="15.75" customHeight="1">
      <c r="B657" s="153"/>
      <c r="C657" s="153"/>
      <c r="H657" s="153"/>
      <c r="I657" s="153"/>
      <c r="N657" s="153"/>
      <c r="O657" s="153"/>
      <c r="T657" s="153"/>
      <c r="U657" s="153"/>
      <c r="Z657" s="153"/>
      <c r="AA657" s="153"/>
      <c r="AF657" s="153"/>
      <c r="AG657" s="153"/>
      <c r="AL657" s="153"/>
      <c r="AM657" s="153"/>
      <c r="AR657" s="153"/>
      <c r="AS657" s="153"/>
      <c r="AX657" s="153"/>
      <c r="AY657" s="153"/>
      <c r="BD657" s="153"/>
      <c r="BE657" s="153"/>
      <c r="BF657" s="153"/>
    </row>
    <row r="658" ht="15.75" customHeight="1">
      <c r="B658" s="153"/>
      <c r="C658" s="153"/>
      <c r="H658" s="153"/>
      <c r="I658" s="153"/>
      <c r="N658" s="153"/>
      <c r="O658" s="153"/>
      <c r="T658" s="153"/>
      <c r="U658" s="153"/>
      <c r="Z658" s="153"/>
      <c r="AA658" s="153"/>
      <c r="AF658" s="153"/>
      <c r="AG658" s="153"/>
      <c r="AL658" s="153"/>
      <c r="AM658" s="153"/>
      <c r="AR658" s="153"/>
      <c r="AS658" s="153"/>
      <c r="AX658" s="153"/>
      <c r="AY658" s="153"/>
      <c r="BD658" s="153"/>
      <c r="BE658" s="153"/>
      <c r="BF658" s="153"/>
    </row>
    <row r="659" ht="15.75" customHeight="1">
      <c r="B659" s="153"/>
      <c r="C659" s="153"/>
      <c r="H659" s="153"/>
      <c r="I659" s="153"/>
      <c r="N659" s="153"/>
      <c r="O659" s="153"/>
      <c r="T659" s="153"/>
      <c r="U659" s="153"/>
      <c r="Z659" s="153"/>
      <c r="AA659" s="153"/>
      <c r="AF659" s="153"/>
      <c r="AG659" s="153"/>
      <c r="AL659" s="153"/>
      <c r="AM659" s="153"/>
      <c r="AR659" s="153"/>
      <c r="AS659" s="153"/>
      <c r="AX659" s="153"/>
      <c r="AY659" s="153"/>
      <c r="BD659" s="153"/>
      <c r="BE659" s="153"/>
      <c r="BF659" s="153"/>
    </row>
    <row r="660" ht="15.75" customHeight="1">
      <c r="B660" s="153"/>
      <c r="C660" s="153"/>
      <c r="H660" s="153"/>
      <c r="I660" s="153"/>
      <c r="N660" s="153"/>
      <c r="O660" s="153"/>
      <c r="T660" s="153"/>
      <c r="U660" s="153"/>
      <c r="Z660" s="153"/>
      <c r="AA660" s="153"/>
      <c r="AF660" s="153"/>
      <c r="AG660" s="153"/>
      <c r="AL660" s="153"/>
      <c r="AM660" s="153"/>
      <c r="AR660" s="153"/>
      <c r="AS660" s="153"/>
      <c r="AX660" s="153"/>
      <c r="AY660" s="153"/>
      <c r="BD660" s="153"/>
      <c r="BE660" s="153"/>
      <c r="BF660" s="153"/>
    </row>
    <row r="661" ht="15.75" customHeight="1">
      <c r="B661" s="153"/>
      <c r="C661" s="153"/>
      <c r="H661" s="153"/>
      <c r="I661" s="153"/>
      <c r="N661" s="153"/>
      <c r="O661" s="153"/>
      <c r="T661" s="153"/>
      <c r="U661" s="153"/>
      <c r="Z661" s="153"/>
      <c r="AA661" s="153"/>
      <c r="AF661" s="153"/>
      <c r="AG661" s="153"/>
      <c r="AL661" s="153"/>
      <c r="AM661" s="153"/>
      <c r="AR661" s="153"/>
      <c r="AS661" s="153"/>
      <c r="AX661" s="153"/>
      <c r="AY661" s="153"/>
      <c r="BD661" s="153"/>
      <c r="BE661" s="153"/>
      <c r="BF661" s="153"/>
    </row>
    <row r="662" ht="15.75" customHeight="1">
      <c r="B662" s="153"/>
      <c r="C662" s="153"/>
      <c r="H662" s="153"/>
      <c r="I662" s="153"/>
      <c r="N662" s="153"/>
      <c r="O662" s="153"/>
      <c r="T662" s="153"/>
      <c r="U662" s="153"/>
      <c r="Z662" s="153"/>
      <c r="AA662" s="153"/>
      <c r="AF662" s="153"/>
      <c r="AG662" s="153"/>
      <c r="AL662" s="153"/>
      <c r="AM662" s="153"/>
      <c r="AR662" s="153"/>
      <c r="AS662" s="153"/>
      <c r="AX662" s="153"/>
      <c r="AY662" s="153"/>
      <c r="BD662" s="153"/>
      <c r="BE662" s="153"/>
      <c r="BF662" s="153"/>
    </row>
    <row r="663" ht="15.75" customHeight="1">
      <c r="B663" s="153"/>
      <c r="C663" s="153"/>
      <c r="H663" s="153"/>
      <c r="I663" s="153"/>
      <c r="N663" s="153"/>
      <c r="O663" s="153"/>
      <c r="T663" s="153"/>
      <c r="U663" s="153"/>
      <c r="Z663" s="153"/>
      <c r="AA663" s="153"/>
      <c r="AF663" s="153"/>
      <c r="AG663" s="153"/>
      <c r="AL663" s="153"/>
      <c r="AM663" s="153"/>
      <c r="AR663" s="153"/>
      <c r="AS663" s="153"/>
      <c r="AX663" s="153"/>
      <c r="AY663" s="153"/>
      <c r="BD663" s="153"/>
      <c r="BE663" s="153"/>
      <c r="BF663" s="153"/>
    </row>
    <row r="664" ht="15.75" customHeight="1">
      <c r="B664" s="153"/>
      <c r="C664" s="153"/>
      <c r="H664" s="153"/>
      <c r="I664" s="153"/>
      <c r="N664" s="153"/>
      <c r="O664" s="153"/>
      <c r="T664" s="153"/>
      <c r="U664" s="153"/>
      <c r="Z664" s="153"/>
      <c r="AA664" s="153"/>
      <c r="AF664" s="153"/>
      <c r="AG664" s="153"/>
      <c r="AL664" s="153"/>
      <c r="AM664" s="153"/>
      <c r="AR664" s="153"/>
      <c r="AS664" s="153"/>
      <c r="AX664" s="153"/>
      <c r="AY664" s="153"/>
      <c r="BD664" s="153"/>
      <c r="BE664" s="153"/>
      <c r="BF664" s="153"/>
    </row>
    <row r="665" ht="15.75" customHeight="1">
      <c r="B665" s="153"/>
      <c r="C665" s="153"/>
      <c r="H665" s="153"/>
      <c r="I665" s="153"/>
      <c r="N665" s="153"/>
      <c r="O665" s="153"/>
      <c r="T665" s="153"/>
      <c r="U665" s="153"/>
      <c r="Z665" s="153"/>
      <c r="AA665" s="153"/>
      <c r="AF665" s="153"/>
      <c r="AG665" s="153"/>
      <c r="AL665" s="153"/>
      <c r="AM665" s="153"/>
      <c r="AR665" s="153"/>
      <c r="AS665" s="153"/>
      <c r="AX665" s="153"/>
      <c r="AY665" s="153"/>
      <c r="BD665" s="153"/>
      <c r="BE665" s="153"/>
      <c r="BF665" s="153"/>
    </row>
    <row r="666" ht="15.75" customHeight="1">
      <c r="B666" s="153"/>
      <c r="C666" s="153"/>
      <c r="H666" s="153"/>
      <c r="I666" s="153"/>
      <c r="N666" s="153"/>
      <c r="O666" s="153"/>
      <c r="T666" s="153"/>
      <c r="U666" s="153"/>
      <c r="Z666" s="153"/>
      <c r="AA666" s="153"/>
      <c r="AF666" s="153"/>
      <c r="AG666" s="153"/>
      <c r="AL666" s="153"/>
      <c r="AM666" s="153"/>
      <c r="AR666" s="153"/>
      <c r="AS666" s="153"/>
      <c r="AX666" s="153"/>
      <c r="AY666" s="153"/>
      <c r="BD666" s="153"/>
      <c r="BE666" s="153"/>
      <c r="BF666" s="153"/>
    </row>
    <row r="667" ht="15.75" customHeight="1">
      <c r="B667" s="153"/>
      <c r="C667" s="153"/>
      <c r="H667" s="153"/>
      <c r="I667" s="153"/>
      <c r="N667" s="153"/>
      <c r="O667" s="153"/>
      <c r="T667" s="153"/>
      <c r="U667" s="153"/>
      <c r="Z667" s="153"/>
      <c r="AA667" s="153"/>
      <c r="AF667" s="153"/>
      <c r="AG667" s="153"/>
      <c r="AL667" s="153"/>
      <c r="AM667" s="153"/>
      <c r="AR667" s="153"/>
      <c r="AS667" s="153"/>
      <c r="AX667" s="153"/>
      <c r="AY667" s="153"/>
      <c r="BD667" s="153"/>
      <c r="BE667" s="153"/>
      <c r="BF667" s="153"/>
    </row>
    <row r="668" ht="15.75" customHeight="1">
      <c r="B668" s="153"/>
      <c r="C668" s="153"/>
      <c r="H668" s="153"/>
      <c r="I668" s="153"/>
      <c r="N668" s="153"/>
      <c r="O668" s="153"/>
      <c r="T668" s="153"/>
      <c r="U668" s="153"/>
      <c r="Z668" s="153"/>
      <c r="AA668" s="153"/>
      <c r="AF668" s="153"/>
      <c r="AG668" s="153"/>
      <c r="AL668" s="153"/>
      <c r="AM668" s="153"/>
      <c r="AR668" s="153"/>
      <c r="AS668" s="153"/>
      <c r="AX668" s="153"/>
      <c r="AY668" s="153"/>
      <c r="BD668" s="153"/>
      <c r="BE668" s="153"/>
      <c r="BF668" s="153"/>
    </row>
    <row r="669" ht="15.75" customHeight="1">
      <c r="B669" s="153"/>
      <c r="C669" s="153"/>
      <c r="H669" s="153"/>
      <c r="I669" s="153"/>
      <c r="N669" s="153"/>
      <c r="O669" s="153"/>
      <c r="T669" s="153"/>
      <c r="U669" s="153"/>
      <c r="Z669" s="153"/>
      <c r="AA669" s="153"/>
      <c r="AF669" s="153"/>
      <c r="AG669" s="153"/>
      <c r="AL669" s="153"/>
      <c r="AM669" s="153"/>
      <c r="AR669" s="153"/>
      <c r="AS669" s="153"/>
      <c r="AX669" s="153"/>
      <c r="AY669" s="153"/>
      <c r="BD669" s="153"/>
      <c r="BE669" s="153"/>
      <c r="BF669" s="153"/>
    </row>
    <row r="670" ht="15.75" customHeight="1">
      <c r="B670" s="153"/>
      <c r="C670" s="153"/>
      <c r="H670" s="153"/>
      <c r="I670" s="153"/>
      <c r="N670" s="153"/>
      <c r="O670" s="153"/>
      <c r="T670" s="153"/>
      <c r="U670" s="153"/>
      <c r="Z670" s="153"/>
      <c r="AA670" s="153"/>
      <c r="AF670" s="153"/>
      <c r="AG670" s="153"/>
      <c r="AL670" s="153"/>
      <c r="AM670" s="153"/>
      <c r="AR670" s="153"/>
      <c r="AS670" s="153"/>
      <c r="AX670" s="153"/>
      <c r="AY670" s="153"/>
      <c r="BD670" s="153"/>
      <c r="BE670" s="153"/>
      <c r="BF670" s="153"/>
    </row>
    <row r="671" ht="15.75" customHeight="1">
      <c r="B671" s="153"/>
      <c r="C671" s="153"/>
      <c r="H671" s="153"/>
      <c r="I671" s="153"/>
      <c r="N671" s="153"/>
      <c r="O671" s="153"/>
      <c r="T671" s="153"/>
      <c r="U671" s="153"/>
      <c r="Z671" s="153"/>
      <c r="AA671" s="153"/>
      <c r="AF671" s="153"/>
      <c r="AG671" s="153"/>
      <c r="AL671" s="153"/>
      <c r="AM671" s="153"/>
      <c r="AR671" s="153"/>
      <c r="AS671" s="153"/>
      <c r="AX671" s="153"/>
      <c r="AY671" s="153"/>
      <c r="BD671" s="153"/>
      <c r="BE671" s="153"/>
      <c r="BF671" s="153"/>
    </row>
    <row r="672" ht="15.75" customHeight="1">
      <c r="B672" s="153"/>
      <c r="C672" s="153"/>
      <c r="H672" s="153"/>
      <c r="I672" s="153"/>
      <c r="N672" s="153"/>
      <c r="O672" s="153"/>
      <c r="T672" s="153"/>
      <c r="U672" s="153"/>
      <c r="Z672" s="153"/>
      <c r="AA672" s="153"/>
      <c r="AF672" s="153"/>
      <c r="AG672" s="153"/>
      <c r="AL672" s="153"/>
      <c r="AM672" s="153"/>
      <c r="AR672" s="153"/>
      <c r="AS672" s="153"/>
      <c r="AX672" s="153"/>
      <c r="AY672" s="153"/>
      <c r="BD672" s="153"/>
      <c r="BE672" s="153"/>
      <c r="BF672" s="153"/>
    </row>
    <row r="673" ht="15.75" customHeight="1">
      <c r="B673" s="153"/>
      <c r="C673" s="153"/>
      <c r="H673" s="153"/>
      <c r="I673" s="153"/>
      <c r="N673" s="153"/>
      <c r="O673" s="153"/>
      <c r="T673" s="153"/>
      <c r="U673" s="153"/>
      <c r="Z673" s="153"/>
      <c r="AA673" s="153"/>
      <c r="AF673" s="153"/>
      <c r="AG673" s="153"/>
      <c r="AL673" s="153"/>
      <c r="AM673" s="153"/>
      <c r="AR673" s="153"/>
      <c r="AS673" s="153"/>
      <c r="AX673" s="153"/>
      <c r="AY673" s="153"/>
      <c r="BD673" s="153"/>
      <c r="BE673" s="153"/>
      <c r="BF673" s="153"/>
    </row>
    <row r="674" ht="15.75" customHeight="1">
      <c r="B674" s="153"/>
      <c r="C674" s="153"/>
      <c r="H674" s="153"/>
      <c r="I674" s="153"/>
      <c r="N674" s="153"/>
      <c r="O674" s="153"/>
      <c r="T674" s="153"/>
      <c r="U674" s="153"/>
      <c r="Z674" s="153"/>
      <c r="AA674" s="153"/>
      <c r="AF674" s="153"/>
      <c r="AG674" s="153"/>
      <c r="AL674" s="153"/>
      <c r="AM674" s="153"/>
      <c r="AR674" s="153"/>
      <c r="AS674" s="153"/>
      <c r="AX674" s="153"/>
      <c r="AY674" s="153"/>
      <c r="BD674" s="153"/>
      <c r="BE674" s="153"/>
      <c r="BF674" s="153"/>
    </row>
    <row r="675" ht="15.75" customHeight="1">
      <c r="B675" s="153"/>
      <c r="C675" s="153"/>
      <c r="H675" s="153"/>
      <c r="I675" s="153"/>
      <c r="N675" s="153"/>
      <c r="O675" s="153"/>
      <c r="T675" s="153"/>
      <c r="U675" s="153"/>
      <c r="Z675" s="153"/>
      <c r="AA675" s="153"/>
      <c r="AF675" s="153"/>
      <c r="AG675" s="153"/>
      <c r="AL675" s="153"/>
      <c r="AM675" s="153"/>
      <c r="AR675" s="153"/>
      <c r="AS675" s="153"/>
      <c r="AX675" s="153"/>
      <c r="AY675" s="153"/>
      <c r="BD675" s="153"/>
      <c r="BE675" s="153"/>
      <c r="BF675" s="153"/>
    </row>
    <row r="676" ht="15.75" customHeight="1">
      <c r="B676" s="153"/>
      <c r="C676" s="153"/>
      <c r="H676" s="153"/>
      <c r="I676" s="153"/>
      <c r="N676" s="153"/>
      <c r="O676" s="153"/>
      <c r="T676" s="153"/>
      <c r="U676" s="153"/>
      <c r="Z676" s="153"/>
      <c r="AA676" s="153"/>
      <c r="AF676" s="153"/>
      <c r="AG676" s="153"/>
      <c r="AL676" s="153"/>
      <c r="AM676" s="153"/>
      <c r="AR676" s="153"/>
      <c r="AS676" s="153"/>
      <c r="AX676" s="153"/>
      <c r="AY676" s="153"/>
      <c r="BD676" s="153"/>
      <c r="BE676" s="153"/>
      <c r="BF676" s="153"/>
    </row>
    <row r="677" ht="15.75" customHeight="1">
      <c r="B677" s="153"/>
      <c r="C677" s="153"/>
      <c r="H677" s="153"/>
      <c r="I677" s="153"/>
      <c r="N677" s="153"/>
      <c r="O677" s="153"/>
      <c r="T677" s="153"/>
      <c r="U677" s="153"/>
      <c r="Z677" s="153"/>
      <c r="AA677" s="153"/>
      <c r="AF677" s="153"/>
      <c r="AG677" s="153"/>
      <c r="AL677" s="153"/>
      <c r="AM677" s="153"/>
      <c r="AR677" s="153"/>
      <c r="AS677" s="153"/>
      <c r="AX677" s="153"/>
      <c r="AY677" s="153"/>
      <c r="BD677" s="153"/>
      <c r="BE677" s="153"/>
      <c r="BF677" s="153"/>
    </row>
    <row r="678" ht="15.75" customHeight="1">
      <c r="B678" s="153"/>
      <c r="C678" s="153"/>
      <c r="H678" s="153"/>
      <c r="I678" s="153"/>
      <c r="N678" s="153"/>
      <c r="O678" s="153"/>
      <c r="T678" s="153"/>
      <c r="U678" s="153"/>
      <c r="Z678" s="153"/>
      <c r="AA678" s="153"/>
      <c r="AF678" s="153"/>
      <c r="AG678" s="153"/>
      <c r="AL678" s="153"/>
      <c r="AM678" s="153"/>
      <c r="AR678" s="153"/>
      <c r="AS678" s="153"/>
      <c r="AX678" s="153"/>
      <c r="AY678" s="153"/>
      <c r="BD678" s="153"/>
      <c r="BE678" s="153"/>
      <c r="BF678" s="153"/>
    </row>
    <row r="679" ht="15.75" customHeight="1">
      <c r="B679" s="153"/>
      <c r="C679" s="153"/>
      <c r="H679" s="153"/>
      <c r="I679" s="153"/>
      <c r="N679" s="153"/>
      <c r="O679" s="153"/>
      <c r="T679" s="153"/>
      <c r="U679" s="153"/>
      <c r="Z679" s="153"/>
      <c r="AA679" s="153"/>
      <c r="AF679" s="153"/>
      <c r="AG679" s="153"/>
      <c r="AL679" s="153"/>
      <c r="AM679" s="153"/>
      <c r="AR679" s="153"/>
      <c r="AS679" s="153"/>
      <c r="AX679" s="153"/>
      <c r="AY679" s="153"/>
      <c r="BD679" s="153"/>
      <c r="BE679" s="153"/>
      <c r="BF679" s="153"/>
    </row>
    <row r="680" ht="15.75" customHeight="1">
      <c r="B680" s="153"/>
      <c r="C680" s="153"/>
      <c r="H680" s="153"/>
      <c r="I680" s="153"/>
      <c r="N680" s="153"/>
      <c r="O680" s="153"/>
      <c r="T680" s="153"/>
      <c r="U680" s="153"/>
      <c r="Z680" s="153"/>
      <c r="AA680" s="153"/>
      <c r="AF680" s="153"/>
      <c r="AG680" s="153"/>
      <c r="AL680" s="153"/>
      <c r="AM680" s="153"/>
      <c r="AR680" s="153"/>
      <c r="AS680" s="153"/>
      <c r="AX680" s="153"/>
      <c r="AY680" s="153"/>
      <c r="BD680" s="153"/>
      <c r="BE680" s="153"/>
      <c r="BF680" s="153"/>
    </row>
    <row r="681" ht="15.75" customHeight="1">
      <c r="B681" s="153"/>
      <c r="C681" s="153"/>
      <c r="H681" s="153"/>
      <c r="I681" s="153"/>
      <c r="N681" s="153"/>
      <c r="O681" s="153"/>
      <c r="T681" s="153"/>
      <c r="U681" s="153"/>
      <c r="Z681" s="153"/>
      <c r="AA681" s="153"/>
      <c r="AF681" s="153"/>
      <c r="AG681" s="153"/>
      <c r="AL681" s="153"/>
      <c r="AM681" s="153"/>
      <c r="AR681" s="153"/>
      <c r="AS681" s="153"/>
      <c r="AX681" s="153"/>
      <c r="AY681" s="153"/>
      <c r="BD681" s="153"/>
      <c r="BE681" s="153"/>
      <c r="BF681" s="153"/>
    </row>
    <row r="682" ht="15.75" customHeight="1">
      <c r="B682" s="153"/>
      <c r="C682" s="153"/>
      <c r="H682" s="153"/>
      <c r="I682" s="153"/>
      <c r="N682" s="153"/>
      <c r="O682" s="153"/>
      <c r="T682" s="153"/>
      <c r="U682" s="153"/>
      <c r="Z682" s="153"/>
      <c r="AA682" s="153"/>
      <c r="AF682" s="153"/>
      <c r="AG682" s="153"/>
      <c r="AL682" s="153"/>
      <c r="AM682" s="153"/>
      <c r="AR682" s="153"/>
      <c r="AS682" s="153"/>
      <c r="AX682" s="153"/>
      <c r="AY682" s="153"/>
      <c r="BD682" s="153"/>
      <c r="BE682" s="153"/>
      <c r="BF682" s="153"/>
    </row>
    <row r="683" ht="15.75" customHeight="1">
      <c r="B683" s="153"/>
      <c r="C683" s="153"/>
      <c r="H683" s="153"/>
      <c r="I683" s="153"/>
      <c r="N683" s="153"/>
      <c r="O683" s="153"/>
      <c r="T683" s="153"/>
      <c r="U683" s="153"/>
      <c r="Z683" s="153"/>
      <c r="AA683" s="153"/>
      <c r="AF683" s="153"/>
      <c r="AG683" s="153"/>
      <c r="AL683" s="153"/>
      <c r="AM683" s="153"/>
      <c r="AR683" s="153"/>
      <c r="AS683" s="153"/>
      <c r="AX683" s="153"/>
      <c r="AY683" s="153"/>
      <c r="BD683" s="153"/>
      <c r="BE683" s="153"/>
      <c r="BF683" s="153"/>
    </row>
    <row r="684" ht="15.75" customHeight="1">
      <c r="B684" s="153"/>
      <c r="C684" s="153"/>
      <c r="H684" s="153"/>
      <c r="I684" s="153"/>
      <c r="N684" s="153"/>
      <c r="O684" s="153"/>
      <c r="T684" s="153"/>
      <c r="U684" s="153"/>
      <c r="Z684" s="153"/>
      <c r="AA684" s="153"/>
      <c r="AF684" s="153"/>
      <c r="AG684" s="153"/>
      <c r="AL684" s="153"/>
      <c r="AM684" s="153"/>
      <c r="AR684" s="153"/>
      <c r="AS684" s="153"/>
      <c r="AX684" s="153"/>
      <c r="AY684" s="153"/>
      <c r="BD684" s="153"/>
      <c r="BE684" s="153"/>
      <c r="BF684" s="153"/>
    </row>
    <row r="685" ht="15.75" customHeight="1">
      <c r="B685" s="153"/>
      <c r="C685" s="153"/>
      <c r="H685" s="153"/>
      <c r="I685" s="153"/>
      <c r="N685" s="153"/>
      <c r="O685" s="153"/>
      <c r="T685" s="153"/>
      <c r="U685" s="153"/>
      <c r="Z685" s="153"/>
      <c r="AA685" s="153"/>
      <c r="AF685" s="153"/>
      <c r="AG685" s="153"/>
      <c r="AL685" s="153"/>
      <c r="AM685" s="153"/>
      <c r="AR685" s="153"/>
      <c r="AS685" s="153"/>
      <c r="AX685" s="153"/>
      <c r="AY685" s="153"/>
      <c r="BD685" s="153"/>
      <c r="BE685" s="153"/>
      <c r="BF685" s="153"/>
    </row>
    <row r="686" ht="15.75" customHeight="1">
      <c r="B686" s="153"/>
      <c r="C686" s="153"/>
      <c r="H686" s="153"/>
      <c r="I686" s="153"/>
      <c r="N686" s="153"/>
      <c r="O686" s="153"/>
      <c r="T686" s="153"/>
      <c r="U686" s="153"/>
      <c r="Z686" s="153"/>
      <c r="AA686" s="153"/>
      <c r="AF686" s="153"/>
      <c r="AG686" s="153"/>
      <c r="AL686" s="153"/>
      <c r="AM686" s="153"/>
      <c r="AR686" s="153"/>
      <c r="AS686" s="153"/>
      <c r="AX686" s="153"/>
      <c r="AY686" s="153"/>
      <c r="BD686" s="153"/>
      <c r="BE686" s="153"/>
      <c r="BF686" s="153"/>
    </row>
    <row r="687" ht="15.75" customHeight="1">
      <c r="B687" s="153"/>
      <c r="C687" s="153"/>
      <c r="H687" s="153"/>
      <c r="I687" s="153"/>
      <c r="N687" s="153"/>
      <c r="O687" s="153"/>
      <c r="T687" s="153"/>
      <c r="U687" s="153"/>
      <c r="Z687" s="153"/>
      <c r="AA687" s="153"/>
      <c r="AF687" s="153"/>
      <c r="AG687" s="153"/>
      <c r="AL687" s="153"/>
      <c r="AM687" s="153"/>
      <c r="AR687" s="153"/>
      <c r="AS687" s="153"/>
      <c r="AX687" s="153"/>
      <c r="AY687" s="153"/>
      <c r="BD687" s="153"/>
      <c r="BE687" s="153"/>
      <c r="BF687" s="153"/>
    </row>
    <row r="688" ht="15.75" customHeight="1">
      <c r="B688" s="153"/>
      <c r="C688" s="153"/>
      <c r="H688" s="153"/>
      <c r="I688" s="153"/>
      <c r="N688" s="153"/>
      <c r="O688" s="153"/>
      <c r="T688" s="153"/>
      <c r="U688" s="153"/>
      <c r="Z688" s="153"/>
      <c r="AA688" s="153"/>
      <c r="AF688" s="153"/>
      <c r="AG688" s="153"/>
      <c r="AL688" s="153"/>
      <c r="AM688" s="153"/>
      <c r="AR688" s="153"/>
      <c r="AS688" s="153"/>
      <c r="AX688" s="153"/>
      <c r="AY688" s="153"/>
      <c r="BD688" s="153"/>
      <c r="BE688" s="153"/>
      <c r="BF688" s="153"/>
    </row>
    <row r="689" ht="15.75" customHeight="1">
      <c r="B689" s="153"/>
      <c r="C689" s="153"/>
      <c r="H689" s="153"/>
      <c r="I689" s="153"/>
      <c r="N689" s="153"/>
      <c r="O689" s="153"/>
      <c r="T689" s="153"/>
      <c r="U689" s="153"/>
      <c r="Z689" s="153"/>
      <c r="AA689" s="153"/>
      <c r="AF689" s="153"/>
      <c r="AG689" s="153"/>
      <c r="AL689" s="153"/>
      <c r="AM689" s="153"/>
      <c r="AR689" s="153"/>
      <c r="AS689" s="153"/>
      <c r="AX689" s="153"/>
      <c r="AY689" s="153"/>
      <c r="BD689" s="153"/>
      <c r="BE689" s="153"/>
      <c r="BF689" s="153"/>
    </row>
    <row r="690" ht="15.75" customHeight="1">
      <c r="B690" s="153"/>
      <c r="C690" s="153"/>
      <c r="H690" s="153"/>
      <c r="I690" s="153"/>
      <c r="N690" s="153"/>
      <c r="O690" s="153"/>
      <c r="T690" s="153"/>
      <c r="U690" s="153"/>
      <c r="Z690" s="153"/>
      <c r="AA690" s="153"/>
      <c r="AF690" s="153"/>
      <c r="AG690" s="153"/>
      <c r="AL690" s="153"/>
      <c r="AM690" s="153"/>
      <c r="AR690" s="153"/>
      <c r="AS690" s="153"/>
      <c r="AX690" s="153"/>
      <c r="AY690" s="153"/>
      <c r="BD690" s="153"/>
      <c r="BE690" s="153"/>
      <c r="BF690" s="153"/>
    </row>
    <row r="691" ht="15.75" customHeight="1">
      <c r="B691" s="153"/>
      <c r="C691" s="153"/>
      <c r="H691" s="153"/>
      <c r="I691" s="153"/>
      <c r="N691" s="153"/>
      <c r="O691" s="153"/>
      <c r="T691" s="153"/>
      <c r="U691" s="153"/>
      <c r="Z691" s="153"/>
      <c r="AA691" s="153"/>
      <c r="AF691" s="153"/>
      <c r="AG691" s="153"/>
      <c r="AL691" s="153"/>
      <c r="AM691" s="153"/>
      <c r="AR691" s="153"/>
      <c r="AS691" s="153"/>
      <c r="AX691" s="153"/>
      <c r="AY691" s="153"/>
      <c r="BD691" s="153"/>
      <c r="BE691" s="153"/>
      <c r="BF691" s="153"/>
    </row>
    <row r="692" ht="15.75" customHeight="1">
      <c r="B692" s="153"/>
      <c r="C692" s="153"/>
      <c r="H692" s="153"/>
      <c r="I692" s="153"/>
      <c r="N692" s="153"/>
      <c r="O692" s="153"/>
      <c r="T692" s="153"/>
      <c r="U692" s="153"/>
      <c r="Z692" s="153"/>
      <c r="AA692" s="153"/>
      <c r="AF692" s="153"/>
      <c r="AG692" s="153"/>
      <c r="AL692" s="153"/>
      <c r="AM692" s="153"/>
      <c r="AR692" s="153"/>
      <c r="AS692" s="153"/>
      <c r="AX692" s="153"/>
      <c r="AY692" s="153"/>
      <c r="BD692" s="153"/>
      <c r="BE692" s="153"/>
      <c r="BF692" s="153"/>
    </row>
    <row r="693" ht="15.75" customHeight="1">
      <c r="B693" s="153"/>
      <c r="C693" s="153"/>
      <c r="H693" s="153"/>
      <c r="I693" s="153"/>
      <c r="N693" s="153"/>
      <c r="O693" s="153"/>
      <c r="T693" s="153"/>
      <c r="U693" s="153"/>
      <c r="Z693" s="153"/>
      <c r="AA693" s="153"/>
      <c r="AF693" s="153"/>
      <c r="AG693" s="153"/>
      <c r="AL693" s="153"/>
      <c r="AM693" s="153"/>
      <c r="AR693" s="153"/>
      <c r="AS693" s="153"/>
      <c r="AX693" s="153"/>
      <c r="AY693" s="153"/>
      <c r="BD693" s="153"/>
      <c r="BE693" s="153"/>
      <c r="BF693" s="153"/>
    </row>
    <row r="694" ht="15.75" customHeight="1">
      <c r="B694" s="153"/>
      <c r="C694" s="153"/>
      <c r="H694" s="153"/>
      <c r="I694" s="153"/>
      <c r="N694" s="153"/>
      <c r="O694" s="153"/>
      <c r="T694" s="153"/>
      <c r="U694" s="153"/>
      <c r="Z694" s="153"/>
      <c r="AA694" s="153"/>
      <c r="AF694" s="153"/>
      <c r="AG694" s="153"/>
      <c r="AL694" s="153"/>
      <c r="AM694" s="153"/>
      <c r="AR694" s="153"/>
      <c r="AS694" s="153"/>
      <c r="AX694" s="153"/>
      <c r="AY694" s="153"/>
      <c r="BD694" s="153"/>
      <c r="BE694" s="153"/>
      <c r="BF694" s="153"/>
    </row>
    <row r="695" ht="15.75" customHeight="1">
      <c r="B695" s="153"/>
      <c r="C695" s="153"/>
      <c r="H695" s="153"/>
      <c r="I695" s="153"/>
      <c r="N695" s="153"/>
      <c r="O695" s="153"/>
      <c r="T695" s="153"/>
      <c r="U695" s="153"/>
      <c r="Z695" s="153"/>
      <c r="AA695" s="153"/>
      <c r="AF695" s="153"/>
      <c r="AG695" s="153"/>
      <c r="AL695" s="153"/>
      <c r="AM695" s="153"/>
      <c r="AR695" s="153"/>
      <c r="AS695" s="153"/>
      <c r="AX695" s="153"/>
      <c r="AY695" s="153"/>
      <c r="BD695" s="153"/>
      <c r="BE695" s="153"/>
      <c r="BF695" s="153"/>
    </row>
    <row r="696" ht="15.75" customHeight="1">
      <c r="B696" s="153"/>
      <c r="C696" s="153"/>
      <c r="H696" s="153"/>
      <c r="I696" s="153"/>
      <c r="N696" s="153"/>
      <c r="O696" s="153"/>
      <c r="T696" s="153"/>
      <c r="U696" s="153"/>
      <c r="Z696" s="153"/>
      <c r="AA696" s="153"/>
      <c r="AF696" s="153"/>
      <c r="AG696" s="153"/>
      <c r="AL696" s="153"/>
      <c r="AM696" s="153"/>
      <c r="AR696" s="153"/>
      <c r="AS696" s="153"/>
      <c r="AX696" s="153"/>
      <c r="AY696" s="153"/>
      <c r="BD696" s="153"/>
      <c r="BE696" s="153"/>
      <c r="BF696" s="153"/>
    </row>
    <row r="697" ht="15.75" customHeight="1">
      <c r="B697" s="153"/>
      <c r="C697" s="153"/>
      <c r="H697" s="153"/>
      <c r="I697" s="153"/>
      <c r="N697" s="153"/>
      <c r="O697" s="153"/>
      <c r="T697" s="153"/>
      <c r="U697" s="153"/>
      <c r="Z697" s="153"/>
      <c r="AA697" s="153"/>
      <c r="AF697" s="153"/>
      <c r="AG697" s="153"/>
      <c r="AL697" s="153"/>
      <c r="AM697" s="153"/>
      <c r="AR697" s="153"/>
      <c r="AS697" s="153"/>
      <c r="AX697" s="153"/>
      <c r="AY697" s="153"/>
      <c r="BD697" s="153"/>
      <c r="BE697" s="153"/>
      <c r="BF697" s="153"/>
    </row>
    <row r="698" ht="15.75" customHeight="1">
      <c r="B698" s="153"/>
      <c r="C698" s="153"/>
      <c r="H698" s="153"/>
      <c r="I698" s="153"/>
      <c r="N698" s="153"/>
      <c r="O698" s="153"/>
      <c r="T698" s="153"/>
      <c r="U698" s="153"/>
      <c r="Z698" s="153"/>
      <c r="AA698" s="153"/>
      <c r="AF698" s="153"/>
      <c r="AG698" s="153"/>
      <c r="AL698" s="153"/>
      <c r="AM698" s="153"/>
      <c r="AR698" s="153"/>
      <c r="AS698" s="153"/>
      <c r="AX698" s="153"/>
      <c r="AY698" s="153"/>
      <c r="BD698" s="153"/>
      <c r="BE698" s="153"/>
      <c r="BF698" s="153"/>
    </row>
    <row r="699" ht="15.75" customHeight="1">
      <c r="B699" s="153"/>
      <c r="C699" s="153"/>
      <c r="H699" s="153"/>
      <c r="I699" s="153"/>
      <c r="N699" s="153"/>
      <c r="O699" s="153"/>
      <c r="T699" s="153"/>
      <c r="U699" s="153"/>
      <c r="Z699" s="153"/>
      <c r="AA699" s="153"/>
      <c r="AF699" s="153"/>
      <c r="AG699" s="153"/>
      <c r="AL699" s="153"/>
      <c r="AM699" s="153"/>
      <c r="AR699" s="153"/>
      <c r="AS699" s="153"/>
      <c r="AX699" s="153"/>
      <c r="AY699" s="153"/>
      <c r="BD699" s="153"/>
      <c r="BE699" s="153"/>
      <c r="BF699" s="153"/>
    </row>
    <row r="700" ht="15.75" customHeight="1">
      <c r="B700" s="153"/>
      <c r="C700" s="153"/>
      <c r="H700" s="153"/>
      <c r="I700" s="153"/>
      <c r="N700" s="153"/>
      <c r="O700" s="153"/>
      <c r="T700" s="153"/>
      <c r="U700" s="153"/>
      <c r="Z700" s="153"/>
      <c r="AA700" s="153"/>
      <c r="AF700" s="153"/>
      <c r="AG700" s="153"/>
      <c r="AL700" s="153"/>
      <c r="AM700" s="153"/>
      <c r="AR700" s="153"/>
      <c r="AS700" s="153"/>
      <c r="AX700" s="153"/>
      <c r="AY700" s="153"/>
      <c r="BD700" s="153"/>
      <c r="BE700" s="153"/>
      <c r="BF700" s="153"/>
    </row>
    <row r="701" ht="15.75" customHeight="1">
      <c r="B701" s="153"/>
      <c r="C701" s="153"/>
      <c r="H701" s="153"/>
      <c r="I701" s="153"/>
      <c r="N701" s="153"/>
      <c r="O701" s="153"/>
      <c r="T701" s="153"/>
      <c r="U701" s="153"/>
      <c r="Z701" s="153"/>
      <c r="AA701" s="153"/>
      <c r="AF701" s="153"/>
      <c r="AG701" s="153"/>
      <c r="AL701" s="153"/>
      <c r="AM701" s="153"/>
      <c r="AR701" s="153"/>
      <c r="AS701" s="153"/>
      <c r="AX701" s="153"/>
      <c r="AY701" s="153"/>
      <c r="BD701" s="153"/>
      <c r="BE701" s="153"/>
      <c r="BF701" s="153"/>
    </row>
    <row r="702" ht="15.75" customHeight="1">
      <c r="B702" s="153"/>
      <c r="C702" s="153"/>
      <c r="H702" s="153"/>
      <c r="I702" s="153"/>
      <c r="N702" s="153"/>
      <c r="O702" s="153"/>
      <c r="T702" s="153"/>
      <c r="U702" s="153"/>
      <c r="Z702" s="153"/>
      <c r="AA702" s="153"/>
      <c r="AF702" s="153"/>
      <c r="AG702" s="153"/>
      <c r="AL702" s="153"/>
      <c r="AM702" s="153"/>
      <c r="AR702" s="153"/>
      <c r="AS702" s="153"/>
      <c r="AX702" s="153"/>
      <c r="AY702" s="153"/>
      <c r="BD702" s="153"/>
      <c r="BE702" s="153"/>
      <c r="BF702" s="153"/>
    </row>
    <row r="703" ht="15.75" customHeight="1">
      <c r="B703" s="153"/>
      <c r="C703" s="153"/>
      <c r="H703" s="153"/>
      <c r="I703" s="153"/>
      <c r="N703" s="153"/>
      <c r="O703" s="153"/>
      <c r="T703" s="153"/>
      <c r="U703" s="153"/>
      <c r="Z703" s="153"/>
      <c r="AA703" s="153"/>
      <c r="AF703" s="153"/>
      <c r="AG703" s="153"/>
      <c r="AL703" s="153"/>
      <c r="AM703" s="153"/>
      <c r="AR703" s="153"/>
      <c r="AS703" s="153"/>
      <c r="AX703" s="153"/>
      <c r="AY703" s="153"/>
      <c r="BD703" s="153"/>
      <c r="BE703" s="153"/>
      <c r="BF703" s="153"/>
    </row>
    <row r="704" ht="15.75" customHeight="1">
      <c r="B704" s="153"/>
      <c r="C704" s="153"/>
      <c r="H704" s="153"/>
      <c r="I704" s="153"/>
      <c r="N704" s="153"/>
      <c r="O704" s="153"/>
      <c r="T704" s="153"/>
      <c r="U704" s="153"/>
      <c r="Z704" s="153"/>
      <c r="AA704" s="153"/>
      <c r="AF704" s="153"/>
      <c r="AG704" s="153"/>
      <c r="AL704" s="153"/>
      <c r="AM704" s="153"/>
      <c r="AR704" s="153"/>
      <c r="AS704" s="153"/>
      <c r="AX704" s="153"/>
      <c r="AY704" s="153"/>
      <c r="BD704" s="153"/>
      <c r="BE704" s="153"/>
      <c r="BF704" s="153"/>
    </row>
    <row r="705" ht="15.75" customHeight="1">
      <c r="B705" s="153"/>
      <c r="C705" s="153"/>
      <c r="H705" s="153"/>
      <c r="I705" s="153"/>
      <c r="N705" s="153"/>
      <c r="O705" s="153"/>
      <c r="T705" s="153"/>
      <c r="U705" s="153"/>
      <c r="Z705" s="153"/>
      <c r="AA705" s="153"/>
      <c r="AF705" s="153"/>
      <c r="AG705" s="153"/>
      <c r="AL705" s="153"/>
      <c r="AM705" s="153"/>
      <c r="AR705" s="153"/>
      <c r="AS705" s="153"/>
      <c r="AX705" s="153"/>
      <c r="AY705" s="153"/>
      <c r="BD705" s="153"/>
      <c r="BE705" s="153"/>
      <c r="BF705" s="153"/>
    </row>
    <row r="706" ht="15.75" customHeight="1">
      <c r="B706" s="153"/>
      <c r="C706" s="153"/>
      <c r="H706" s="153"/>
      <c r="I706" s="153"/>
      <c r="N706" s="153"/>
      <c r="O706" s="153"/>
      <c r="T706" s="153"/>
      <c r="U706" s="153"/>
      <c r="Z706" s="153"/>
      <c r="AA706" s="153"/>
      <c r="AF706" s="153"/>
      <c r="AG706" s="153"/>
      <c r="AL706" s="153"/>
      <c r="AM706" s="153"/>
      <c r="AR706" s="153"/>
      <c r="AS706" s="153"/>
      <c r="AX706" s="153"/>
      <c r="AY706" s="153"/>
      <c r="BD706" s="153"/>
      <c r="BE706" s="153"/>
      <c r="BF706" s="153"/>
    </row>
    <row r="707" ht="15.75" customHeight="1">
      <c r="B707" s="153"/>
      <c r="C707" s="153"/>
      <c r="H707" s="153"/>
      <c r="I707" s="153"/>
      <c r="N707" s="153"/>
      <c r="O707" s="153"/>
      <c r="T707" s="153"/>
      <c r="U707" s="153"/>
      <c r="Z707" s="153"/>
      <c r="AA707" s="153"/>
      <c r="AF707" s="153"/>
      <c r="AG707" s="153"/>
      <c r="AL707" s="153"/>
      <c r="AM707" s="153"/>
      <c r="AR707" s="153"/>
      <c r="AS707" s="153"/>
      <c r="AX707" s="153"/>
      <c r="AY707" s="153"/>
      <c r="BD707" s="153"/>
      <c r="BE707" s="153"/>
      <c r="BF707" s="153"/>
    </row>
    <row r="708" ht="15.75" customHeight="1">
      <c r="B708" s="153"/>
      <c r="C708" s="153"/>
      <c r="H708" s="153"/>
      <c r="I708" s="153"/>
      <c r="N708" s="153"/>
      <c r="O708" s="153"/>
      <c r="T708" s="153"/>
      <c r="U708" s="153"/>
      <c r="Z708" s="153"/>
      <c r="AA708" s="153"/>
      <c r="AF708" s="153"/>
      <c r="AG708" s="153"/>
      <c r="AL708" s="153"/>
      <c r="AM708" s="153"/>
      <c r="AR708" s="153"/>
      <c r="AS708" s="153"/>
      <c r="AX708" s="153"/>
      <c r="AY708" s="153"/>
      <c r="BD708" s="153"/>
      <c r="BE708" s="153"/>
      <c r="BF708" s="153"/>
    </row>
    <row r="709" ht="15.75" customHeight="1">
      <c r="B709" s="153"/>
      <c r="C709" s="153"/>
      <c r="H709" s="153"/>
      <c r="I709" s="153"/>
      <c r="N709" s="153"/>
      <c r="O709" s="153"/>
      <c r="T709" s="153"/>
      <c r="U709" s="153"/>
      <c r="Z709" s="153"/>
      <c r="AA709" s="153"/>
      <c r="AF709" s="153"/>
      <c r="AG709" s="153"/>
      <c r="AL709" s="153"/>
      <c r="AM709" s="153"/>
      <c r="AR709" s="153"/>
      <c r="AS709" s="153"/>
      <c r="AX709" s="153"/>
      <c r="AY709" s="153"/>
      <c r="BD709" s="153"/>
      <c r="BE709" s="153"/>
      <c r="BF709" s="153"/>
    </row>
    <row r="710" ht="15.75" customHeight="1">
      <c r="B710" s="153"/>
      <c r="C710" s="153"/>
      <c r="H710" s="153"/>
      <c r="I710" s="153"/>
      <c r="N710" s="153"/>
      <c r="O710" s="153"/>
      <c r="T710" s="153"/>
      <c r="U710" s="153"/>
      <c r="Z710" s="153"/>
      <c r="AA710" s="153"/>
      <c r="AF710" s="153"/>
      <c r="AG710" s="153"/>
      <c r="AL710" s="153"/>
      <c r="AM710" s="153"/>
      <c r="AR710" s="153"/>
      <c r="AS710" s="153"/>
      <c r="AX710" s="153"/>
      <c r="AY710" s="153"/>
      <c r="BD710" s="153"/>
      <c r="BE710" s="153"/>
      <c r="BF710" s="153"/>
    </row>
    <row r="711" ht="15.75" customHeight="1">
      <c r="B711" s="153"/>
      <c r="C711" s="153"/>
      <c r="H711" s="153"/>
      <c r="I711" s="153"/>
      <c r="N711" s="153"/>
      <c r="O711" s="153"/>
      <c r="T711" s="153"/>
      <c r="U711" s="153"/>
      <c r="Z711" s="153"/>
      <c r="AA711" s="153"/>
      <c r="AF711" s="153"/>
      <c r="AG711" s="153"/>
      <c r="AL711" s="153"/>
      <c r="AM711" s="153"/>
      <c r="AR711" s="153"/>
      <c r="AS711" s="153"/>
      <c r="AX711" s="153"/>
      <c r="AY711" s="153"/>
      <c r="BD711" s="153"/>
      <c r="BE711" s="153"/>
      <c r="BF711" s="153"/>
    </row>
    <row r="712" ht="15.75" customHeight="1">
      <c r="B712" s="153"/>
      <c r="C712" s="153"/>
      <c r="H712" s="153"/>
      <c r="I712" s="153"/>
      <c r="N712" s="153"/>
      <c r="O712" s="153"/>
      <c r="T712" s="153"/>
      <c r="U712" s="153"/>
      <c r="Z712" s="153"/>
      <c r="AA712" s="153"/>
      <c r="AF712" s="153"/>
      <c r="AG712" s="153"/>
      <c r="AL712" s="153"/>
      <c r="AM712" s="153"/>
      <c r="AR712" s="153"/>
      <c r="AS712" s="153"/>
      <c r="AX712" s="153"/>
      <c r="AY712" s="153"/>
      <c r="BD712" s="153"/>
      <c r="BE712" s="153"/>
      <c r="BF712" s="153"/>
    </row>
    <row r="713" ht="15.75" customHeight="1">
      <c r="B713" s="153"/>
      <c r="C713" s="153"/>
      <c r="H713" s="153"/>
      <c r="I713" s="153"/>
      <c r="N713" s="153"/>
      <c r="O713" s="153"/>
      <c r="T713" s="153"/>
      <c r="U713" s="153"/>
      <c r="Z713" s="153"/>
      <c r="AA713" s="153"/>
      <c r="AF713" s="153"/>
      <c r="AG713" s="153"/>
      <c r="AL713" s="153"/>
      <c r="AM713" s="153"/>
      <c r="AR713" s="153"/>
      <c r="AS713" s="153"/>
      <c r="AX713" s="153"/>
      <c r="AY713" s="153"/>
      <c r="BD713" s="153"/>
      <c r="BE713" s="153"/>
      <c r="BF713" s="153"/>
    </row>
    <row r="714" ht="15.75" customHeight="1">
      <c r="B714" s="153"/>
      <c r="C714" s="153"/>
      <c r="H714" s="153"/>
      <c r="I714" s="153"/>
      <c r="N714" s="153"/>
      <c r="O714" s="153"/>
      <c r="T714" s="153"/>
      <c r="U714" s="153"/>
      <c r="Z714" s="153"/>
      <c r="AA714" s="153"/>
      <c r="AF714" s="153"/>
      <c r="AG714" s="153"/>
      <c r="AL714" s="153"/>
      <c r="AM714" s="153"/>
      <c r="AR714" s="153"/>
      <c r="AS714" s="153"/>
      <c r="AX714" s="153"/>
      <c r="AY714" s="153"/>
      <c r="BD714" s="153"/>
      <c r="BE714" s="153"/>
      <c r="BF714" s="153"/>
    </row>
    <row r="715" ht="15.75" customHeight="1">
      <c r="B715" s="153"/>
      <c r="C715" s="153"/>
      <c r="H715" s="153"/>
      <c r="I715" s="153"/>
      <c r="N715" s="153"/>
      <c r="O715" s="153"/>
      <c r="T715" s="153"/>
      <c r="U715" s="153"/>
      <c r="Z715" s="153"/>
      <c r="AA715" s="153"/>
      <c r="AF715" s="153"/>
      <c r="AG715" s="153"/>
      <c r="AL715" s="153"/>
      <c r="AM715" s="153"/>
      <c r="AR715" s="153"/>
      <c r="AS715" s="153"/>
      <c r="AX715" s="153"/>
      <c r="AY715" s="153"/>
      <c r="BD715" s="153"/>
      <c r="BE715" s="153"/>
      <c r="BF715" s="153"/>
    </row>
    <row r="716" ht="15.75" customHeight="1">
      <c r="B716" s="153"/>
      <c r="C716" s="153"/>
      <c r="H716" s="153"/>
      <c r="I716" s="153"/>
      <c r="N716" s="153"/>
      <c r="O716" s="153"/>
      <c r="T716" s="153"/>
      <c r="U716" s="153"/>
      <c r="Z716" s="153"/>
      <c r="AA716" s="153"/>
      <c r="AF716" s="153"/>
      <c r="AG716" s="153"/>
      <c r="AL716" s="153"/>
      <c r="AM716" s="153"/>
      <c r="AR716" s="153"/>
      <c r="AS716" s="153"/>
      <c r="AX716" s="153"/>
      <c r="AY716" s="153"/>
      <c r="BD716" s="153"/>
      <c r="BE716" s="153"/>
      <c r="BF716" s="153"/>
    </row>
    <row r="717" ht="15.75" customHeight="1">
      <c r="B717" s="153"/>
      <c r="C717" s="153"/>
      <c r="H717" s="153"/>
      <c r="I717" s="153"/>
      <c r="N717" s="153"/>
      <c r="O717" s="153"/>
      <c r="T717" s="153"/>
      <c r="U717" s="153"/>
      <c r="Z717" s="153"/>
      <c r="AA717" s="153"/>
      <c r="AF717" s="153"/>
      <c r="AG717" s="153"/>
      <c r="AL717" s="153"/>
      <c r="AM717" s="153"/>
      <c r="AR717" s="153"/>
      <c r="AS717" s="153"/>
      <c r="AX717" s="153"/>
      <c r="AY717" s="153"/>
      <c r="BD717" s="153"/>
      <c r="BE717" s="153"/>
      <c r="BF717" s="153"/>
    </row>
    <row r="718" ht="15.75" customHeight="1">
      <c r="B718" s="153"/>
      <c r="C718" s="153"/>
      <c r="H718" s="153"/>
      <c r="I718" s="153"/>
      <c r="N718" s="153"/>
      <c r="O718" s="153"/>
      <c r="T718" s="153"/>
      <c r="U718" s="153"/>
      <c r="Z718" s="153"/>
      <c r="AA718" s="153"/>
      <c r="AF718" s="153"/>
      <c r="AG718" s="153"/>
      <c r="AL718" s="153"/>
      <c r="AM718" s="153"/>
      <c r="AR718" s="153"/>
      <c r="AS718" s="153"/>
      <c r="AX718" s="153"/>
      <c r="AY718" s="153"/>
      <c r="BD718" s="153"/>
      <c r="BE718" s="153"/>
      <c r="BF718" s="153"/>
    </row>
    <row r="719" ht="15.75" customHeight="1">
      <c r="B719" s="153"/>
      <c r="C719" s="153"/>
      <c r="H719" s="153"/>
      <c r="I719" s="153"/>
      <c r="N719" s="153"/>
      <c r="O719" s="153"/>
      <c r="T719" s="153"/>
      <c r="U719" s="153"/>
      <c r="Z719" s="153"/>
      <c r="AA719" s="153"/>
      <c r="AF719" s="153"/>
      <c r="AG719" s="153"/>
      <c r="AL719" s="153"/>
      <c r="AM719" s="153"/>
      <c r="AR719" s="153"/>
      <c r="AS719" s="153"/>
      <c r="AX719" s="153"/>
      <c r="AY719" s="153"/>
      <c r="BD719" s="153"/>
      <c r="BE719" s="153"/>
      <c r="BF719" s="153"/>
    </row>
    <row r="720" ht="15.75" customHeight="1">
      <c r="B720" s="153"/>
      <c r="C720" s="153"/>
      <c r="H720" s="153"/>
      <c r="I720" s="153"/>
      <c r="N720" s="153"/>
      <c r="O720" s="153"/>
      <c r="T720" s="153"/>
      <c r="U720" s="153"/>
      <c r="Z720" s="153"/>
      <c r="AA720" s="153"/>
      <c r="AF720" s="153"/>
      <c r="AG720" s="153"/>
      <c r="AL720" s="153"/>
      <c r="AM720" s="153"/>
      <c r="AR720" s="153"/>
      <c r="AS720" s="153"/>
      <c r="AX720" s="153"/>
      <c r="AY720" s="153"/>
      <c r="BD720" s="153"/>
      <c r="BE720" s="153"/>
      <c r="BF720" s="153"/>
    </row>
    <row r="721" ht="15.75" customHeight="1">
      <c r="B721" s="153"/>
      <c r="C721" s="153"/>
      <c r="H721" s="153"/>
      <c r="I721" s="153"/>
      <c r="N721" s="153"/>
      <c r="O721" s="153"/>
      <c r="T721" s="153"/>
      <c r="U721" s="153"/>
      <c r="Z721" s="153"/>
      <c r="AA721" s="153"/>
      <c r="AF721" s="153"/>
      <c r="AG721" s="153"/>
      <c r="AL721" s="153"/>
      <c r="AM721" s="153"/>
      <c r="AR721" s="153"/>
      <c r="AS721" s="153"/>
      <c r="AX721" s="153"/>
      <c r="AY721" s="153"/>
      <c r="BD721" s="153"/>
      <c r="BE721" s="153"/>
      <c r="BF721" s="153"/>
    </row>
    <row r="722" ht="15.75" customHeight="1">
      <c r="B722" s="153"/>
      <c r="C722" s="153"/>
      <c r="H722" s="153"/>
      <c r="I722" s="153"/>
      <c r="N722" s="153"/>
      <c r="O722" s="153"/>
      <c r="T722" s="153"/>
      <c r="U722" s="153"/>
      <c r="Z722" s="153"/>
      <c r="AA722" s="153"/>
      <c r="AF722" s="153"/>
      <c r="AG722" s="153"/>
      <c r="AL722" s="153"/>
      <c r="AM722" s="153"/>
      <c r="AR722" s="153"/>
      <c r="AS722" s="153"/>
      <c r="AX722" s="153"/>
      <c r="AY722" s="153"/>
      <c r="BD722" s="153"/>
      <c r="BE722" s="153"/>
      <c r="BF722" s="153"/>
    </row>
    <row r="723" ht="15.75" customHeight="1">
      <c r="B723" s="153"/>
      <c r="C723" s="153"/>
      <c r="H723" s="153"/>
      <c r="I723" s="153"/>
      <c r="N723" s="153"/>
      <c r="O723" s="153"/>
      <c r="T723" s="153"/>
      <c r="U723" s="153"/>
      <c r="Z723" s="153"/>
      <c r="AA723" s="153"/>
      <c r="AF723" s="153"/>
      <c r="AG723" s="153"/>
      <c r="AL723" s="153"/>
      <c r="AM723" s="153"/>
      <c r="AR723" s="153"/>
      <c r="AS723" s="153"/>
      <c r="AX723" s="153"/>
      <c r="AY723" s="153"/>
      <c r="BD723" s="153"/>
      <c r="BE723" s="153"/>
      <c r="BF723" s="153"/>
    </row>
    <row r="724" ht="15.75" customHeight="1">
      <c r="B724" s="153"/>
      <c r="C724" s="153"/>
      <c r="H724" s="153"/>
      <c r="I724" s="153"/>
      <c r="N724" s="153"/>
      <c r="O724" s="153"/>
      <c r="T724" s="153"/>
      <c r="U724" s="153"/>
      <c r="Z724" s="153"/>
      <c r="AA724" s="153"/>
      <c r="AF724" s="153"/>
      <c r="AG724" s="153"/>
      <c r="AL724" s="153"/>
      <c r="AM724" s="153"/>
      <c r="AR724" s="153"/>
      <c r="AS724" s="153"/>
      <c r="AX724" s="153"/>
      <c r="AY724" s="153"/>
      <c r="BD724" s="153"/>
      <c r="BE724" s="153"/>
      <c r="BF724" s="153"/>
    </row>
    <row r="725" ht="15.75" customHeight="1">
      <c r="B725" s="153"/>
      <c r="C725" s="153"/>
      <c r="H725" s="153"/>
      <c r="I725" s="153"/>
      <c r="N725" s="153"/>
      <c r="O725" s="153"/>
      <c r="T725" s="153"/>
      <c r="U725" s="153"/>
      <c r="Z725" s="153"/>
      <c r="AA725" s="153"/>
      <c r="AF725" s="153"/>
      <c r="AG725" s="153"/>
      <c r="AL725" s="153"/>
      <c r="AM725" s="153"/>
      <c r="AR725" s="153"/>
      <c r="AS725" s="153"/>
      <c r="AX725" s="153"/>
      <c r="AY725" s="153"/>
      <c r="BD725" s="153"/>
      <c r="BE725" s="153"/>
      <c r="BF725" s="153"/>
    </row>
    <row r="726" ht="15.75" customHeight="1">
      <c r="B726" s="153"/>
      <c r="C726" s="153"/>
      <c r="H726" s="153"/>
      <c r="I726" s="153"/>
      <c r="N726" s="153"/>
      <c r="O726" s="153"/>
      <c r="T726" s="153"/>
      <c r="U726" s="153"/>
      <c r="Z726" s="153"/>
      <c r="AA726" s="153"/>
      <c r="AF726" s="153"/>
      <c r="AG726" s="153"/>
      <c r="AL726" s="153"/>
      <c r="AM726" s="153"/>
      <c r="AR726" s="153"/>
      <c r="AS726" s="153"/>
      <c r="AX726" s="153"/>
      <c r="AY726" s="153"/>
      <c r="BD726" s="153"/>
      <c r="BE726" s="153"/>
      <c r="BF726" s="153"/>
    </row>
    <row r="727" ht="15.75" customHeight="1">
      <c r="B727" s="153"/>
      <c r="C727" s="153"/>
      <c r="H727" s="153"/>
      <c r="I727" s="153"/>
      <c r="N727" s="153"/>
      <c r="O727" s="153"/>
      <c r="T727" s="153"/>
      <c r="U727" s="153"/>
      <c r="Z727" s="153"/>
      <c r="AA727" s="153"/>
      <c r="AF727" s="153"/>
      <c r="AG727" s="153"/>
      <c r="AL727" s="153"/>
      <c r="AM727" s="153"/>
      <c r="AR727" s="153"/>
      <c r="AS727" s="153"/>
      <c r="AX727" s="153"/>
      <c r="AY727" s="153"/>
      <c r="BD727" s="153"/>
      <c r="BE727" s="153"/>
      <c r="BF727" s="153"/>
    </row>
    <row r="728" ht="15.75" customHeight="1">
      <c r="B728" s="153"/>
      <c r="C728" s="153"/>
      <c r="H728" s="153"/>
      <c r="I728" s="153"/>
      <c r="N728" s="153"/>
      <c r="O728" s="153"/>
      <c r="T728" s="153"/>
      <c r="U728" s="153"/>
      <c r="Z728" s="153"/>
      <c r="AA728" s="153"/>
      <c r="AF728" s="153"/>
      <c r="AG728" s="153"/>
      <c r="AL728" s="153"/>
      <c r="AM728" s="153"/>
      <c r="AR728" s="153"/>
      <c r="AS728" s="153"/>
      <c r="AX728" s="153"/>
      <c r="AY728" s="153"/>
      <c r="BD728" s="153"/>
      <c r="BE728" s="153"/>
      <c r="BF728" s="153"/>
    </row>
    <row r="729" ht="15.75" customHeight="1">
      <c r="B729" s="153"/>
      <c r="C729" s="153"/>
      <c r="H729" s="153"/>
      <c r="I729" s="153"/>
      <c r="N729" s="153"/>
      <c r="O729" s="153"/>
      <c r="T729" s="153"/>
      <c r="U729" s="153"/>
      <c r="Z729" s="153"/>
      <c r="AA729" s="153"/>
      <c r="AF729" s="153"/>
      <c r="AG729" s="153"/>
      <c r="AL729" s="153"/>
      <c r="AM729" s="153"/>
      <c r="AR729" s="153"/>
      <c r="AS729" s="153"/>
      <c r="AX729" s="153"/>
      <c r="AY729" s="153"/>
      <c r="BD729" s="153"/>
      <c r="BE729" s="153"/>
      <c r="BF729" s="153"/>
    </row>
    <row r="730" ht="15.75" customHeight="1">
      <c r="B730" s="153"/>
      <c r="C730" s="153"/>
      <c r="H730" s="153"/>
      <c r="I730" s="153"/>
      <c r="N730" s="153"/>
      <c r="O730" s="153"/>
      <c r="T730" s="153"/>
      <c r="U730" s="153"/>
      <c r="Z730" s="153"/>
      <c r="AA730" s="153"/>
      <c r="AF730" s="153"/>
      <c r="AG730" s="153"/>
      <c r="AL730" s="153"/>
      <c r="AM730" s="153"/>
      <c r="AR730" s="153"/>
      <c r="AS730" s="153"/>
      <c r="AX730" s="153"/>
      <c r="AY730" s="153"/>
      <c r="BD730" s="153"/>
      <c r="BE730" s="153"/>
      <c r="BF730" s="153"/>
    </row>
    <row r="731" ht="15.75" customHeight="1">
      <c r="B731" s="153"/>
      <c r="C731" s="153"/>
      <c r="H731" s="153"/>
      <c r="I731" s="153"/>
      <c r="N731" s="153"/>
      <c r="O731" s="153"/>
      <c r="T731" s="153"/>
      <c r="U731" s="153"/>
      <c r="Z731" s="153"/>
      <c r="AA731" s="153"/>
      <c r="AF731" s="153"/>
      <c r="AG731" s="153"/>
      <c r="AL731" s="153"/>
      <c r="AM731" s="153"/>
      <c r="AR731" s="153"/>
      <c r="AS731" s="153"/>
      <c r="AX731" s="153"/>
      <c r="AY731" s="153"/>
      <c r="BD731" s="153"/>
      <c r="BE731" s="153"/>
      <c r="BF731" s="153"/>
    </row>
    <row r="732" ht="15.75" customHeight="1">
      <c r="B732" s="153"/>
      <c r="C732" s="153"/>
      <c r="H732" s="153"/>
      <c r="I732" s="153"/>
      <c r="N732" s="153"/>
      <c r="O732" s="153"/>
      <c r="T732" s="153"/>
      <c r="U732" s="153"/>
      <c r="Z732" s="153"/>
      <c r="AA732" s="153"/>
      <c r="AF732" s="153"/>
      <c r="AG732" s="153"/>
      <c r="AL732" s="153"/>
      <c r="AM732" s="153"/>
      <c r="AR732" s="153"/>
      <c r="AS732" s="153"/>
      <c r="AX732" s="153"/>
      <c r="AY732" s="153"/>
      <c r="BD732" s="153"/>
      <c r="BE732" s="153"/>
      <c r="BF732" s="153"/>
    </row>
    <row r="733" ht="15.75" customHeight="1">
      <c r="B733" s="153"/>
      <c r="C733" s="153"/>
      <c r="H733" s="153"/>
      <c r="I733" s="153"/>
      <c r="N733" s="153"/>
      <c r="O733" s="153"/>
      <c r="T733" s="153"/>
      <c r="U733" s="153"/>
      <c r="Z733" s="153"/>
      <c r="AA733" s="153"/>
      <c r="AF733" s="153"/>
      <c r="AG733" s="153"/>
      <c r="AL733" s="153"/>
      <c r="AM733" s="153"/>
      <c r="AR733" s="153"/>
      <c r="AS733" s="153"/>
      <c r="AX733" s="153"/>
      <c r="AY733" s="153"/>
      <c r="BD733" s="153"/>
      <c r="BE733" s="153"/>
      <c r="BF733" s="153"/>
    </row>
    <row r="734" ht="15.75" customHeight="1">
      <c r="B734" s="153"/>
      <c r="C734" s="153"/>
      <c r="H734" s="153"/>
      <c r="I734" s="153"/>
      <c r="N734" s="153"/>
      <c r="O734" s="153"/>
      <c r="T734" s="153"/>
      <c r="U734" s="153"/>
      <c r="Z734" s="153"/>
      <c r="AA734" s="153"/>
      <c r="AF734" s="153"/>
      <c r="AG734" s="153"/>
      <c r="AL734" s="153"/>
      <c r="AM734" s="153"/>
      <c r="AR734" s="153"/>
      <c r="AS734" s="153"/>
      <c r="AX734" s="153"/>
      <c r="AY734" s="153"/>
      <c r="BD734" s="153"/>
      <c r="BE734" s="153"/>
      <c r="BF734" s="153"/>
    </row>
    <row r="735" ht="15.75" customHeight="1">
      <c r="B735" s="153"/>
      <c r="C735" s="153"/>
      <c r="H735" s="153"/>
      <c r="I735" s="153"/>
      <c r="N735" s="153"/>
      <c r="O735" s="153"/>
      <c r="T735" s="153"/>
      <c r="U735" s="153"/>
      <c r="Z735" s="153"/>
      <c r="AA735" s="153"/>
      <c r="AF735" s="153"/>
      <c r="AG735" s="153"/>
      <c r="AL735" s="153"/>
      <c r="AM735" s="153"/>
      <c r="AR735" s="153"/>
      <c r="AS735" s="153"/>
      <c r="AX735" s="153"/>
      <c r="AY735" s="153"/>
      <c r="BD735" s="153"/>
      <c r="BE735" s="153"/>
      <c r="BF735" s="153"/>
    </row>
    <row r="736" ht="15.75" customHeight="1">
      <c r="B736" s="153"/>
      <c r="C736" s="153"/>
      <c r="H736" s="153"/>
      <c r="I736" s="153"/>
      <c r="N736" s="153"/>
      <c r="O736" s="153"/>
      <c r="T736" s="153"/>
      <c r="U736" s="153"/>
      <c r="Z736" s="153"/>
      <c r="AA736" s="153"/>
      <c r="AF736" s="153"/>
      <c r="AG736" s="153"/>
      <c r="AL736" s="153"/>
      <c r="AM736" s="153"/>
      <c r="AR736" s="153"/>
      <c r="AS736" s="153"/>
      <c r="AX736" s="153"/>
      <c r="AY736" s="153"/>
      <c r="BD736" s="153"/>
      <c r="BE736" s="153"/>
      <c r="BF736" s="153"/>
    </row>
    <row r="737" ht="15.75" customHeight="1">
      <c r="B737" s="153"/>
      <c r="C737" s="153"/>
      <c r="H737" s="153"/>
      <c r="I737" s="153"/>
      <c r="N737" s="153"/>
      <c r="O737" s="153"/>
      <c r="T737" s="153"/>
      <c r="U737" s="153"/>
      <c r="Z737" s="153"/>
      <c r="AA737" s="153"/>
      <c r="AF737" s="153"/>
      <c r="AG737" s="153"/>
      <c r="AL737" s="153"/>
      <c r="AM737" s="153"/>
      <c r="AR737" s="153"/>
      <c r="AS737" s="153"/>
      <c r="AX737" s="153"/>
      <c r="AY737" s="153"/>
      <c r="BD737" s="153"/>
      <c r="BE737" s="153"/>
      <c r="BF737" s="153"/>
    </row>
    <row r="738" ht="15.75" customHeight="1">
      <c r="B738" s="153"/>
      <c r="C738" s="153"/>
      <c r="H738" s="153"/>
      <c r="I738" s="153"/>
      <c r="N738" s="153"/>
      <c r="O738" s="153"/>
      <c r="T738" s="153"/>
      <c r="U738" s="153"/>
      <c r="Z738" s="153"/>
      <c r="AA738" s="153"/>
      <c r="AF738" s="153"/>
      <c r="AG738" s="153"/>
      <c r="AL738" s="153"/>
      <c r="AM738" s="153"/>
      <c r="AR738" s="153"/>
      <c r="AS738" s="153"/>
      <c r="AX738" s="153"/>
      <c r="AY738" s="153"/>
      <c r="BD738" s="153"/>
      <c r="BE738" s="153"/>
      <c r="BF738" s="153"/>
    </row>
    <row r="739" ht="15.75" customHeight="1">
      <c r="B739" s="153"/>
      <c r="C739" s="153"/>
      <c r="H739" s="153"/>
      <c r="I739" s="153"/>
      <c r="N739" s="153"/>
      <c r="O739" s="153"/>
      <c r="T739" s="153"/>
      <c r="U739" s="153"/>
      <c r="Z739" s="153"/>
      <c r="AA739" s="153"/>
      <c r="AF739" s="153"/>
      <c r="AG739" s="153"/>
      <c r="AL739" s="153"/>
      <c r="AM739" s="153"/>
      <c r="AR739" s="153"/>
      <c r="AS739" s="153"/>
      <c r="AX739" s="153"/>
      <c r="AY739" s="153"/>
      <c r="BD739" s="153"/>
      <c r="BE739" s="153"/>
      <c r="BF739" s="153"/>
    </row>
    <row r="740" ht="15.75" customHeight="1">
      <c r="B740" s="153"/>
      <c r="C740" s="153"/>
      <c r="H740" s="153"/>
      <c r="I740" s="153"/>
      <c r="N740" s="153"/>
      <c r="O740" s="153"/>
      <c r="T740" s="153"/>
      <c r="U740" s="153"/>
      <c r="Z740" s="153"/>
      <c r="AA740" s="153"/>
      <c r="AF740" s="153"/>
      <c r="AG740" s="153"/>
      <c r="AL740" s="153"/>
      <c r="AM740" s="153"/>
      <c r="AR740" s="153"/>
      <c r="AS740" s="153"/>
      <c r="AX740" s="153"/>
      <c r="AY740" s="153"/>
      <c r="BD740" s="153"/>
      <c r="BE740" s="153"/>
      <c r="BF740" s="153"/>
    </row>
    <row r="741" ht="15.75" customHeight="1">
      <c r="B741" s="153"/>
      <c r="C741" s="153"/>
      <c r="H741" s="153"/>
      <c r="I741" s="153"/>
      <c r="N741" s="153"/>
      <c r="O741" s="153"/>
      <c r="T741" s="153"/>
      <c r="U741" s="153"/>
      <c r="Z741" s="153"/>
      <c r="AA741" s="153"/>
      <c r="AF741" s="153"/>
      <c r="AG741" s="153"/>
      <c r="AL741" s="153"/>
      <c r="AM741" s="153"/>
      <c r="AR741" s="153"/>
      <c r="AS741" s="153"/>
      <c r="AX741" s="153"/>
      <c r="AY741" s="153"/>
      <c r="BD741" s="153"/>
      <c r="BE741" s="153"/>
      <c r="BF741" s="153"/>
    </row>
    <row r="742" ht="15.75" customHeight="1">
      <c r="B742" s="153"/>
      <c r="C742" s="153"/>
      <c r="H742" s="153"/>
      <c r="I742" s="153"/>
      <c r="N742" s="153"/>
      <c r="O742" s="153"/>
      <c r="T742" s="153"/>
      <c r="U742" s="153"/>
      <c r="Z742" s="153"/>
      <c r="AA742" s="153"/>
      <c r="AF742" s="153"/>
      <c r="AG742" s="153"/>
      <c r="AL742" s="153"/>
      <c r="AM742" s="153"/>
      <c r="AR742" s="153"/>
      <c r="AS742" s="153"/>
      <c r="AX742" s="153"/>
      <c r="AY742" s="153"/>
      <c r="BD742" s="153"/>
      <c r="BE742" s="153"/>
      <c r="BF742" s="153"/>
    </row>
    <row r="743" ht="15.75" customHeight="1">
      <c r="B743" s="153"/>
      <c r="C743" s="153"/>
      <c r="H743" s="153"/>
      <c r="I743" s="153"/>
      <c r="N743" s="153"/>
      <c r="O743" s="153"/>
      <c r="T743" s="153"/>
      <c r="U743" s="153"/>
      <c r="Z743" s="153"/>
      <c r="AA743" s="153"/>
      <c r="AF743" s="153"/>
      <c r="AG743" s="153"/>
      <c r="AL743" s="153"/>
      <c r="AM743" s="153"/>
      <c r="AR743" s="153"/>
      <c r="AS743" s="153"/>
      <c r="AX743" s="153"/>
      <c r="AY743" s="153"/>
      <c r="BD743" s="153"/>
      <c r="BE743" s="153"/>
      <c r="BF743" s="153"/>
    </row>
    <row r="744" ht="15.75" customHeight="1">
      <c r="B744" s="153"/>
      <c r="C744" s="153"/>
      <c r="H744" s="153"/>
      <c r="I744" s="153"/>
      <c r="N744" s="153"/>
      <c r="O744" s="153"/>
      <c r="T744" s="153"/>
      <c r="U744" s="153"/>
      <c r="Z744" s="153"/>
      <c r="AA744" s="153"/>
      <c r="AF744" s="153"/>
      <c r="AG744" s="153"/>
      <c r="AL744" s="153"/>
      <c r="AM744" s="153"/>
      <c r="AR744" s="153"/>
      <c r="AS744" s="153"/>
      <c r="AX744" s="153"/>
      <c r="AY744" s="153"/>
      <c r="BD744" s="153"/>
      <c r="BE744" s="153"/>
      <c r="BF744" s="153"/>
    </row>
    <row r="745" ht="15.75" customHeight="1">
      <c r="B745" s="153"/>
      <c r="C745" s="153"/>
      <c r="H745" s="153"/>
      <c r="I745" s="153"/>
      <c r="N745" s="153"/>
      <c r="O745" s="153"/>
      <c r="T745" s="153"/>
      <c r="U745" s="153"/>
      <c r="Z745" s="153"/>
      <c r="AA745" s="153"/>
      <c r="AF745" s="153"/>
      <c r="AG745" s="153"/>
      <c r="AL745" s="153"/>
      <c r="AM745" s="153"/>
      <c r="AR745" s="153"/>
      <c r="AS745" s="153"/>
      <c r="AX745" s="153"/>
      <c r="AY745" s="153"/>
      <c r="BD745" s="153"/>
      <c r="BE745" s="153"/>
      <c r="BF745" s="153"/>
    </row>
    <row r="746" ht="15.75" customHeight="1">
      <c r="B746" s="153"/>
      <c r="C746" s="153"/>
      <c r="H746" s="153"/>
      <c r="I746" s="153"/>
      <c r="N746" s="153"/>
      <c r="O746" s="153"/>
      <c r="T746" s="153"/>
      <c r="U746" s="153"/>
      <c r="Z746" s="153"/>
      <c r="AA746" s="153"/>
      <c r="AF746" s="153"/>
      <c r="AG746" s="153"/>
      <c r="AL746" s="153"/>
      <c r="AM746" s="153"/>
      <c r="AR746" s="153"/>
      <c r="AS746" s="153"/>
      <c r="AX746" s="153"/>
      <c r="AY746" s="153"/>
      <c r="BD746" s="153"/>
      <c r="BE746" s="153"/>
      <c r="BF746" s="153"/>
    </row>
    <row r="747" ht="15.75" customHeight="1">
      <c r="B747" s="153"/>
      <c r="C747" s="153"/>
      <c r="H747" s="153"/>
      <c r="I747" s="153"/>
      <c r="N747" s="153"/>
      <c r="O747" s="153"/>
      <c r="T747" s="153"/>
      <c r="U747" s="153"/>
      <c r="Z747" s="153"/>
      <c r="AA747" s="153"/>
      <c r="AF747" s="153"/>
      <c r="AG747" s="153"/>
      <c r="AL747" s="153"/>
      <c r="AM747" s="153"/>
      <c r="AR747" s="153"/>
      <c r="AS747" s="153"/>
      <c r="AX747" s="153"/>
      <c r="AY747" s="153"/>
      <c r="BD747" s="153"/>
      <c r="BE747" s="153"/>
      <c r="BF747" s="153"/>
    </row>
    <row r="748" ht="15.75" customHeight="1">
      <c r="B748" s="153"/>
      <c r="C748" s="153"/>
      <c r="H748" s="153"/>
      <c r="I748" s="153"/>
      <c r="N748" s="153"/>
      <c r="O748" s="153"/>
      <c r="T748" s="153"/>
      <c r="U748" s="153"/>
      <c r="Z748" s="153"/>
      <c r="AA748" s="153"/>
      <c r="AF748" s="153"/>
      <c r="AG748" s="153"/>
      <c r="AL748" s="153"/>
      <c r="AM748" s="153"/>
      <c r="AR748" s="153"/>
      <c r="AS748" s="153"/>
      <c r="AX748" s="153"/>
      <c r="AY748" s="153"/>
      <c r="BD748" s="153"/>
      <c r="BE748" s="153"/>
      <c r="BF748" s="153"/>
    </row>
    <row r="749" ht="15.75" customHeight="1">
      <c r="B749" s="153"/>
      <c r="C749" s="153"/>
      <c r="H749" s="153"/>
      <c r="I749" s="153"/>
      <c r="N749" s="153"/>
      <c r="O749" s="153"/>
      <c r="T749" s="153"/>
      <c r="U749" s="153"/>
      <c r="Z749" s="153"/>
      <c r="AA749" s="153"/>
      <c r="AF749" s="153"/>
      <c r="AG749" s="153"/>
      <c r="AL749" s="153"/>
      <c r="AM749" s="153"/>
      <c r="AR749" s="153"/>
      <c r="AS749" s="153"/>
      <c r="AX749" s="153"/>
      <c r="AY749" s="153"/>
      <c r="BD749" s="153"/>
      <c r="BE749" s="153"/>
      <c r="BF749" s="153"/>
    </row>
    <row r="750" ht="15.75" customHeight="1">
      <c r="B750" s="153"/>
      <c r="C750" s="153"/>
      <c r="H750" s="153"/>
      <c r="I750" s="153"/>
      <c r="N750" s="153"/>
      <c r="O750" s="153"/>
      <c r="T750" s="153"/>
      <c r="U750" s="153"/>
      <c r="Z750" s="153"/>
      <c r="AA750" s="153"/>
      <c r="AF750" s="153"/>
      <c r="AG750" s="153"/>
      <c r="AL750" s="153"/>
      <c r="AM750" s="153"/>
      <c r="AR750" s="153"/>
      <c r="AS750" s="153"/>
      <c r="AX750" s="153"/>
      <c r="AY750" s="153"/>
      <c r="BD750" s="153"/>
      <c r="BE750" s="153"/>
      <c r="BF750" s="153"/>
    </row>
    <row r="751" ht="15.75" customHeight="1">
      <c r="B751" s="153"/>
      <c r="C751" s="153"/>
      <c r="H751" s="153"/>
      <c r="I751" s="153"/>
      <c r="N751" s="153"/>
      <c r="O751" s="153"/>
      <c r="T751" s="153"/>
      <c r="U751" s="153"/>
      <c r="Z751" s="153"/>
      <c r="AA751" s="153"/>
      <c r="AF751" s="153"/>
      <c r="AG751" s="153"/>
      <c r="AL751" s="153"/>
      <c r="AM751" s="153"/>
      <c r="AR751" s="153"/>
      <c r="AS751" s="153"/>
      <c r="AX751" s="153"/>
      <c r="AY751" s="153"/>
      <c r="BD751" s="153"/>
      <c r="BE751" s="153"/>
      <c r="BF751" s="153"/>
    </row>
    <row r="752" ht="15.75" customHeight="1">
      <c r="B752" s="153"/>
      <c r="C752" s="153"/>
      <c r="H752" s="153"/>
      <c r="I752" s="153"/>
      <c r="N752" s="153"/>
      <c r="O752" s="153"/>
      <c r="T752" s="153"/>
      <c r="U752" s="153"/>
      <c r="Z752" s="153"/>
      <c r="AA752" s="153"/>
      <c r="AF752" s="153"/>
      <c r="AG752" s="153"/>
      <c r="AL752" s="153"/>
      <c r="AM752" s="153"/>
      <c r="AR752" s="153"/>
      <c r="AS752" s="153"/>
      <c r="AX752" s="153"/>
      <c r="AY752" s="153"/>
      <c r="BD752" s="153"/>
      <c r="BE752" s="153"/>
      <c r="BF752" s="153"/>
    </row>
    <row r="753" ht="15.75" customHeight="1">
      <c r="B753" s="153"/>
      <c r="C753" s="153"/>
      <c r="H753" s="153"/>
      <c r="I753" s="153"/>
      <c r="N753" s="153"/>
      <c r="O753" s="153"/>
      <c r="T753" s="153"/>
      <c r="U753" s="153"/>
      <c r="Z753" s="153"/>
      <c r="AA753" s="153"/>
      <c r="AF753" s="153"/>
      <c r="AG753" s="153"/>
      <c r="AL753" s="153"/>
      <c r="AM753" s="153"/>
      <c r="AR753" s="153"/>
      <c r="AS753" s="153"/>
      <c r="AX753" s="153"/>
      <c r="AY753" s="153"/>
      <c r="BD753" s="153"/>
      <c r="BE753" s="153"/>
      <c r="BF753" s="153"/>
    </row>
    <row r="754" ht="15.75" customHeight="1">
      <c r="B754" s="153"/>
      <c r="C754" s="153"/>
      <c r="H754" s="153"/>
      <c r="I754" s="153"/>
      <c r="N754" s="153"/>
      <c r="O754" s="153"/>
      <c r="T754" s="153"/>
      <c r="U754" s="153"/>
      <c r="Z754" s="153"/>
      <c r="AA754" s="153"/>
      <c r="AF754" s="153"/>
      <c r="AG754" s="153"/>
      <c r="AL754" s="153"/>
      <c r="AM754" s="153"/>
      <c r="AR754" s="153"/>
      <c r="AS754" s="153"/>
      <c r="AX754" s="153"/>
      <c r="AY754" s="153"/>
      <c r="BD754" s="153"/>
      <c r="BE754" s="153"/>
      <c r="BF754" s="153"/>
    </row>
    <row r="755" ht="15.75" customHeight="1">
      <c r="B755" s="153"/>
      <c r="C755" s="153"/>
      <c r="H755" s="153"/>
      <c r="I755" s="153"/>
      <c r="N755" s="153"/>
      <c r="O755" s="153"/>
      <c r="T755" s="153"/>
      <c r="U755" s="153"/>
      <c r="Z755" s="153"/>
      <c r="AA755" s="153"/>
      <c r="AF755" s="153"/>
      <c r="AG755" s="153"/>
      <c r="AL755" s="153"/>
      <c r="AM755" s="153"/>
      <c r="AR755" s="153"/>
      <c r="AS755" s="153"/>
      <c r="AX755" s="153"/>
      <c r="AY755" s="153"/>
      <c r="BD755" s="153"/>
      <c r="BE755" s="153"/>
      <c r="BF755" s="153"/>
    </row>
    <row r="756" ht="15.75" customHeight="1">
      <c r="B756" s="153"/>
      <c r="C756" s="153"/>
      <c r="H756" s="153"/>
      <c r="I756" s="153"/>
      <c r="N756" s="153"/>
      <c r="O756" s="153"/>
      <c r="T756" s="153"/>
      <c r="U756" s="153"/>
      <c r="Z756" s="153"/>
      <c r="AA756" s="153"/>
      <c r="AF756" s="153"/>
      <c r="AG756" s="153"/>
      <c r="AL756" s="153"/>
      <c r="AM756" s="153"/>
      <c r="AR756" s="153"/>
      <c r="AS756" s="153"/>
      <c r="AX756" s="153"/>
      <c r="AY756" s="153"/>
      <c r="BD756" s="153"/>
      <c r="BE756" s="153"/>
      <c r="BF756" s="153"/>
    </row>
    <row r="757" ht="15.75" customHeight="1">
      <c r="B757" s="153"/>
      <c r="C757" s="153"/>
      <c r="H757" s="153"/>
      <c r="I757" s="153"/>
      <c r="N757" s="153"/>
      <c r="O757" s="153"/>
      <c r="T757" s="153"/>
      <c r="U757" s="153"/>
      <c r="Z757" s="153"/>
      <c r="AA757" s="153"/>
      <c r="AF757" s="153"/>
      <c r="AG757" s="153"/>
      <c r="AL757" s="153"/>
      <c r="AM757" s="153"/>
      <c r="AR757" s="153"/>
      <c r="AS757" s="153"/>
      <c r="AX757" s="153"/>
      <c r="AY757" s="153"/>
      <c r="BD757" s="153"/>
      <c r="BE757" s="153"/>
      <c r="BF757" s="153"/>
    </row>
    <row r="758" ht="15.75" customHeight="1">
      <c r="B758" s="153"/>
      <c r="C758" s="153"/>
      <c r="H758" s="153"/>
      <c r="I758" s="153"/>
      <c r="N758" s="153"/>
      <c r="O758" s="153"/>
      <c r="T758" s="153"/>
      <c r="U758" s="153"/>
      <c r="Z758" s="153"/>
      <c r="AA758" s="153"/>
      <c r="AF758" s="153"/>
      <c r="AG758" s="153"/>
      <c r="AL758" s="153"/>
      <c r="AM758" s="153"/>
      <c r="AR758" s="153"/>
      <c r="AS758" s="153"/>
      <c r="AX758" s="153"/>
      <c r="AY758" s="153"/>
      <c r="BD758" s="153"/>
      <c r="BE758" s="153"/>
      <c r="BF758" s="153"/>
    </row>
    <row r="759" ht="15.75" customHeight="1">
      <c r="B759" s="153"/>
      <c r="C759" s="153"/>
      <c r="H759" s="153"/>
      <c r="I759" s="153"/>
      <c r="N759" s="153"/>
      <c r="O759" s="153"/>
      <c r="T759" s="153"/>
      <c r="U759" s="153"/>
      <c r="Z759" s="153"/>
      <c r="AA759" s="153"/>
      <c r="AF759" s="153"/>
      <c r="AG759" s="153"/>
      <c r="AL759" s="153"/>
      <c r="AM759" s="153"/>
      <c r="AR759" s="153"/>
      <c r="AS759" s="153"/>
      <c r="AX759" s="153"/>
      <c r="AY759" s="153"/>
      <c r="BD759" s="153"/>
      <c r="BE759" s="153"/>
      <c r="BF759" s="153"/>
    </row>
    <row r="760" ht="15.75" customHeight="1">
      <c r="B760" s="153"/>
      <c r="C760" s="153"/>
      <c r="H760" s="153"/>
      <c r="I760" s="153"/>
      <c r="N760" s="153"/>
      <c r="O760" s="153"/>
      <c r="T760" s="153"/>
      <c r="U760" s="153"/>
      <c r="Z760" s="153"/>
      <c r="AA760" s="153"/>
      <c r="AF760" s="153"/>
      <c r="AG760" s="153"/>
      <c r="AL760" s="153"/>
      <c r="AM760" s="153"/>
      <c r="AR760" s="153"/>
      <c r="AS760" s="153"/>
      <c r="AX760" s="153"/>
      <c r="AY760" s="153"/>
      <c r="BD760" s="153"/>
      <c r="BE760" s="153"/>
      <c r="BF760" s="153"/>
    </row>
    <row r="761" ht="15.75" customHeight="1">
      <c r="B761" s="153"/>
      <c r="C761" s="153"/>
      <c r="H761" s="153"/>
      <c r="I761" s="153"/>
      <c r="N761" s="153"/>
      <c r="O761" s="153"/>
      <c r="T761" s="153"/>
      <c r="U761" s="153"/>
      <c r="Z761" s="153"/>
      <c r="AA761" s="153"/>
      <c r="AF761" s="153"/>
      <c r="AG761" s="153"/>
      <c r="AL761" s="153"/>
      <c r="AM761" s="153"/>
      <c r="AR761" s="153"/>
      <c r="AS761" s="153"/>
      <c r="AX761" s="153"/>
      <c r="AY761" s="153"/>
      <c r="BD761" s="153"/>
      <c r="BE761" s="153"/>
      <c r="BF761" s="153"/>
    </row>
    <row r="762" ht="15.75" customHeight="1">
      <c r="B762" s="153"/>
      <c r="C762" s="153"/>
      <c r="H762" s="153"/>
      <c r="I762" s="153"/>
      <c r="N762" s="153"/>
      <c r="O762" s="153"/>
      <c r="T762" s="153"/>
      <c r="U762" s="153"/>
      <c r="Z762" s="153"/>
      <c r="AA762" s="153"/>
      <c r="AF762" s="153"/>
      <c r="AG762" s="153"/>
      <c r="AL762" s="153"/>
      <c r="AM762" s="153"/>
      <c r="AR762" s="153"/>
      <c r="AS762" s="153"/>
      <c r="AX762" s="153"/>
      <c r="AY762" s="153"/>
      <c r="BD762" s="153"/>
      <c r="BE762" s="153"/>
      <c r="BF762" s="153"/>
    </row>
    <row r="763" ht="15.75" customHeight="1">
      <c r="B763" s="153"/>
      <c r="C763" s="153"/>
      <c r="H763" s="153"/>
      <c r="I763" s="153"/>
      <c r="N763" s="153"/>
      <c r="O763" s="153"/>
      <c r="T763" s="153"/>
      <c r="U763" s="153"/>
      <c r="Z763" s="153"/>
      <c r="AA763" s="153"/>
      <c r="AF763" s="153"/>
      <c r="AG763" s="153"/>
      <c r="AL763" s="153"/>
      <c r="AM763" s="153"/>
      <c r="AR763" s="153"/>
      <c r="AS763" s="153"/>
      <c r="AX763" s="153"/>
      <c r="AY763" s="153"/>
      <c r="BD763" s="153"/>
      <c r="BE763" s="153"/>
      <c r="BF763" s="153"/>
    </row>
    <row r="764" ht="15.75" customHeight="1">
      <c r="B764" s="153"/>
      <c r="C764" s="153"/>
      <c r="H764" s="153"/>
      <c r="I764" s="153"/>
      <c r="N764" s="153"/>
      <c r="O764" s="153"/>
      <c r="T764" s="153"/>
      <c r="U764" s="153"/>
      <c r="Z764" s="153"/>
      <c r="AA764" s="153"/>
      <c r="AF764" s="153"/>
      <c r="AG764" s="153"/>
      <c r="AL764" s="153"/>
      <c r="AM764" s="153"/>
      <c r="AR764" s="153"/>
      <c r="AS764" s="153"/>
      <c r="AX764" s="153"/>
      <c r="AY764" s="153"/>
      <c r="BD764" s="153"/>
      <c r="BE764" s="153"/>
      <c r="BF764" s="153"/>
    </row>
    <row r="765" ht="15.75" customHeight="1">
      <c r="B765" s="153"/>
      <c r="C765" s="153"/>
      <c r="H765" s="153"/>
      <c r="I765" s="153"/>
      <c r="N765" s="153"/>
      <c r="O765" s="153"/>
      <c r="T765" s="153"/>
      <c r="U765" s="153"/>
      <c r="Z765" s="153"/>
      <c r="AA765" s="153"/>
      <c r="AF765" s="153"/>
      <c r="AG765" s="153"/>
      <c r="AL765" s="153"/>
      <c r="AM765" s="153"/>
      <c r="AR765" s="153"/>
      <c r="AS765" s="153"/>
      <c r="AX765" s="153"/>
      <c r="AY765" s="153"/>
      <c r="BD765" s="153"/>
      <c r="BE765" s="153"/>
      <c r="BF765" s="153"/>
    </row>
    <row r="766" ht="15.75" customHeight="1">
      <c r="B766" s="153"/>
      <c r="C766" s="153"/>
      <c r="H766" s="153"/>
      <c r="I766" s="153"/>
      <c r="N766" s="153"/>
      <c r="O766" s="153"/>
      <c r="T766" s="153"/>
      <c r="U766" s="153"/>
      <c r="Z766" s="153"/>
      <c r="AA766" s="153"/>
      <c r="AF766" s="153"/>
      <c r="AG766" s="153"/>
      <c r="AL766" s="153"/>
      <c r="AM766" s="153"/>
      <c r="AR766" s="153"/>
      <c r="AS766" s="153"/>
      <c r="AX766" s="153"/>
      <c r="AY766" s="153"/>
      <c r="BD766" s="153"/>
      <c r="BE766" s="153"/>
      <c r="BF766" s="153"/>
    </row>
    <row r="767" ht="15.75" customHeight="1">
      <c r="B767" s="153"/>
      <c r="C767" s="153"/>
      <c r="H767" s="153"/>
      <c r="I767" s="153"/>
      <c r="N767" s="153"/>
      <c r="O767" s="153"/>
      <c r="T767" s="153"/>
      <c r="U767" s="153"/>
      <c r="Z767" s="153"/>
      <c r="AA767" s="153"/>
      <c r="AF767" s="153"/>
      <c r="AG767" s="153"/>
      <c r="AL767" s="153"/>
      <c r="AM767" s="153"/>
      <c r="AR767" s="153"/>
      <c r="AS767" s="153"/>
      <c r="AX767" s="153"/>
      <c r="AY767" s="153"/>
      <c r="BD767" s="153"/>
      <c r="BE767" s="153"/>
      <c r="BF767" s="153"/>
    </row>
    <row r="768" ht="15.75" customHeight="1">
      <c r="B768" s="153"/>
      <c r="C768" s="153"/>
      <c r="H768" s="153"/>
      <c r="I768" s="153"/>
      <c r="N768" s="153"/>
      <c r="O768" s="153"/>
      <c r="T768" s="153"/>
      <c r="U768" s="153"/>
      <c r="Z768" s="153"/>
      <c r="AA768" s="153"/>
      <c r="AF768" s="153"/>
      <c r="AG768" s="153"/>
      <c r="AL768" s="153"/>
      <c r="AM768" s="153"/>
      <c r="AR768" s="153"/>
      <c r="AS768" s="153"/>
      <c r="AX768" s="153"/>
      <c r="AY768" s="153"/>
      <c r="BD768" s="153"/>
      <c r="BE768" s="153"/>
      <c r="BF768" s="153"/>
    </row>
    <row r="769" ht="15.75" customHeight="1">
      <c r="B769" s="153"/>
      <c r="C769" s="153"/>
      <c r="H769" s="153"/>
      <c r="I769" s="153"/>
      <c r="N769" s="153"/>
      <c r="O769" s="153"/>
      <c r="T769" s="153"/>
      <c r="U769" s="153"/>
      <c r="Z769" s="153"/>
      <c r="AA769" s="153"/>
      <c r="AF769" s="153"/>
      <c r="AG769" s="153"/>
      <c r="AL769" s="153"/>
      <c r="AM769" s="153"/>
      <c r="AR769" s="153"/>
      <c r="AS769" s="153"/>
      <c r="AX769" s="153"/>
      <c r="AY769" s="153"/>
      <c r="BD769" s="153"/>
      <c r="BE769" s="153"/>
      <c r="BF769" s="153"/>
    </row>
    <row r="770" ht="15.75" customHeight="1">
      <c r="B770" s="153"/>
      <c r="C770" s="153"/>
      <c r="H770" s="153"/>
      <c r="I770" s="153"/>
      <c r="N770" s="153"/>
      <c r="O770" s="153"/>
      <c r="T770" s="153"/>
      <c r="U770" s="153"/>
      <c r="Z770" s="153"/>
      <c r="AA770" s="153"/>
      <c r="AF770" s="153"/>
      <c r="AG770" s="153"/>
      <c r="AL770" s="153"/>
      <c r="AM770" s="153"/>
      <c r="AR770" s="153"/>
      <c r="AS770" s="153"/>
      <c r="AX770" s="153"/>
      <c r="AY770" s="153"/>
      <c r="BD770" s="153"/>
      <c r="BE770" s="153"/>
      <c r="BF770" s="153"/>
    </row>
    <row r="771" ht="15.75" customHeight="1">
      <c r="B771" s="153"/>
      <c r="C771" s="153"/>
      <c r="H771" s="153"/>
      <c r="I771" s="153"/>
      <c r="N771" s="153"/>
      <c r="O771" s="153"/>
      <c r="T771" s="153"/>
      <c r="U771" s="153"/>
      <c r="Z771" s="153"/>
      <c r="AA771" s="153"/>
      <c r="AF771" s="153"/>
      <c r="AG771" s="153"/>
      <c r="AL771" s="153"/>
      <c r="AM771" s="153"/>
      <c r="AR771" s="153"/>
      <c r="AS771" s="153"/>
      <c r="AX771" s="153"/>
      <c r="AY771" s="153"/>
      <c r="BD771" s="153"/>
      <c r="BE771" s="153"/>
      <c r="BF771" s="153"/>
    </row>
    <row r="772" ht="15.75" customHeight="1">
      <c r="B772" s="153"/>
      <c r="C772" s="153"/>
      <c r="H772" s="153"/>
      <c r="I772" s="153"/>
      <c r="N772" s="153"/>
      <c r="O772" s="153"/>
      <c r="T772" s="153"/>
      <c r="U772" s="153"/>
      <c r="Z772" s="153"/>
      <c r="AA772" s="153"/>
      <c r="AF772" s="153"/>
      <c r="AG772" s="153"/>
      <c r="AL772" s="153"/>
      <c r="AM772" s="153"/>
      <c r="AR772" s="153"/>
      <c r="AS772" s="153"/>
      <c r="AX772" s="153"/>
      <c r="AY772" s="153"/>
      <c r="BD772" s="153"/>
      <c r="BE772" s="153"/>
      <c r="BF772" s="153"/>
    </row>
    <row r="773" ht="15.75" customHeight="1">
      <c r="B773" s="153"/>
      <c r="C773" s="153"/>
      <c r="H773" s="153"/>
      <c r="I773" s="153"/>
      <c r="N773" s="153"/>
      <c r="O773" s="153"/>
      <c r="T773" s="153"/>
      <c r="U773" s="153"/>
      <c r="Z773" s="153"/>
      <c r="AA773" s="153"/>
      <c r="AF773" s="153"/>
      <c r="AG773" s="153"/>
      <c r="AL773" s="153"/>
      <c r="AM773" s="153"/>
      <c r="AR773" s="153"/>
      <c r="AS773" s="153"/>
      <c r="AX773" s="153"/>
      <c r="AY773" s="153"/>
      <c r="BD773" s="153"/>
      <c r="BE773" s="153"/>
      <c r="BF773" s="153"/>
    </row>
    <row r="774" ht="15.75" customHeight="1">
      <c r="B774" s="153"/>
      <c r="C774" s="153"/>
      <c r="H774" s="153"/>
      <c r="I774" s="153"/>
      <c r="N774" s="153"/>
      <c r="O774" s="153"/>
      <c r="T774" s="153"/>
      <c r="U774" s="153"/>
      <c r="Z774" s="153"/>
      <c r="AA774" s="153"/>
      <c r="AF774" s="153"/>
      <c r="AG774" s="153"/>
      <c r="AL774" s="153"/>
      <c r="AM774" s="153"/>
      <c r="AR774" s="153"/>
      <c r="AS774" s="153"/>
      <c r="AX774" s="153"/>
      <c r="AY774" s="153"/>
      <c r="BD774" s="153"/>
      <c r="BE774" s="153"/>
      <c r="BF774" s="153"/>
    </row>
    <row r="775" ht="15.75" customHeight="1">
      <c r="B775" s="153"/>
      <c r="C775" s="153"/>
      <c r="H775" s="153"/>
      <c r="I775" s="153"/>
      <c r="N775" s="153"/>
      <c r="O775" s="153"/>
      <c r="T775" s="153"/>
      <c r="U775" s="153"/>
      <c r="Z775" s="153"/>
      <c r="AA775" s="153"/>
      <c r="AF775" s="153"/>
      <c r="AG775" s="153"/>
      <c r="AL775" s="153"/>
      <c r="AM775" s="153"/>
      <c r="AR775" s="153"/>
      <c r="AS775" s="153"/>
      <c r="AX775" s="153"/>
      <c r="AY775" s="153"/>
      <c r="BD775" s="153"/>
      <c r="BE775" s="153"/>
      <c r="BF775" s="153"/>
    </row>
    <row r="776" ht="15.75" customHeight="1">
      <c r="B776" s="153"/>
      <c r="C776" s="153"/>
      <c r="H776" s="153"/>
      <c r="I776" s="153"/>
      <c r="N776" s="153"/>
      <c r="O776" s="153"/>
      <c r="T776" s="153"/>
      <c r="U776" s="153"/>
      <c r="Z776" s="153"/>
      <c r="AA776" s="153"/>
      <c r="AF776" s="153"/>
      <c r="AG776" s="153"/>
      <c r="AL776" s="153"/>
      <c r="AM776" s="153"/>
      <c r="AR776" s="153"/>
      <c r="AS776" s="153"/>
      <c r="AX776" s="153"/>
      <c r="AY776" s="153"/>
      <c r="BD776" s="153"/>
      <c r="BE776" s="153"/>
      <c r="BF776" s="153"/>
    </row>
    <row r="777" ht="15.75" customHeight="1">
      <c r="B777" s="153"/>
      <c r="C777" s="153"/>
      <c r="H777" s="153"/>
      <c r="I777" s="153"/>
      <c r="N777" s="153"/>
      <c r="O777" s="153"/>
      <c r="T777" s="153"/>
      <c r="U777" s="153"/>
      <c r="Z777" s="153"/>
      <c r="AA777" s="153"/>
      <c r="AF777" s="153"/>
      <c r="AG777" s="153"/>
      <c r="AL777" s="153"/>
      <c r="AM777" s="153"/>
      <c r="AR777" s="153"/>
      <c r="AS777" s="153"/>
      <c r="AX777" s="153"/>
      <c r="AY777" s="153"/>
      <c r="BD777" s="153"/>
      <c r="BE777" s="153"/>
      <c r="BF777" s="153"/>
    </row>
    <row r="778" ht="15.75" customHeight="1">
      <c r="B778" s="153"/>
      <c r="C778" s="153"/>
      <c r="H778" s="153"/>
      <c r="I778" s="153"/>
      <c r="N778" s="153"/>
      <c r="O778" s="153"/>
      <c r="T778" s="153"/>
      <c r="U778" s="153"/>
      <c r="Z778" s="153"/>
      <c r="AA778" s="153"/>
      <c r="AF778" s="153"/>
      <c r="AG778" s="153"/>
      <c r="AL778" s="153"/>
      <c r="AM778" s="153"/>
      <c r="AR778" s="153"/>
      <c r="AS778" s="153"/>
      <c r="AX778" s="153"/>
      <c r="AY778" s="153"/>
      <c r="BD778" s="153"/>
      <c r="BE778" s="153"/>
      <c r="BF778" s="153"/>
    </row>
    <row r="779" ht="15.75" customHeight="1">
      <c r="B779" s="153"/>
      <c r="C779" s="153"/>
      <c r="H779" s="153"/>
      <c r="I779" s="153"/>
      <c r="N779" s="153"/>
      <c r="O779" s="153"/>
      <c r="T779" s="153"/>
      <c r="U779" s="153"/>
      <c r="Z779" s="153"/>
      <c r="AA779" s="153"/>
      <c r="AF779" s="153"/>
      <c r="AG779" s="153"/>
      <c r="AL779" s="153"/>
      <c r="AM779" s="153"/>
      <c r="AR779" s="153"/>
      <c r="AS779" s="153"/>
      <c r="AX779" s="153"/>
      <c r="AY779" s="153"/>
      <c r="BD779" s="153"/>
      <c r="BE779" s="153"/>
      <c r="BF779" s="153"/>
    </row>
    <row r="780" ht="15.75" customHeight="1">
      <c r="B780" s="153"/>
      <c r="C780" s="153"/>
      <c r="H780" s="153"/>
      <c r="I780" s="153"/>
      <c r="N780" s="153"/>
      <c r="O780" s="153"/>
      <c r="T780" s="153"/>
      <c r="U780" s="153"/>
      <c r="Z780" s="153"/>
      <c r="AA780" s="153"/>
      <c r="AF780" s="153"/>
      <c r="AG780" s="153"/>
      <c r="AL780" s="153"/>
      <c r="AM780" s="153"/>
      <c r="AR780" s="153"/>
      <c r="AS780" s="153"/>
      <c r="AX780" s="153"/>
      <c r="AY780" s="153"/>
      <c r="BD780" s="153"/>
      <c r="BE780" s="153"/>
      <c r="BF780" s="153"/>
    </row>
    <row r="781" ht="15.75" customHeight="1">
      <c r="B781" s="153"/>
      <c r="C781" s="153"/>
      <c r="H781" s="153"/>
      <c r="I781" s="153"/>
      <c r="N781" s="153"/>
      <c r="O781" s="153"/>
      <c r="T781" s="153"/>
      <c r="U781" s="153"/>
      <c r="Z781" s="153"/>
      <c r="AA781" s="153"/>
      <c r="AF781" s="153"/>
      <c r="AG781" s="153"/>
      <c r="AL781" s="153"/>
      <c r="AM781" s="153"/>
      <c r="AR781" s="153"/>
      <c r="AS781" s="153"/>
      <c r="AX781" s="153"/>
      <c r="AY781" s="153"/>
      <c r="BD781" s="153"/>
      <c r="BE781" s="153"/>
      <c r="BF781" s="153"/>
    </row>
    <row r="782" ht="15.75" customHeight="1">
      <c r="B782" s="153"/>
      <c r="C782" s="153"/>
      <c r="H782" s="153"/>
      <c r="I782" s="153"/>
      <c r="N782" s="153"/>
      <c r="O782" s="153"/>
      <c r="T782" s="153"/>
      <c r="U782" s="153"/>
      <c r="Z782" s="153"/>
      <c r="AA782" s="153"/>
      <c r="AF782" s="153"/>
      <c r="AG782" s="153"/>
      <c r="AL782" s="153"/>
      <c r="AM782" s="153"/>
      <c r="AR782" s="153"/>
      <c r="AS782" s="153"/>
      <c r="AX782" s="153"/>
      <c r="AY782" s="153"/>
      <c r="BD782" s="153"/>
      <c r="BE782" s="153"/>
      <c r="BF782" s="153"/>
    </row>
    <row r="783" ht="15.75" customHeight="1">
      <c r="B783" s="153"/>
      <c r="C783" s="153"/>
      <c r="H783" s="153"/>
      <c r="I783" s="153"/>
      <c r="N783" s="153"/>
      <c r="O783" s="153"/>
      <c r="T783" s="153"/>
      <c r="U783" s="153"/>
      <c r="Z783" s="153"/>
      <c r="AA783" s="153"/>
      <c r="AF783" s="153"/>
      <c r="AG783" s="153"/>
      <c r="AL783" s="153"/>
      <c r="AM783" s="153"/>
      <c r="AR783" s="153"/>
      <c r="AS783" s="153"/>
      <c r="AX783" s="153"/>
      <c r="AY783" s="153"/>
      <c r="BD783" s="153"/>
      <c r="BE783" s="153"/>
      <c r="BF783" s="153"/>
    </row>
    <row r="784" ht="15.75" customHeight="1">
      <c r="B784" s="153"/>
      <c r="C784" s="153"/>
      <c r="H784" s="153"/>
      <c r="I784" s="153"/>
      <c r="N784" s="153"/>
      <c r="O784" s="153"/>
      <c r="T784" s="153"/>
      <c r="U784" s="153"/>
      <c r="Z784" s="153"/>
      <c r="AA784" s="153"/>
      <c r="AF784" s="153"/>
      <c r="AG784" s="153"/>
      <c r="AL784" s="153"/>
      <c r="AM784" s="153"/>
      <c r="AR784" s="153"/>
      <c r="AS784" s="153"/>
      <c r="AX784" s="153"/>
      <c r="AY784" s="153"/>
      <c r="BD784" s="153"/>
      <c r="BE784" s="153"/>
      <c r="BF784" s="153"/>
    </row>
    <row r="785" ht="15.75" customHeight="1">
      <c r="B785" s="153"/>
      <c r="C785" s="153"/>
      <c r="H785" s="153"/>
      <c r="I785" s="153"/>
      <c r="N785" s="153"/>
      <c r="O785" s="153"/>
      <c r="T785" s="153"/>
      <c r="U785" s="153"/>
      <c r="Z785" s="153"/>
      <c r="AA785" s="153"/>
      <c r="AF785" s="153"/>
      <c r="AG785" s="153"/>
      <c r="AL785" s="153"/>
      <c r="AM785" s="153"/>
      <c r="AR785" s="153"/>
      <c r="AS785" s="153"/>
      <c r="AX785" s="153"/>
      <c r="AY785" s="153"/>
      <c r="BD785" s="153"/>
      <c r="BE785" s="153"/>
      <c r="BF785" s="153"/>
    </row>
    <row r="786" ht="15.75" customHeight="1">
      <c r="B786" s="153"/>
      <c r="C786" s="153"/>
      <c r="H786" s="153"/>
      <c r="I786" s="153"/>
      <c r="N786" s="153"/>
      <c r="O786" s="153"/>
      <c r="T786" s="153"/>
      <c r="U786" s="153"/>
      <c r="Z786" s="153"/>
      <c r="AA786" s="153"/>
      <c r="AF786" s="153"/>
      <c r="AG786" s="153"/>
      <c r="AL786" s="153"/>
      <c r="AM786" s="153"/>
      <c r="AR786" s="153"/>
      <c r="AS786" s="153"/>
      <c r="AX786" s="153"/>
      <c r="AY786" s="153"/>
      <c r="BD786" s="153"/>
      <c r="BE786" s="153"/>
      <c r="BF786" s="153"/>
    </row>
    <row r="787" ht="15.75" customHeight="1">
      <c r="B787" s="153"/>
      <c r="C787" s="153"/>
      <c r="H787" s="153"/>
      <c r="I787" s="153"/>
      <c r="N787" s="153"/>
      <c r="O787" s="153"/>
      <c r="T787" s="153"/>
      <c r="U787" s="153"/>
      <c r="Z787" s="153"/>
      <c r="AA787" s="153"/>
      <c r="AF787" s="153"/>
      <c r="AG787" s="153"/>
      <c r="AL787" s="153"/>
      <c r="AM787" s="153"/>
      <c r="AR787" s="153"/>
      <c r="AS787" s="153"/>
      <c r="AX787" s="153"/>
      <c r="AY787" s="153"/>
      <c r="BD787" s="153"/>
      <c r="BE787" s="153"/>
      <c r="BF787" s="153"/>
    </row>
    <row r="788" ht="15.75" customHeight="1">
      <c r="B788" s="153"/>
      <c r="C788" s="153"/>
      <c r="H788" s="153"/>
      <c r="I788" s="153"/>
      <c r="N788" s="153"/>
      <c r="O788" s="153"/>
      <c r="T788" s="153"/>
      <c r="U788" s="153"/>
      <c r="Z788" s="153"/>
      <c r="AA788" s="153"/>
      <c r="AF788" s="153"/>
      <c r="AG788" s="153"/>
      <c r="AL788" s="153"/>
      <c r="AM788" s="153"/>
      <c r="AR788" s="153"/>
      <c r="AS788" s="153"/>
      <c r="AX788" s="153"/>
      <c r="AY788" s="153"/>
      <c r="BD788" s="153"/>
      <c r="BE788" s="153"/>
      <c r="BF788" s="153"/>
    </row>
    <row r="789" ht="15.75" customHeight="1">
      <c r="B789" s="153"/>
      <c r="C789" s="153"/>
      <c r="H789" s="153"/>
      <c r="I789" s="153"/>
      <c r="N789" s="153"/>
      <c r="O789" s="153"/>
      <c r="T789" s="153"/>
      <c r="U789" s="153"/>
      <c r="Z789" s="153"/>
      <c r="AA789" s="153"/>
      <c r="AF789" s="153"/>
      <c r="AG789" s="153"/>
      <c r="AL789" s="153"/>
      <c r="AM789" s="153"/>
      <c r="AR789" s="153"/>
      <c r="AS789" s="153"/>
      <c r="AX789" s="153"/>
      <c r="AY789" s="153"/>
      <c r="BD789" s="153"/>
      <c r="BE789" s="153"/>
      <c r="BF789" s="153"/>
    </row>
    <row r="790" ht="15.75" customHeight="1">
      <c r="B790" s="153"/>
      <c r="C790" s="153"/>
      <c r="H790" s="153"/>
      <c r="I790" s="153"/>
      <c r="N790" s="153"/>
      <c r="O790" s="153"/>
      <c r="T790" s="153"/>
      <c r="U790" s="153"/>
      <c r="Z790" s="153"/>
      <c r="AA790" s="153"/>
      <c r="AF790" s="153"/>
      <c r="AG790" s="153"/>
      <c r="AL790" s="153"/>
      <c r="AM790" s="153"/>
      <c r="AR790" s="153"/>
      <c r="AS790" s="153"/>
      <c r="AX790" s="153"/>
      <c r="AY790" s="153"/>
      <c r="BD790" s="153"/>
      <c r="BE790" s="153"/>
      <c r="BF790" s="153"/>
    </row>
    <row r="791" ht="15.75" customHeight="1">
      <c r="B791" s="153"/>
      <c r="C791" s="153"/>
      <c r="H791" s="153"/>
      <c r="I791" s="153"/>
      <c r="N791" s="153"/>
      <c r="O791" s="153"/>
      <c r="T791" s="153"/>
      <c r="U791" s="153"/>
      <c r="Z791" s="153"/>
      <c r="AA791" s="153"/>
      <c r="AF791" s="153"/>
      <c r="AG791" s="153"/>
      <c r="AL791" s="153"/>
      <c r="AM791" s="153"/>
      <c r="AR791" s="153"/>
      <c r="AS791" s="153"/>
      <c r="AX791" s="153"/>
      <c r="AY791" s="153"/>
      <c r="BD791" s="153"/>
      <c r="BE791" s="153"/>
      <c r="BF791" s="153"/>
    </row>
    <row r="792" ht="15.75" customHeight="1">
      <c r="B792" s="153"/>
      <c r="C792" s="153"/>
      <c r="H792" s="153"/>
      <c r="I792" s="153"/>
      <c r="N792" s="153"/>
      <c r="O792" s="153"/>
      <c r="T792" s="153"/>
      <c r="U792" s="153"/>
      <c r="Z792" s="153"/>
      <c r="AA792" s="153"/>
      <c r="AF792" s="153"/>
      <c r="AG792" s="153"/>
      <c r="AL792" s="153"/>
      <c r="AM792" s="153"/>
      <c r="AR792" s="153"/>
      <c r="AS792" s="153"/>
      <c r="AX792" s="153"/>
      <c r="AY792" s="153"/>
      <c r="BD792" s="153"/>
      <c r="BE792" s="153"/>
      <c r="BF792" s="153"/>
    </row>
    <row r="793" ht="15.75" customHeight="1">
      <c r="B793" s="153"/>
      <c r="C793" s="153"/>
      <c r="H793" s="153"/>
      <c r="I793" s="153"/>
      <c r="N793" s="153"/>
      <c r="O793" s="153"/>
      <c r="T793" s="153"/>
      <c r="U793" s="153"/>
      <c r="Z793" s="153"/>
      <c r="AA793" s="153"/>
      <c r="AF793" s="153"/>
      <c r="AG793" s="153"/>
      <c r="AL793" s="153"/>
      <c r="AM793" s="153"/>
      <c r="AR793" s="153"/>
      <c r="AS793" s="153"/>
      <c r="AX793" s="153"/>
      <c r="AY793" s="153"/>
      <c r="BD793" s="153"/>
      <c r="BE793" s="153"/>
      <c r="BF793" s="153"/>
    </row>
    <row r="794" ht="15.75" customHeight="1">
      <c r="B794" s="153"/>
      <c r="C794" s="153"/>
      <c r="H794" s="153"/>
      <c r="I794" s="153"/>
      <c r="N794" s="153"/>
      <c r="O794" s="153"/>
      <c r="T794" s="153"/>
      <c r="U794" s="153"/>
      <c r="Z794" s="153"/>
      <c r="AA794" s="153"/>
      <c r="AF794" s="153"/>
      <c r="AG794" s="153"/>
      <c r="AL794" s="153"/>
      <c r="AM794" s="153"/>
      <c r="AR794" s="153"/>
      <c r="AS794" s="153"/>
      <c r="AX794" s="153"/>
      <c r="AY794" s="153"/>
      <c r="BD794" s="153"/>
      <c r="BE794" s="153"/>
      <c r="BF794" s="153"/>
    </row>
    <row r="795" ht="15.75" customHeight="1">
      <c r="B795" s="153"/>
      <c r="C795" s="153"/>
      <c r="H795" s="153"/>
      <c r="I795" s="153"/>
      <c r="N795" s="153"/>
      <c r="O795" s="153"/>
      <c r="T795" s="153"/>
      <c r="U795" s="153"/>
      <c r="Z795" s="153"/>
      <c r="AA795" s="153"/>
      <c r="AF795" s="153"/>
      <c r="AG795" s="153"/>
      <c r="AL795" s="153"/>
      <c r="AM795" s="153"/>
      <c r="AR795" s="153"/>
      <c r="AS795" s="153"/>
      <c r="AX795" s="153"/>
      <c r="AY795" s="153"/>
      <c r="BD795" s="153"/>
      <c r="BE795" s="153"/>
      <c r="BF795" s="153"/>
    </row>
    <row r="796" ht="15.75" customHeight="1">
      <c r="B796" s="153"/>
      <c r="C796" s="153"/>
      <c r="H796" s="153"/>
      <c r="I796" s="153"/>
      <c r="N796" s="153"/>
      <c r="O796" s="153"/>
      <c r="T796" s="153"/>
      <c r="U796" s="153"/>
      <c r="Z796" s="153"/>
      <c r="AA796" s="153"/>
      <c r="AF796" s="153"/>
      <c r="AG796" s="153"/>
      <c r="AL796" s="153"/>
      <c r="AM796" s="153"/>
      <c r="AR796" s="153"/>
      <c r="AS796" s="153"/>
      <c r="AX796" s="153"/>
      <c r="AY796" s="153"/>
      <c r="BD796" s="153"/>
      <c r="BE796" s="153"/>
      <c r="BF796" s="153"/>
    </row>
    <row r="797" ht="15.75" customHeight="1">
      <c r="B797" s="153"/>
      <c r="C797" s="153"/>
      <c r="H797" s="153"/>
      <c r="I797" s="153"/>
      <c r="N797" s="153"/>
      <c r="O797" s="153"/>
      <c r="T797" s="153"/>
      <c r="U797" s="153"/>
      <c r="Z797" s="153"/>
      <c r="AA797" s="153"/>
      <c r="AF797" s="153"/>
      <c r="AG797" s="153"/>
      <c r="AL797" s="153"/>
      <c r="AM797" s="153"/>
      <c r="AR797" s="153"/>
      <c r="AS797" s="153"/>
      <c r="AX797" s="153"/>
      <c r="AY797" s="153"/>
      <c r="BD797" s="153"/>
      <c r="BE797" s="153"/>
      <c r="BF797" s="153"/>
    </row>
    <row r="798" ht="15.75" customHeight="1">
      <c r="B798" s="153"/>
      <c r="C798" s="153"/>
      <c r="H798" s="153"/>
      <c r="I798" s="153"/>
      <c r="N798" s="153"/>
      <c r="O798" s="153"/>
      <c r="T798" s="153"/>
      <c r="U798" s="153"/>
      <c r="Z798" s="153"/>
      <c r="AA798" s="153"/>
      <c r="AF798" s="153"/>
      <c r="AG798" s="153"/>
      <c r="AL798" s="153"/>
      <c r="AM798" s="153"/>
      <c r="AR798" s="153"/>
      <c r="AS798" s="153"/>
      <c r="AX798" s="153"/>
      <c r="AY798" s="153"/>
      <c r="BD798" s="153"/>
      <c r="BE798" s="153"/>
      <c r="BF798" s="153"/>
    </row>
    <row r="799" ht="15.75" customHeight="1">
      <c r="B799" s="153"/>
      <c r="C799" s="153"/>
      <c r="H799" s="153"/>
      <c r="I799" s="153"/>
      <c r="N799" s="153"/>
      <c r="O799" s="153"/>
      <c r="T799" s="153"/>
      <c r="U799" s="153"/>
      <c r="Z799" s="153"/>
      <c r="AA799" s="153"/>
      <c r="AF799" s="153"/>
      <c r="AG799" s="153"/>
      <c r="AL799" s="153"/>
      <c r="AM799" s="153"/>
      <c r="AR799" s="153"/>
      <c r="AS799" s="153"/>
      <c r="AX799" s="153"/>
      <c r="AY799" s="153"/>
      <c r="BD799" s="153"/>
      <c r="BE799" s="153"/>
      <c r="BF799" s="153"/>
    </row>
    <row r="800" ht="15.75" customHeight="1">
      <c r="B800" s="153"/>
      <c r="C800" s="153"/>
      <c r="H800" s="153"/>
      <c r="I800" s="153"/>
      <c r="N800" s="153"/>
      <c r="O800" s="153"/>
      <c r="T800" s="153"/>
      <c r="U800" s="153"/>
      <c r="Z800" s="153"/>
      <c r="AA800" s="153"/>
      <c r="AF800" s="153"/>
      <c r="AG800" s="153"/>
      <c r="AL800" s="153"/>
      <c r="AM800" s="153"/>
      <c r="AR800" s="153"/>
      <c r="AS800" s="153"/>
      <c r="AX800" s="153"/>
      <c r="AY800" s="153"/>
      <c r="BD800" s="153"/>
      <c r="BE800" s="153"/>
      <c r="BF800" s="153"/>
    </row>
    <row r="801" ht="15.75" customHeight="1">
      <c r="B801" s="153"/>
      <c r="C801" s="153"/>
      <c r="H801" s="153"/>
      <c r="I801" s="153"/>
      <c r="N801" s="153"/>
      <c r="O801" s="153"/>
      <c r="T801" s="153"/>
      <c r="U801" s="153"/>
      <c r="Z801" s="153"/>
      <c r="AA801" s="153"/>
      <c r="AF801" s="153"/>
      <c r="AG801" s="153"/>
      <c r="AL801" s="153"/>
      <c r="AM801" s="153"/>
      <c r="AR801" s="153"/>
      <c r="AS801" s="153"/>
      <c r="AX801" s="153"/>
      <c r="AY801" s="153"/>
      <c r="BD801" s="153"/>
      <c r="BE801" s="153"/>
      <c r="BF801" s="153"/>
    </row>
    <row r="802" ht="15.75" customHeight="1">
      <c r="B802" s="153"/>
      <c r="C802" s="153"/>
      <c r="H802" s="153"/>
      <c r="I802" s="153"/>
      <c r="N802" s="153"/>
      <c r="O802" s="153"/>
      <c r="T802" s="153"/>
      <c r="U802" s="153"/>
      <c r="Z802" s="153"/>
      <c r="AA802" s="153"/>
      <c r="AF802" s="153"/>
      <c r="AG802" s="153"/>
      <c r="AL802" s="153"/>
      <c r="AM802" s="153"/>
      <c r="AR802" s="153"/>
      <c r="AS802" s="153"/>
      <c r="AX802" s="153"/>
      <c r="AY802" s="153"/>
      <c r="BD802" s="153"/>
      <c r="BE802" s="153"/>
      <c r="BF802" s="153"/>
    </row>
    <row r="803" ht="15.75" customHeight="1">
      <c r="B803" s="153"/>
      <c r="C803" s="153"/>
      <c r="H803" s="153"/>
      <c r="I803" s="153"/>
      <c r="N803" s="153"/>
      <c r="O803" s="153"/>
      <c r="T803" s="153"/>
      <c r="U803" s="153"/>
      <c r="Z803" s="153"/>
      <c r="AA803" s="153"/>
      <c r="AF803" s="153"/>
      <c r="AG803" s="153"/>
      <c r="AL803" s="153"/>
      <c r="AM803" s="153"/>
      <c r="AR803" s="153"/>
      <c r="AS803" s="153"/>
      <c r="AX803" s="153"/>
      <c r="AY803" s="153"/>
      <c r="BD803" s="153"/>
      <c r="BE803" s="153"/>
      <c r="BF803" s="153"/>
    </row>
    <row r="804" ht="15.75" customHeight="1">
      <c r="B804" s="153"/>
      <c r="C804" s="153"/>
      <c r="H804" s="153"/>
      <c r="I804" s="153"/>
      <c r="N804" s="153"/>
      <c r="O804" s="153"/>
      <c r="T804" s="153"/>
      <c r="U804" s="153"/>
      <c r="Z804" s="153"/>
      <c r="AA804" s="153"/>
      <c r="AF804" s="153"/>
      <c r="AG804" s="153"/>
      <c r="AL804" s="153"/>
      <c r="AM804" s="153"/>
      <c r="AR804" s="153"/>
      <c r="AS804" s="153"/>
      <c r="AX804" s="153"/>
      <c r="AY804" s="153"/>
      <c r="BD804" s="153"/>
      <c r="BE804" s="153"/>
      <c r="BF804" s="153"/>
    </row>
    <row r="805" ht="15.75" customHeight="1">
      <c r="B805" s="153"/>
      <c r="C805" s="153"/>
      <c r="H805" s="153"/>
      <c r="I805" s="153"/>
      <c r="N805" s="153"/>
      <c r="O805" s="153"/>
      <c r="T805" s="153"/>
      <c r="U805" s="153"/>
      <c r="Z805" s="153"/>
      <c r="AA805" s="153"/>
      <c r="AF805" s="153"/>
      <c r="AG805" s="153"/>
      <c r="AL805" s="153"/>
      <c r="AM805" s="153"/>
      <c r="AR805" s="153"/>
      <c r="AS805" s="153"/>
      <c r="AX805" s="153"/>
      <c r="AY805" s="153"/>
      <c r="BD805" s="153"/>
      <c r="BE805" s="153"/>
      <c r="BF805" s="153"/>
    </row>
    <row r="806" ht="15.75" customHeight="1">
      <c r="B806" s="153"/>
      <c r="C806" s="153"/>
      <c r="H806" s="153"/>
      <c r="I806" s="153"/>
      <c r="N806" s="153"/>
      <c r="O806" s="153"/>
      <c r="T806" s="153"/>
      <c r="U806" s="153"/>
      <c r="Z806" s="153"/>
      <c r="AA806" s="153"/>
      <c r="AF806" s="153"/>
      <c r="AG806" s="153"/>
      <c r="AL806" s="153"/>
      <c r="AM806" s="153"/>
      <c r="AR806" s="153"/>
      <c r="AS806" s="153"/>
      <c r="AX806" s="153"/>
      <c r="AY806" s="153"/>
      <c r="BD806" s="153"/>
      <c r="BE806" s="153"/>
      <c r="BF806" s="153"/>
    </row>
    <row r="807" ht="15.75" customHeight="1">
      <c r="B807" s="153"/>
      <c r="C807" s="153"/>
      <c r="H807" s="153"/>
      <c r="I807" s="153"/>
      <c r="N807" s="153"/>
      <c r="O807" s="153"/>
      <c r="T807" s="153"/>
      <c r="U807" s="153"/>
      <c r="Z807" s="153"/>
      <c r="AA807" s="153"/>
      <c r="AF807" s="153"/>
      <c r="AG807" s="153"/>
      <c r="AL807" s="153"/>
      <c r="AM807" s="153"/>
      <c r="AR807" s="153"/>
      <c r="AS807" s="153"/>
      <c r="AX807" s="153"/>
      <c r="AY807" s="153"/>
      <c r="BD807" s="153"/>
      <c r="BE807" s="153"/>
      <c r="BF807" s="153"/>
    </row>
    <row r="808" ht="15.75" customHeight="1">
      <c r="B808" s="153"/>
      <c r="C808" s="153"/>
      <c r="H808" s="153"/>
      <c r="I808" s="153"/>
      <c r="N808" s="153"/>
      <c r="O808" s="153"/>
      <c r="T808" s="153"/>
      <c r="U808" s="153"/>
      <c r="Z808" s="153"/>
      <c r="AA808" s="153"/>
      <c r="AF808" s="153"/>
      <c r="AG808" s="153"/>
      <c r="AL808" s="153"/>
      <c r="AM808" s="153"/>
      <c r="AR808" s="153"/>
      <c r="AS808" s="153"/>
      <c r="AX808" s="153"/>
      <c r="AY808" s="153"/>
      <c r="BD808" s="153"/>
      <c r="BE808" s="153"/>
      <c r="BF808" s="153"/>
    </row>
    <row r="809" ht="15.75" customHeight="1">
      <c r="B809" s="153"/>
      <c r="C809" s="153"/>
      <c r="H809" s="153"/>
      <c r="I809" s="153"/>
      <c r="N809" s="153"/>
      <c r="O809" s="153"/>
      <c r="T809" s="153"/>
      <c r="U809" s="153"/>
      <c r="Z809" s="153"/>
      <c r="AA809" s="153"/>
      <c r="AF809" s="153"/>
      <c r="AG809" s="153"/>
      <c r="AL809" s="153"/>
      <c r="AM809" s="153"/>
      <c r="AR809" s="153"/>
      <c r="AS809" s="153"/>
      <c r="AX809" s="153"/>
      <c r="AY809" s="153"/>
      <c r="BD809" s="153"/>
      <c r="BE809" s="153"/>
      <c r="BF809" s="153"/>
    </row>
    <row r="810" ht="15.75" customHeight="1">
      <c r="B810" s="153"/>
      <c r="C810" s="153"/>
      <c r="H810" s="153"/>
      <c r="I810" s="153"/>
      <c r="N810" s="153"/>
      <c r="O810" s="153"/>
      <c r="T810" s="153"/>
      <c r="U810" s="153"/>
      <c r="Z810" s="153"/>
      <c r="AA810" s="153"/>
      <c r="AF810" s="153"/>
      <c r="AG810" s="153"/>
      <c r="AL810" s="153"/>
      <c r="AM810" s="153"/>
      <c r="AR810" s="153"/>
      <c r="AS810" s="153"/>
      <c r="AX810" s="153"/>
      <c r="AY810" s="153"/>
      <c r="BD810" s="153"/>
      <c r="BE810" s="153"/>
      <c r="BF810" s="153"/>
    </row>
    <row r="811" ht="15.75" customHeight="1">
      <c r="B811" s="153"/>
      <c r="C811" s="153"/>
      <c r="H811" s="153"/>
      <c r="I811" s="153"/>
      <c r="N811" s="153"/>
      <c r="O811" s="153"/>
      <c r="T811" s="153"/>
      <c r="U811" s="153"/>
      <c r="Z811" s="153"/>
      <c r="AA811" s="153"/>
      <c r="AF811" s="153"/>
      <c r="AG811" s="153"/>
      <c r="AL811" s="153"/>
      <c r="AM811" s="153"/>
      <c r="AR811" s="153"/>
      <c r="AS811" s="153"/>
      <c r="AX811" s="153"/>
      <c r="AY811" s="153"/>
      <c r="BD811" s="153"/>
      <c r="BE811" s="153"/>
      <c r="BF811" s="153"/>
    </row>
    <row r="812" ht="15.75" customHeight="1">
      <c r="B812" s="153"/>
      <c r="C812" s="153"/>
      <c r="H812" s="153"/>
      <c r="I812" s="153"/>
      <c r="N812" s="153"/>
      <c r="O812" s="153"/>
      <c r="T812" s="153"/>
      <c r="U812" s="153"/>
      <c r="Z812" s="153"/>
      <c r="AA812" s="153"/>
      <c r="AF812" s="153"/>
      <c r="AG812" s="153"/>
      <c r="AL812" s="153"/>
      <c r="AM812" s="153"/>
      <c r="AR812" s="153"/>
      <c r="AS812" s="153"/>
      <c r="AX812" s="153"/>
      <c r="AY812" s="153"/>
      <c r="BD812" s="153"/>
      <c r="BE812" s="153"/>
      <c r="BF812" s="153"/>
    </row>
    <row r="813" ht="15.75" customHeight="1">
      <c r="B813" s="153"/>
      <c r="C813" s="153"/>
      <c r="H813" s="153"/>
      <c r="I813" s="153"/>
      <c r="N813" s="153"/>
      <c r="O813" s="153"/>
      <c r="T813" s="153"/>
      <c r="U813" s="153"/>
      <c r="Z813" s="153"/>
      <c r="AA813" s="153"/>
      <c r="AF813" s="153"/>
      <c r="AG813" s="153"/>
      <c r="AL813" s="153"/>
      <c r="AM813" s="153"/>
      <c r="AR813" s="153"/>
      <c r="AS813" s="153"/>
      <c r="AX813" s="153"/>
      <c r="AY813" s="153"/>
      <c r="BD813" s="153"/>
      <c r="BE813" s="153"/>
      <c r="BF813" s="153"/>
    </row>
    <row r="814" ht="15.75" customHeight="1">
      <c r="B814" s="153"/>
      <c r="C814" s="153"/>
      <c r="H814" s="153"/>
      <c r="I814" s="153"/>
      <c r="N814" s="153"/>
      <c r="O814" s="153"/>
      <c r="T814" s="153"/>
      <c r="U814" s="153"/>
      <c r="Z814" s="153"/>
      <c r="AA814" s="153"/>
      <c r="AF814" s="153"/>
      <c r="AG814" s="153"/>
      <c r="AL814" s="153"/>
      <c r="AM814" s="153"/>
      <c r="AR814" s="153"/>
      <c r="AS814" s="153"/>
      <c r="AX814" s="153"/>
      <c r="AY814" s="153"/>
      <c r="BD814" s="153"/>
      <c r="BE814" s="153"/>
      <c r="BF814" s="153"/>
    </row>
    <row r="815" ht="15.75" customHeight="1">
      <c r="B815" s="153"/>
      <c r="C815" s="153"/>
      <c r="H815" s="153"/>
      <c r="I815" s="153"/>
      <c r="N815" s="153"/>
      <c r="O815" s="153"/>
      <c r="T815" s="153"/>
      <c r="U815" s="153"/>
      <c r="Z815" s="153"/>
      <c r="AA815" s="153"/>
      <c r="AF815" s="153"/>
      <c r="AG815" s="153"/>
      <c r="AL815" s="153"/>
      <c r="AM815" s="153"/>
      <c r="AR815" s="153"/>
      <c r="AS815" s="153"/>
      <c r="AX815" s="153"/>
      <c r="AY815" s="153"/>
      <c r="BD815" s="153"/>
      <c r="BE815" s="153"/>
      <c r="BF815" s="153"/>
    </row>
    <row r="816" ht="15.75" customHeight="1">
      <c r="B816" s="153"/>
      <c r="C816" s="153"/>
      <c r="H816" s="153"/>
      <c r="I816" s="153"/>
      <c r="N816" s="153"/>
      <c r="O816" s="153"/>
      <c r="T816" s="153"/>
      <c r="U816" s="153"/>
      <c r="Z816" s="153"/>
      <c r="AA816" s="153"/>
      <c r="AF816" s="153"/>
      <c r="AG816" s="153"/>
      <c r="AL816" s="153"/>
      <c r="AM816" s="153"/>
      <c r="AR816" s="153"/>
      <c r="AS816" s="153"/>
      <c r="AX816" s="153"/>
      <c r="AY816" s="153"/>
      <c r="BD816" s="153"/>
      <c r="BE816" s="153"/>
      <c r="BF816" s="153"/>
    </row>
    <row r="817" ht="15.75" customHeight="1">
      <c r="B817" s="153"/>
      <c r="C817" s="153"/>
      <c r="H817" s="153"/>
      <c r="I817" s="153"/>
      <c r="N817" s="153"/>
      <c r="O817" s="153"/>
      <c r="T817" s="153"/>
      <c r="U817" s="153"/>
      <c r="Z817" s="153"/>
      <c r="AA817" s="153"/>
      <c r="AF817" s="153"/>
      <c r="AG817" s="153"/>
      <c r="AL817" s="153"/>
      <c r="AM817" s="153"/>
      <c r="AR817" s="153"/>
      <c r="AS817" s="153"/>
      <c r="AX817" s="153"/>
      <c r="AY817" s="153"/>
      <c r="BD817" s="153"/>
      <c r="BE817" s="153"/>
      <c r="BF817" s="153"/>
    </row>
    <row r="818" ht="15.75" customHeight="1">
      <c r="B818" s="153"/>
      <c r="C818" s="153"/>
      <c r="H818" s="153"/>
      <c r="I818" s="153"/>
      <c r="N818" s="153"/>
      <c r="O818" s="153"/>
      <c r="T818" s="153"/>
      <c r="U818" s="153"/>
      <c r="Z818" s="153"/>
      <c r="AA818" s="153"/>
      <c r="AF818" s="153"/>
      <c r="AG818" s="153"/>
      <c r="AL818" s="153"/>
      <c r="AM818" s="153"/>
      <c r="AR818" s="153"/>
      <c r="AS818" s="153"/>
      <c r="AX818" s="153"/>
      <c r="AY818" s="153"/>
      <c r="BD818" s="153"/>
      <c r="BE818" s="153"/>
      <c r="BF818" s="153"/>
    </row>
    <row r="819" ht="15.75" customHeight="1">
      <c r="B819" s="153"/>
      <c r="C819" s="153"/>
      <c r="H819" s="153"/>
      <c r="I819" s="153"/>
      <c r="N819" s="153"/>
      <c r="O819" s="153"/>
      <c r="T819" s="153"/>
      <c r="U819" s="153"/>
      <c r="Z819" s="153"/>
      <c r="AA819" s="153"/>
      <c r="AF819" s="153"/>
      <c r="AG819" s="153"/>
      <c r="AL819" s="153"/>
      <c r="AM819" s="153"/>
      <c r="AR819" s="153"/>
      <c r="AS819" s="153"/>
      <c r="AX819" s="153"/>
      <c r="AY819" s="153"/>
      <c r="BD819" s="153"/>
      <c r="BE819" s="153"/>
      <c r="BF819" s="153"/>
    </row>
    <row r="820" ht="15.75" customHeight="1">
      <c r="B820" s="153"/>
      <c r="C820" s="153"/>
      <c r="H820" s="153"/>
      <c r="I820" s="153"/>
      <c r="N820" s="153"/>
      <c r="O820" s="153"/>
      <c r="T820" s="153"/>
      <c r="U820" s="153"/>
      <c r="Z820" s="153"/>
      <c r="AA820" s="153"/>
      <c r="AF820" s="153"/>
      <c r="AG820" s="153"/>
      <c r="AL820" s="153"/>
      <c r="AM820" s="153"/>
      <c r="AR820" s="153"/>
      <c r="AS820" s="153"/>
      <c r="AX820" s="153"/>
      <c r="AY820" s="153"/>
      <c r="BD820" s="153"/>
      <c r="BE820" s="153"/>
      <c r="BF820" s="153"/>
    </row>
    <row r="821" ht="15.75" customHeight="1">
      <c r="B821" s="153"/>
      <c r="C821" s="153"/>
      <c r="H821" s="153"/>
      <c r="I821" s="153"/>
      <c r="N821" s="153"/>
      <c r="O821" s="153"/>
      <c r="T821" s="153"/>
      <c r="U821" s="153"/>
      <c r="Z821" s="153"/>
      <c r="AA821" s="153"/>
      <c r="AF821" s="153"/>
      <c r="AG821" s="153"/>
      <c r="AL821" s="153"/>
      <c r="AM821" s="153"/>
      <c r="AR821" s="153"/>
      <c r="AS821" s="153"/>
      <c r="AX821" s="153"/>
      <c r="AY821" s="153"/>
      <c r="BD821" s="153"/>
      <c r="BE821" s="153"/>
      <c r="BF821" s="153"/>
    </row>
    <row r="822" ht="15.75" customHeight="1">
      <c r="B822" s="153"/>
      <c r="C822" s="153"/>
      <c r="H822" s="153"/>
      <c r="I822" s="153"/>
      <c r="N822" s="153"/>
      <c r="O822" s="153"/>
      <c r="T822" s="153"/>
      <c r="U822" s="153"/>
      <c r="Z822" s="153"/>
      <c r="AA822" s="153"/>
      <c r="AF822" s="153"/>
      <c r="AG822" s="153"/>
      <c r="AL822" s="153"/>
      <c r="AM822" s="153"/>
      <c r="AR822" s="153"/>
      <c r="AS822" s="153"/>
      <c r="AX822" s="153"/>
      <c r="AY822" s="153"/>
      <c r="BD822" s="153"/>
      <c r="BE822" s="153"/>
      <c r="BF822" s="153"/>
    </row>
    <row r="823" ht="15.75" customHeight="1">
      <c r="B823" s="153"/>
      <c r="C823" s="153"/>
      <c r="H823" s="153"/>
      <c r="I823" s="153"/>
      <c r="N823" s="153"/>
      <c r="O823" s="153"/>
      <c r="T823" s="153"/>
      <c r="U823" s="153"/>
      <c r="Z823" s="153"/>
      <c r="AA823" s="153"/>
      <c r="AF823" s="153"/>
      <c r="AG823" s="153"/>
      <c r="AL823" s="153"/>
      <c r="AM823" s="153"/>
      <c r="AR823" s="153"/>
      <c r="AS823" s="153"/>
      <c r="AX823" s="153"/>
      <c r="AY823" s="153"/>
      <c r="BD823" s="153"/>
      <c r="BE823" s="153"/>
      <c r="BF823" s="153"/>
    </row>
    <row r="824" ht="15.75" customHeight="1">
      <c r="B824" s="153"/>
      <c r="C824" s="153"/>
      <c r="H824" s="153"/>
      <c r="I824" s="153"/>
      <c r="N824" s="153"/>
      <c r="O824" s="153"/>
      <c r="T824" s="153"/>
      <c r="U824" s="153"/>
      <c r="Z824" s="153"/>
      <c r="AA824" s="153"/>
      <c r="AF824" s="153"/>
      <c r="AG824" s="153"/>
      <c r="AL824" s="153"/>
      <c r="AM824" s="153"/>
      <c r="AR824" s="153"/>
      <c r="AS824" s="153"/>
      <c r="AX824" s="153"/>
      <c r="AY824" s="153"/>
      <c r="BD824" s="153"/>
      <c r="BE824" s="153"/>
      <c r="BF824" s="153"/>
    </row>
    <row r="825" ht="15.75" customHeight="1">
      <c r="B825" s="153"/>
      <c r="C825" s="153"/>
      <c r="H825" s="153"/>
      <c r="I825" s="153"/>
      <c r="N825" s="153"/>
      <c r="O825" s="153"/>
      <c r="T825" s="153"/>
      <c r="U825" s="153"/>
      <c r="Z825" s="153"/>
      <c r="AA825" s="153"/>
      <c r="AF825" s="153"/>
      <c r="AG825" s="153"/>
      <c r="AL825" s="153"/>
      <c r="AM825" s="153"/>
      <c r="AR825" s="153"/>
      <c r="AS825" s="153"/>
      <c r="AX825" s="153"/>
      <c r="AY825" s="153"/>
      <c r="BD825" s="153"/>
      <c r="BE825" s="153"/>
      <c r="BF825" s="153"/>
    </row>
    <row r="826" ht="15.75" customHeight="1">
      <c r="B826" s="153"/>
      <c r="C826" s="153"/>
      <c r="H826" s="153"/>
      <c r="I826" s="153"/>
      <c r="N826" s="153"/>
      <c r="O826" s="153"/>
      <c r="T826" s="153"/>
      <c r="U826" s="153"/>
      <c r="Z826" s="153"/>
      <c r="AA826" s="153"/>
      <c r="AF826" s="153"/>
      <c r="AG826" s="153"/>
      <c r="AL826" s="153"/>
      <c r="AM826" s="153"/>
      <c r="AR826" s="153"/>
      <c r="AS826" s="153"/>
      <c r="AX826" s="153"/>
      <c r="AY826" s="153"/>
      <c r="BD826" s="153"/>
      <c r="BE826" s="153"/>
      <c r="BF826" s="153"/>
    </row>
    <row r="827" ht="15.75" customHeight="1">
      <c r="B827" s="153"/>
      <c r="C827" s="153"/>
      <c r="H827" s="153"/>
      <c r="I827" s="153"/>
      <c r="N827" s="153"/>
      <c r="O827" s="153"/>
      <c r="T827" s="153"/>
      <c r="U827" s="153"/>
      <c r="Z827" s="153"/>
      <c r="AA827" s="153"/>
      <c r="AF827" s="153"/>
      <c r="AG827" s="153"/>
      <c r="AL827" s="153"/>
      <c r="AM827" s="153"/>
      <c r="AR827" s="153"/>
      <c r="AS827" s="153"/>
      <c r="AX827" s="153"/>
      <c r="AY827" s="153"/>
      <c r="BD827" s="153"/>
      <c r="BE827" s="153"/>
      <c r="BF827" s="153"/>
    </row>
    <row r="828" ht="15.75" customHeight="1">
      <c r="B828" s="153"/>
      <c r="C828" s="153"/>
      <c r="H828" s="153"/>
      <c r="I828" s="153"/>
      <c r="N828" s="153"/>
      <c r="O828" s="153"/>
      <c r="T828" s="153"/>
      <c r="U828" s="153"/>
      <c r="Z828" s="153"/>
      <c r="AA828" s="153"/>
      <c r="AF828" s="153"/>
      <c r="AG828" s="153"/>
      <c r="AL828" s="153"/>
      <c r="AM828" s="153"/>
      <c r="AR828" s="153"/>
      <c r="AS828" s="153"/>
      <c r="AX828" s="153"/>
      <c r="AY828" s="153"/>
      <c r="BD828" s="153"/>
      <c r="BE828" s="153"/>
      <c r="BF828" s="153"/>
    </row>
    <row r="829" ht="15.75" customHeight="1">
      <c r="B829" s="153"/>
      <c r="C829" s="153"/>
      <c r="H829" s="153"/>
      <c r="I829" s="153"/>
      <c r="N829" s="153"/>
      <c r="O829" s="153"/>
      <c r="T829" s="153"/>
      <c r="U829" s="153"/>
      <c r="Z829" s="153"/>
      <c r="AA829" s="153"/>
      <c r="AF829" s="153"/>
      <c r="AG829" s="153"/>
      <c r="AL829" s="153"/>
      <c r="AM829" s="153"/>
      <c r="AR829" s="153"/>
      <c r="AS829" s="153"/>
      <c r="AX829" s="153"/>
      <c r="AY829" s="153"/>
      <c r="BD829" s="153"/>
      <c r="BE829" s="153"/>
      <c r="BF829" s="153"/>
    </row>
    <row r="830" ht="15.75" customHeight="1">
      <c r="B830" s="153"/>
      <c r="C830" s="153"/>
      <c r="H830" s="153"/>
      <c r="I830" s="153"/>
      <c r="N830" s="153"/>
      <c r="O830" s="153"/>
      <c r="T830" s="153"/>
      <c r="U830" s="153"/>
      <c r="Z830" s="153"/>
      <c r="AA830" s="153"/>
      <c r="AF830" s="153"/>
      <c r="AG830" s="153"/>
      <c r="AL830" s="153"/>
      <c r="AM830" s="153"/>
      <c r="AR830" s="153"/>
      <c r="AS830" s="153"/>
      <c r="AX830" s="153"/>
      <c r="AY830" s="153"/>
      <c r="BD830" s="153"/>
      <c r="BE830" s="153"/>
      <c r="BF830" s="153"/>
    </row>
    <row r="831" ht="15.75" customHeight="1">
      <c r="B831" s="153"/>
      <c r="C831" s="153"/>
      <c r="H831" s="153"/>
      <c r="I831" s="153"/>
      <c r="N831" s="153"/>
      <c r="O831" s="153"/>
      <c r="T831" s="153"/>
      <c r="U831" s="153"/>
      <c r="Z831" s="153"/>
      <c r="AA831" s="153"/>
      <c r="AF831" s="153"/>
      <c r="AG831" s="153"/>
      <c r="AL831" s="153"/>
      <c r="AM831" s="153"/>
      <c r="AR831" s="153"/>
      <c r="AS831" s="153"/>
      <c r="AX831" s="153"/>
      <c r="AY831" s="153"/>
      <c r="BD831" s="153"/>
      <c r="BE831" s="153"/>
      <c r="BF831" s="153"/>
    </row>
    <row r="832" ht="15.75" customHeight="1">
      <c r="B832" s="153"/>
      <c r="C832" s="153"/>
      <c r="H832" s="153"/>
      <c r="I832" s="153"/>
      <c r="N832" s="153"/>
      <c r="O832" s="153"/>
      <c r="T832" s="153"/>
      <c r="U832" s="153"/>
      <c r="Z832" s="153"/>
      <c r="AA832" s="153"/>
      <c r="AF832" s="153"/>
      <c r="AG832" s="153"/>
      <c r="AL832" s="153"/>
      <c r="AM832" s="153"/>
      <c r="AR832" s="153"/>
      <c r="AS832" s="153"/>
      <c r="AX832" s="153"/>
      <c r="AY832" s="153"/>
      <c r="BD832" s="153"/>
      <c r="BE832" s="153"/>
      <c r="BF832" s="153"/>
    </row>
    <row r="833" ht="15.75" customHeight="1">
      <c r="B833" s="153"/>
      <c r="C833" s="153"/>
      <c r="H833" s="153"/>
      <c r="I833" s="153"/>
      <c r="N833" s="153"/>
      <c r="O833" s="153"/>
      <c r="T833" s="153"/>
      <c r="U833" s="153"/>
      <c r="Z833" s="153"/>
      <c r="AA833" s="153"/>
      <c r="AF833" s="153"/>
      <c r="AG833" s="153"/>
      <c r="AL833" s="153"/>
      <c r="AM833" s="153"/>
      <c r="AR833" s="153"/>
      <c r="AS833" s="153"/>
      <c r="AX833" s="153"/>
      <c r="AY833" s="153"/>
      <c r="BD833" s="153"/>
      <c r="BE833" s="153"/>
      <c r="BF833" s="153"/>
    </row>
    <row r="834" ht="15.75" customHeight="1">
      <c r="B834" s="153"/>
      <c r="C834" s="153"/>
      <c r="H834" s="153"/>
      <c r="I834" s="153"/>
      <c r="N834" s="153"/>
      <c r="O834" s="153"/>
      <c r="T834" s="153"/>
      <c r="U834" s="153"/>
      <c r="Z834" s="153"/>
      <c r="AA834" s="153"/>
      <c r="AF834" s="153"/>
      <c r="AG834" s="153"/>
      <c r="AL834" s="153"/>
      <c r="AM834" s="153"/>
      <c r="AR834" s="153"/>
      <c r="AS834" s="153"/>
      <c r="AX834" s="153"/>
      <c r="AY834" s="153"/>
      <c r="BD834" s="153"/>
      <c r="BE834" s="153"/>
      <c r="BF834" s="153"/>
    </row>
    <row r="835" ht="15.75" customHeight="1">
      <c r="B835" s="153"/>
      <c r="C835" s="153"/>
      <c r="H835" s="153"/>
      <c r="I835" s="153"/>
      <c r="N835" s="153"/>
      <c r="O835" s="153"/>
      <c r="T835" s="153"/>
      <c r="U835" s="153"/>
      <c r="Z835" s="153"/>
      <c r="AA835" s="153"/>
      <c r="AF835" s="153"/>
      <c r="AG835" s="153"/>
      <c r="AL835" s="153"/>
      <c r="AM835" s="153"/>
      <c r="AR835" s="153"/>
      <c r="AS835" s="153"/>
      <c r="AX835" s="153"/>
      <c r="AY835" s="153"/>
      <c r="BD835" s="153"/>
      <c r="BE835" s="153"/>
      <c r="BF835" s="153"/>
    </row>
    <row r="836" ht="15.75" customHeight="1">
      <c r="B836" s="153"/>
      <c r="C836" s="153"/>
      <c r="H836" s="153"/>
      <c r="I836" s="153"/>
      <c r="N836" s="153"/>
      <c r="O836" s="153"/>
      <c r="T836" s="153"/>
      <c r="U836" s="153"/>
      <c r="Z836" s="153"/>
      <c r="AA836" s="153"/>
      <c r="AF836" s="153"/>
      <c r="AG836" s="153"/>
      <c r="AL836" s="153"/>
      <c r="AM836" s="153"/>
      <c r="AR836" s="153"/>
      <c r="AS836" s="153"/>
      <c r="AX836" s="153"/>
      <c r="AY836" s="153"/>
      <c r="BD836" s="153"/>
      <c r="BE836" s="153"/>
      <c r="BF836" s="153"/>
    </row>
    <row r="837" ht="15.75" customHeight="1">
      <c r="B837" s="153"/>
      <c r="C837" s="153"/>
      <c r="H837" s="153"/>
      <c r="I837" s="153"/>
      <c r="N837" s="153"/>
      <c r="O837" s="153"/>
      <c r="T837" s="153"/>
      <c r="U837" s="153"/>
      <c r="Z837" s="153"/>
      <c r="AA837" s="153"/>
      <c r="AF837" s="153"/>
      <c r="AG837" s="153"/>
      <c r="AL837" s="153"/>
      <c r="AM837" s="153"/>
      <c r="AR837" s="153"/>
      <c r="AS837" s="153"/>
      <c r="AX837" s="153"/>
      <c r="AY837" s="153"/>
      <c r="BD837" s="153"/>
      <c r="BE837" s="153"/>
      <c r="BF837" s="153"/>
    </row>
    <row r="838" ht="15.75" customHeight="1">
      <c r="B838" s="153"/>
      <c r="C838" s="153"/>
      <c r="H838" s="153"/>
      <c r="I838" s="153"/>
      <c r="N838" s="153"/>
      <c r="O838" s="153"/>
      <c r="T838" s="153"/>
      <c r="U838" s="153"/>
      <c r="Z838" s="153"/>
      <c r="AA838" s="153"/>
      <c r="AF838" s="153"/>
      <c r="AG838" s="153"/>
      <c r="AL838" s="153"/>
      <c r="AM838" s="153"/>
      <c r="AR838" s="153"/>
      <c r="AS838" s="153"/>
      <c r="AX838" s="153"/>
      <c r="AY838" s="153"/>
      <c r="BD838" s="153"/>
      <c r="BE838" s="153"/>
      <c r="BF838" s="153"/>
    </row>
    <row r="839" ht="15.75" customHeight="1">
      <c r="B839" s="153"/>
      <c r="C839" s="153"/>
      <c r="H839" s="153"/>
      <c r="I839" s="153"/>
      <c r="N839" s="153"/>
      <c r="O839" s="153"/>
      <c r="T839" s="153"/>
      <c r="U839" s="153"/>
      <c r="Z839" s="153"/>
      <c r="AA839" s="153"/>
      <c r="AF839" s="153"/>
      <c r="AG839" s="153"/>
      <c r="AL839" s="153"/>
      <c r="AM839" s="153"/>
      <c r="AR839" s="153"/>
      <c r="AS839" s="153"/>
      <c r="AX839" s="153"/>
      <c r="AY839" s="153"/>
      <c r="BD839" s="153"/>
      <c r="BE839" s="153"/>
      <c r="BF839" s="153"/>
    </row>
    <row r="840" ht="15.75" customHeight="1">
      <c r="B840" s="153"/>
      <c r="C840" s="153"/>
      <c r="H840" s="153"/>
      <c r="I840" s="153"/>
      <c r="N840" s="153"/>
      <c r="O840" s="153"/>
      <c r="T840" s="153"/>
      <c r="U840" s="153"/>
      <c r="Z840" s="153"/>
      <c r="AA840" s="153"/>
      <c r="AF840" s="153"/>
      <c r="AG840" s="153"/>
      <c r="AL840" s="153"/>
      <c r="AM840" s="153"/>
      <c r="AR840" s="153"/>
      <c r="AS840" s="153"/>
      <c r="AX840" s="153"/>
      <c r="AY840" s="153"/>
      <c r="BD840" s="153"/>
      <c r="BE840" s="153"/>
      <c r="BF840" s="153"/>
    </row>
    <row r="841" ht="15.75" customHeight="1">
      <c r="B841" s="153"/>
      <c r="C841" s="153"/>
      <c r="H841" s="153"/>
      <c r="I841" s="153"/>
      <c r="N841" s="153"/>
      <c r="O841" s="153"/>
      <c r="T841" s="153"/>
      <c r="U841" s="153"/>
      <c r="Z841" s="153"/>
      <c r="AA841" s="153"/>
      <c r="AF841" s="153"/>
      <c r="AG841" s="153"/>
      <c r="AL841" s="153"/>
      <c r="AM841" s="153"/>
      <c r="AR841" s="153"/>
      <c r="AS841" s="153"/>
      <c r="AX841" s="153"/>
      <c r="AY841" s="153"/>
      <c r="BD841" s="153"/>
      <c r="BE841" s="153"/>
      <c r="BF841" s="153"/>
    </row>
    <row r="842" ht="15.75" customHeight="1">
      <c r="B842" s="153"/>
      <c r="C842" s="153"/>
      <c r="H842" s="153"/>
      <c r="I842" s="153"/>
      <c r="N842" s="153"/>
      <c r="O842" s="153"/>
      <c r="T842" s="153"/>
      <c r="U842" s="153"/>
      <c r="Z842" s="153"/>
      <c r="AA842" s="153"/>
      <c r="AF842" s="153"/>
      <c r="AG842" s="153"/>
      <c r="AL842" s="153"/>
      <c r="AM842" s="153"/>
      <c r="AR842" s="153"/>
      <c r="AS842" s="153"/>
      <c r="AX842" s="153"/>
      <c r="AY842" s="153"/>
      <c r="BD842" s="153"/>
      <c r="BE842" s="153"/>
      <c r="BF842" s="153"/>
    </row>
    <row r="843" ht="15.75" customHeight="1">
      <c r="B843" s="153"/>
      <c r="C843" s="153"/>
      <c r="H843" s="153"/>
      <c r="I843" s="153"/>
      <c r="N843" s="153"/>
      <c r="O843" s="153"/>
      <c r="T843" s="153"/>
      <c r="U843" s="153"/>
      <c r="Z843" s="153"/>
      <c r="AA843" s="153"/>
      <c r="AF843" s="153"/>
      <c r="AG843" s="153"/>
      <c r="AL843" s="153"/>
      <c r="AM843" s="153"/>
      <c r="AR843" s="153"/>
      <c r="AS843" s="153"/>
      <c r="AX843" s="153"/>
      <c r="AY843" s="153"/>
      <c r="BD843" s="153"/>
      <c r="BE843" s="153"/>
      <c r="BF843" s="153"/>
    </row>
    <row r="844" ht="15.75" customHeight="1">
      <c r="B844" s="153"/>
      <c r="C844" s="153"/>
      <c r="H844" s="153"/>
      <c r="I844" s="153"/>
      <c r="N844" s="153"/>
      <c r="O844" s="153"/>
      <c r="T844" s="153"/>
      <c r="U844" s="153"/>
      <c r="Z844" s="153"/>
      <c r="AA844" s="153"/>
      <c r="AF844" s="153"/>
      <c r="AG844" s="153"/>
      <c r="AL844" s="153"/>
      <c r="AM844" s="153"/>
      <c r="AR844" s="153"/>
      <c r="AS844" s="153"/>
      <c r="AX844" s="153"/>
      <c r="AY844" s="153"/>
      <c r="BD844" s="153"/>
      <c r="BE844" s="153"/>
      <c r="BF844" s="153"/>
    </row>
    <row r="845" ht="15.75" customHeight="1">
      <c r="B845" s="153"/>
      <c r="C845" s="153"/>
      <c r="H845" s="153"/>
      <c r="I845" s="153"/>
      <c r="N845" s="153"/>
      <c r="O845" s="153"/>
      <c r="T845" s="153"/>
      <c r="U845" s="153"/>
      <c r="Z845" s="153"/>
      <c r="AA845" s="153"/>
      <c r="AF845" s="153"/>
      <c r="AG845" s="153"/>
      <c r="AL845" s="153"/>
      <c r="AM845" s="153"/>
      <c r="AR845" s="153"/>
      <c r="AS845" s="153"/>
      <c r="AX845" s="153"/>
      <c r="AY845" s="153"/>
      <c r="BD845" s="153"/>
      <c r="BE845" s="153"/>
      <c r="BF845" s="153"/>
    </row>
    <row r="846" ht="15.75" customHeight="1">
      <c r="B846" s="153"/>
      <c r="C846" s="153"/>
      <c r="H846" s="153"/>
      <c r="I846" s="153"/>
      <c r="N846" s="153"/>
      <c r="O846" s="153"/>
      <c r="T846" s="153"/>
      <c r="U846" s="153"/>
      <c r="Z846" s="153"/>
      <c r="AA846" s="153"/>
      <c r="AF846" s="153"/>
      <c r="AG846" s="153"/>
      <c r="AL846" s="153"/>
      <c r="AM846" s="153"/>
      <c r="AR846" s="153"/>
      <c r="AS846" s="153"/>
      <c r="AX846" s="153"/>
      <c r="AY846" s="153"/>
      <c r="BD846" s="153"/>
      <c r="BE846" s="153"/>
      <c r="BF846" s="153"/>
    </row>
    <row r="847" ht="15.75" customHeight="1">
      <c r="B847" s="153"/>
      <c r="C847" s="153"/>
      <c r="H847" s="153"/>
      <c r="I847" s="153"/>
      <c r="N847" s="153"/>
      <c r="O847" s="153"/>
      <c r="T847" s="153"/>
      <c r="U847" s="153"/>
      <c r="Z847" s="153"/>
      <c r="AA847" s="153"/>
      <c r="AF847" s="153"/>
      <c r="AG847" s="153"/>
      <c r="AL847" s="153"/>
      <c r="AM847" s="153"/>
      <c r="AR847" s="153"/>
      <c r="AS847" s="153"/>
      <c r="AX847" s="153"/>
      <c r="AY847" s="153"/>
      <c r="BD847" s="153"/>
      <c r="BE847" s="153"/>
      <c r="BF847" s="153"/>
    </row>
    <row r="848" ht="15.75" customHeight="1">
      <c r="B848" s="153"/>
      <c r="C848" s="153"/>
      <c r="H848" s="153"/>
      <c r="I848" s="153"/>
      <c r="N848" s="153"/>
      <c r="O848" s="153"/>
      <c r="T848" s="153"/>
      <c r="U848" s="153"/>
      <c r="Z848" s="153"/>
      <c r="AA848" s="153"/>
      <c r="AF848" s="153"/>
      <c r="AG848" s="153"/>
      <c r="AL848" s="153"/>
      <c r="AM848" s="153"/>
      <c r="AR848" s="153"/>
      <c r="AS848" s="153"/>
      <c r="AX848" s="153"/>
      <c r="AY848" s="153"/>
      <c r="BD848" s="153"/>
      <c r="BE848" s="153"/>
      <c r="BF848" s="153"/>
    </row>
    <row r="849" ht="15.75" customHeight="1">
      <c r="B849" s="153"/>
      <c r="C849" s="153"/>
      <c r="H849" s="153"/>
      <c r="I849" s="153"/>
      <c r="N849" s="153"/>
      <c r="O849" s="153"/>
      <c r="T849" s="153"/>
      <c r="U849" s="153"/>
      <c r="Z849" s="153"/>
      <c r="AA849" s="153"/>
      <c r="AF849" s="153"/>
      <c r="AG849" s="153"/>
      <c r="AL849" s="153"/>
      <c r="AM849" s="153"/>
      <c r="AR849" s="153"/>
      <c r="AS849" s="153"/>
      <c r="AX849" s="153"/>
      <c r="AY849" s="153"/>
      <c r="BD849" s="153"/>
      <c r="BE849" s="153"/>
      <c r="BF849" s="153"/>
    </row>
    <row r="850" ht="15.75" customHeight="1">
      <c r="B850" s="153"/>
      <c r="C850" s="153"/>
      <c r="H850" s="153"/>
      <c r="I850" s="153"/>
      <c r="N850" s="153"/>
      <c r="O850" s="153"/>
      <c r="T850" s="153"/>
      <c r="U850" s="153"/>
      <c r="Z850" s="153"/>
      <c r="AA850" s="153"/>
      <c r="AF850" s="153"/>
      <c r="AG850" s="153"/>
      <c r="AL850" s="153"/>
      <c r="AM850" s="153"/>
      <c r="AR850" s="153"/>
      <c r="AS850" s="153"/>
      <c r="AX850" s="153"/>
      <c r="AY850" s="153"/>
      <c r="BD850" s="153"/>
      <c r="BE850" s="153"/>
      <c r="BF850" s="153"/>
    </row>
    <row r="851" ht="15.75" customHeight="1">
      <c r="B851" s="153"/>
      <c r="C851" s="153"/>
      <c r="H851" s="153"/>
      <c r="I851" s="153"/>
      <c r="N851" s="153"/>
      <c r="O851" s="153"/>
      <c r="T851" s="153"/>
      <c r="U851" s="153"/>
      <c r="Z851" s="153"/>
      <c r="AA851" s="153"/>
      <c r="AF851" s="153"/>
      <c r="AG851" s="153"/>
      <c r="AL851" s="153"/>
      <c r="AM851" s="153"/>
      <c r="AR851" s="153"/>
      <c r="AS851" s="153"/>
      <c r="AX851" s="153"/>
      <c r="AY851" s="153"/>
      <c r="BD851" s="153"/>
      <c r="BE851" s="153"/>
      <c r="BF851" s="153"/>
    </row>
    <row r="852" ht="15.75" customHeight="1">
      <c r="B852" s="153"/>
      <c r="C852" s="153"/>
      <c r="H852" s="153"/>
      <c r="I852" s="153"/>
      <c r="N852" s="153"/>
      <c r="O852" s="153"/>
      <c r="T852" s="153"/>
      <c r="U852" s="153"/>
      <c r="Z852" s="153"/>
      <c r="AA852" s="153"/>
      <c r="AF852" s="153"/>
      <c r="AG852" s="153"/>
      <c r="AL852" s="153"/>
      <c r="AM852" s="153"/>
      <c r="AR852" s="153"/>
      <c r="AS852" s="153"/>
      <c r="AX852" s="153"/>
      <c r="AY852" s="153"/>
      <c r="BD852" s="153"/>
      <c r="BE852" s="153"/>
      <c r="BF852" s="153"/>
    </row>
    <row r="853" ht="15.75" customHeight="1">
      <c r="B853" s="153"/>
      <c r="C853" s="153"/>
      <c r="H853" s="153"/>
      <c r="I853" s="153"/>
      <c r="N853" s="153"/>
      <c r="O853" s="153"/>
      <c r="T853" s="153"/>
      <c r="U853" s="153"/>
      <c r="Z853" s="153"/>
      <c r="AA853" s="153"/>
      <c r="AF853" s="153"/>
      <c r="AG853" s="153"/>
      <c r="AL853" s="153"/>
      <c r="AM853" s="153"/>
      <c r="AR853" s="153"/>
      <c r="AS853" s="153"/>
      <c r="AX853" s="153"/>
      <c r="AY853" s="153"/>
      <c r="BD853" s="153"/>
      <c r="BE853" s="153"/>
      <c r="BF853" s="153"/>
    </row>
    <row r="854" ht="15.75" customHeight="1">
      <c r="B854" s="153"/>
      <c r="C854" s="153"/>
      <c r="H854" s="153"/>
      <c r="I854" s="153"/>
      <c r="N854" s="153"/>
      <c r="O854" s="153"/>
      <c r="T854" s="153"/>
      <c r="U854" s="153"/>
      <c r="Z854" s="153"/>
      <c r="AA854" s="153"/>
      <c r="AF854" s="153"/>
      <c r="AG854" s="153"/>
      <c r="AL854" s="153"/>
      <c r="AM854" s="153"/>
      <c r="AR854" s="153"/>
      <c r="AS854" s="153"/>
      <c r="AX854" s="153"/>
      <c r="AY854" s="153"/>
      <c r="BD854" s="153"/>
      <c r="BE854" s="153"/>
      <c r="BF854" s="153"/>
    </row>
    <row r="855" ht="15.75" customHeight="1">
      <c r="B855" s="153"/>
      <c r="C855" s="153"/>
      <c r="H855" s="153"/>
      <c r="I855" s="153"/>
      <c r="N855" s="153"/>
      <c r="O855" s="153"/>
      <c r="T855" s="153"/>
      <c r="U855" s="153"/>
      <c r="Z855" s="153"/>
      <c r="AA855" s="153"/>
      <c r="AF855" s="153"/>
      <c r="AG855" s="153"/>
      <c r="AL855" s="153"/>
      <c r="AM855" s="153"/>
      <c r="AR855" s="153"/>
      <c r="AS855" s="153"/>
      <c r="AX855" s="153"/>
      <c r="AY855" s="153"/>
      <c r="BD855" s="153"/>
      <c r="BE855" s="153"/>
      <c r="BF855" s="153"/>
    </row>
    <row r="856" ht="15.75" customHeight="1">
      <c r="B856" s="153"/>
      <c r="C856" s="153"/>
      <c r="H856" s="153"/>
      <c r="I856" s="153"/>
      <c r="N856" s="153"/>
      <c r="O856" s="153"/>
      <c r="T856" s="153"/>
      <c r="U856" s="153"/>
      <c r="Z856" s="153"/>
      <c r="AA856" s="153"/>
      <c r="AF856" s="153"/>
      <c r="AG856" s="153"/>
      <c r="AL856" s="153"/>
      <c r="AM856" s="153"/>
      <c r="AR856" s="153"/>
      <c r="AS856" s="153"/>
      <c r="AX856" s="153"/>
      <c r="AY856" s="153"/>
      <c r="BD856" s="153"/>
      <c r="BE856" s="153"/>
      <c r="BF856" s="153"/>
    </row>
    <row r="857" ht="15.75" customHeight="1">
      <c r="B857" s="153"/>
      <c r="C857" s="153"/>
      <c r="H857" s="153"/>
      <c r="I857" s="153"/>
      <c r="N857" s="153"/>
      <c r="O857" s="153"/>
      <c r="T857" s="153"/>
      <c r="U857" s="153"/>
      <c r="Z857" s="153"/>
      <c r="AA857" s="153"/>
      <c r="AF857" s="153"/>
      <c r="AG857" s="153"/>
      <c r="AL857" s="153"/>
      <c r="AM857" s="153"/>
      <c r="AR857" s="153"/>
      <c r="AS857" s="153"/>
      <c r="AX857" s="153"/>
      <c r="AY857" s="153"/>
      <c r="BD857" s="153"/>
      <c r="BE857" s="153"/>
      <c r="BF857" s="153"/>
    </row>
    <row r="858" ht="15.75" customHeight="1">
      <c r="B858" s="153"/>
      <c r="C858" s="153"/>
      <c r="H858" s="153"/>
      <c r="I858" s="153"/>
      <c r="N858" s="153"/>
      <c r="O858" s="153"/>
      <c r="T858" s="153"/>
      <c r="U858" s="153"/>
      <c r="Z858" s="153"/>
      <c r="AA858" s="153"/>
      <c r="AF858" s="153"/>
      <c r="AG858" s="153"/>
      <c r="AL858" s="153"/>
      <c r="AM858" s="153"/>
      <c r="AR858" s="153"/>
      <c r="AS858" s="153"/>
      <c r="AX858" s="153"/>
      <c r="AY858" s="153"/>
      <c r="BD858" s="153"/>
      <c r="BE858" s="153"/>
      <c r="BF858" s="153"/>
    </row>
    <row r="859" ht="15.75" customHeight="1">
      <c r="B859" s="153"/>
      <c r="C859" s="153"/>
      <c r="H859" s="153"/>
      <c r="I859" s="153"/>
      <c r="N859" s="153"/>
      <c r="O859" s="153"/>
      <c r="T859" s="153"/>
      <c r="U859" s="153"/>
      <c r="Z859" s="153"/>
      <c r="AA859" s="153"/>
      <c r="AF859" s="153"/>
      <c r="AG859" s="153"/>
      <c r="AL859" s="153"/>
      <c r="AM859" s="153"/>
      <c r="AR859" s="153"/>
      <c r="AS859" s="153"/>
      <c r="AX859" s="153"/>
      <c r="AY859" s="153"/>
      <c r="BD859" s="153"/>
      <c r="BE859" s="153"/>
      <c r="BF859" s="153"/>
    </row>
    <row r="860" ht="15.75" customHeight="1">
      <c r="B860" s="153"/>
      <c r="C860" s="153"/>
      <c r="H860" s="153"/>
      <c r="I860" s="153"/>
      <c r="N860" s="153"/>
      <c r="O860" s="153"/>
      <c r="T860" s="153"/>
      <c r="U860" s="153"/>
      <c r="Z860" s="153"/>
      <c r="AA860" s="153"/>
      <c r="AF860" s="153"/>
      <c r="AG860" s="153"/>
      <c r="AL860" s="153"/>
      <c r="AM860" s="153"/>
      <c r="AR860" s="153"/>
      <c r="AS860" s="153"/>
      <c r="AX860" s="153"/>
      <c r="AY860" s="153"/>
      <c r="BD860" s="153"/>
      <c r="BE860" s="153"/>
      <c r="BF860" s="153"/>
    </row>
    <row r="861" ht="15.75" customHeight="1">
      <c r="B861" s="153"/>
      <c r="C861" s="153"/>
      <c r="H861" s="153"/>
      <c r="I861" s="153"/>
      <c r="N861" s="153"/>
      <c r="O861" s="153"/>
      <c r="T861" s="153"/>
      <c r="U861" s="153"/>
      <c r="Z861" s="153"/>
      <c r="AA861" s="153"/>
      <c r="AF861" s="153"/>
      <c r="AG861" s="153"/>
      <c r="AL861" s="153"/>
      <c r="AM861" s="153"/>
      <c r="AR861" s="153"/>
      <c r="AS861" s="153"/>
      <c r="AX861" s="153"/>
      <c r="AY861" s="153"/>
      <c r="BD861" s="153"/>
      <c r="BE861" s="153"/>
      <c r="BF861" s="153"/>
    </row>
    <row r="862" ht="15.75" customHeight="1">
      <c r="B862" s="153"/>
      <c r="C862" s="153"/>
      <c r="H862" s="153"/>
      <c r="I862" s="153"/>
      <c r="N862" s="153"/>
      <c r="O862" s="153"/>
      <c r="T862" s="153"/>
      <c r="U862" s="153"/>
      <c r="Z862" s="153"/>
      <c r="AA862" s="153"/>
      <c r="AF862" s="153"/>
      <c r="AG862" s="153"/>
      <c r="AL862" s="153"/>
      <c r="AM862" s="153"/>
      <c r="AR862" s="153"/>
      <c r="AS862" s="153"/>
      <c r="AX862" s="153"/>
      <c r="AY862" s="153"/>
      <c r="BD862" s="153"/>
      <c r="BE862" s="153"/>
      <c r="BF862" s="153"/>
    </row>
    <row r="863" ht="15.75" customHeight="1">
      <c r="B863" s="153"/>
      <c r="C863" s="153"/>
      <c r="H863" s="153"/>
      <c r="I863" s="153"/>
      <c r="N863" s="153"/>
      <c r="O863" s="153"/>
      <c r="T863" s="153"/>
      <c r="U863" s="153"/>
      <c r="Z863" s="153"/>
      <c r="AA863" s="153"/>
      <c r="AF863" s="153"/>
      <c r="AG863" s="153"/>
      <c r="AL863" s="153"/>
      <c r="AM863" s="153"/>
      <c r="AR863" s="153"/>
      <c r="AS863" s="153"/>
      <c r="AX863" s="153"/>
      <c r="AY863" s="153"/>
      <c r="BD863" s="153"/>
      <c r="BE863" s="153"/>
      <c r="BF863" s="153"/>
    </row>
    <row r="864" ht="15.75" customHeight="1">
      <c r="B864" s="153"/>
      <c r="C864" s="153"/>
      <c r="H864" s="153"/>
      <c r="I864" s="153"/>
      <c r="N864" s="153"/>
      <c r="O864" s="153"/>
      <c r="T864" s="153"/>
      <c r="U864" s="153"/>
      <c r="Z864" s="153"/>
      <c r="AA864" s="153"/>
      <c r="AF864" s="153"/>
      <c r="AG864" s="153"/>
      <c r="AL864" s="153"/>
      <c r="AM864" s="153"/>
      <c r="AR864" s="153"/>
      <c r="AS864" s="153"/>
      <c r="AX864" s="153"/>
      <c r="AY864" s="153"/>
      <c r="BD864" s="153"/>
      <c r="BE864" s="153"/>
      <c r="BF864" s="153"/>
    </row>
    <row r="865" ht="15.75" customHeight="1">
      <c r="B865" s="153"/>
      <c r="C865" s="153"/>
      <c r="H865" s="153"/>
      <c r="I865" s="153"/>
      <c r="N865" s="153"/>
      <c r="O865" s="153"/>
      <c r="T865" s="153"/>
      <c r="U865" s="153"/>
      <c r="Z865" s="153"/>
      <c r="AA865" s="153"/>
      <c r="AF865" s="153"/>
      <c r="AG865" s="153"/>
      <c r="AL865" s="153"/>
      <c r="AM865" s="153"/>
      <c r="AR865" s="153"/>
      <c r="AS865" s="153"/>
      <c r="AX865" s="153"/>
      <c r="AY865" s="153"/>
      <c r="BD865" s="153"/>
      <c r="BE865" s="153"/>
      <c r="BF865" s="153"/>
    </row>
    <row r="866" ht="15.75" customHeight="1">
      <c r="B866" s="153"/>
      <c r="C866" s="153"/>
      <c r="H866" s="153"/>
      <c r="I866" s="153"/>
      <c r="N866" s="153"/>
      <c r="O866" s="153"/>
      <c r="T866" s="153"/>
      <c r="U866" s="153"/>
      <c r="Z866" s="153"/>
      <c r="AA866" s="153"/>
      <c r="AF866" s="153"/>
      <c r="AG866" s="153"/>
      <c r="AL866" s="153"/>
      <c r="AM866" s="153"/>
      <c r="AR866" s="153"/>
      <c r="AS866" s="153"/>
      <c r="AX866" s="153"/>
      <c r="AY866" s="153"/>
      <c r="BD866" s="153"/>
      <c r="BE866" s="153"/>
      <c r="BF866" s="153"/>
    </row>
    <row r="867" ht="15.75" customHeight="1">
      <c r="B867" s="153"/>
      <c r="C867" s="153"/>
      <c r="H867" s="153"/>
      <c r="I867" s="153"/>
      <c r="N867" s="153"/>
      <c r="O867" s="153"/>
      <c r="T867" s="153"/>
      <c r="U867" s="153"/>
      <c r="Z867" s="153"/>
      <c r="AA867" s="153"/>
      <c r="AF867" s="153"/>
      <c r="AG867" s="153"/>
      <c r="AL867" s="153"/>
      <c r="AM867" s="153"/>
      <c r="AR867" s="153"/>
      <c r="AS867" s="153"/>
      <c r="AX867" s="153"/>
      <c r="AY867" s="153"/>
      <c r="BD867" s="153"/>
      <c r="BE867" s="153"/>
      <c r="BF867" s="153"/>
    </row>
    <row r="868" ht="15.75" customHeight="1">
      <c r="B868" s="153"/>
      <c r="C868" s="153"/>
      <c r="H868" s="153"/>
      <c r="I868" s="153"/>
      <c r="N868" s="153"/>
      <c r="O868" s="153"/>
      <c r="T868" s="153"/>
      <c r="U868" s="153"/>
      <c r="Z868" s="153"/>
      <c r="AA868" s="153"/>
      <c r="AF868" s="153"/>
      <c r="AG868" s="153"/>
      <c r="AL868" s="153"/>
      <c r="AM868" s="153"/>
      <c r="AR868" s="153"/>
      <c r="AS868" s="153"/>
      <c r="AX868" s="153"/>
      <c r="AY868" s="153"/>
      <c r="BD868" s="153"/>
      <c r="BE868" s="153"/>
      <c r="BF868" s="153"/>
    </row>
    <row r="869" ht="15.75" customHeight="1">
      <c r="B869" s="153"/>
      <c r="C869" s="153"/>
      <c r="H869" s="153"/>
      <c r="I869" s="153"/>
      <c r="N869" s="153"/>
      <c r="O869" s="153"/>
      <c r="T869" s="153"/>
      <c r="U869" s="153"/>
      <c r="Z869" s="153"/>
      <c r="AA869" s="153"/>
      <c r="AF869" s="153"/>
      <c r="AG869" s="153"/>
      <c r="AL869" s="153"/>
      <c r="AM869" s="153"/>
      <c r="AR869" s="153"/>
      <c r="AS869" s="153"/>
      <c r="AX869" s="153"/>
      <c r="AY869" s="153"/>
      <c r="BD869" s="153"/>
      <c r="BE869" s="153"/>
      <c r="BF869" s="153"/>
    </row>
    <row r="870" ht="15.75" customHeight="1">
      <c r="B870" s="153"/>
      <c r="C870" s="153"/>
      <c r="H870" s="153"/>
      <c r="I870" s="153"/>
      <c r="N870" s="153"/>
      <c r="O870" s="153"/>
      <c r="T870" s="153"/>
      <c r="U870" s="153"/>
      <c r="Z870" s="153"/>
      <c r="AA870" s="153"/>
      <c r="AF870" s="153"/>
      <c r="AG870" s="153"/>
      <c r="AL870" s="153"/>
      <c r="AM870" s="153"/>
      <c r="AR870" s="153"/>
      <c r="AS870" s="153"/>
      <c r="AX870" s="153"/>
      <c r="AY870" s="153"/>
      <c r="BD870" s="153"/>
      <c r="BE870" s="153"/>
      <c r="BF870" s="153"/>
    </row>
    <row r="871" ht="15.75" customHeight="1">
      <c r="B871" s="153"/>
      <c r="C871" s="153"/>
      <c r="H871" s="153"/>
      <c r="I871" s="153"/>
      <c r="N871" s="153"/>
      <c r="O871" s="153"/>
      <c r="T871" s="153"/>
      <c r="U871" s="153"/>
      <c r="Z871" s="153"/>
      <c r="AA871" s="153"/>
      <c r="AF871" s="153"/>
      <c r="AG871" s="153"/>
      <c r="AL871" s="153"/>
      <c r="AM871" s="153"/>
      <c r="AR871" s="153"/>
      <c r="AS871" s="153"/>
      <c r="AX871" s="153"/>
      <c r="AY871" s="153"/>
      <c r="BD871" s="153"/>
      <c r="BE871" s="153"/>
      <c r="BF871" s="153"/>
    </row>
    <row r="872" ht="15.75" customHeight="1">
      <c r="B872" s="153"/>
      <c r="C872" s="153"/>
      <c r="H872" s="153"/>
      <c r="I872" s="153"/>
      <c r="N872" s="153"/>
      <c r="O872" s="153"/>
      <c r="T872" s="153"/>
      <c r="U872" s="153"/>
      <c r="Z872" s="153"/>
      <c r="AA872" s="153"/>
      <c r="AF872" s="153"/>
      <c r="AG872" s="153"/>
      <c r="AL872" s="153"/>
      <c r="AM872" s="153"/>
      <c r="AR872" s="153"/>
      <c r="AS872" s="153"/>
      <c r="AX872" s="153"/>
      <c r="AY872" s="153"/>
      <c r="BD872" s="153"/>
      <c r="BE872" s="153"/>
      <c r="BF872" s="153"/>
    </row>
    <row r="873" ht="15.75" customHeight="1">
      <c r="B873" s="153"/>
      <c r="C873" s="153"/>
      <c r="H873" s="153"/>
      <c r="I873" s="153"/>
      <c r="N873" s="153"/>
      <c r="O873" s="153"/>
      <c r="T873" s="153"/>
      <c r="U873" s="153"/>
      <c r="Z873" s="153"/>
      <c r="AA873" s="153"/>
      <c r="AF873" s="153"/>
      <c r="AG873" s="153"/>
      <c r="AL873" s="153"/>
      <c r="AM873" s="153"/>
      <c r="AR873" s="153"/>
      <c r="AS873" s="153"/>
      <c r="AX873" s="153"/>
      <c r="AY873" s="153"/>
      <c r="BD873" s="153"/>
      <c r="BE873" s="153"/>
      <c r="BF873" s="153"/>
    </row>
    <row r="874" ht="15.75" customHeight="1">
      <c r="B874" s="153"/>
      <c r="C874" s="153"/>
      <c r="H874" s="153"/>
      <c r="I874" s="153"/>
      <c r="N874" s="153"/>
      <c r="O874" s="153"/>
      <c r="T874" s="153"/>
      <c r="U874" s="153"/>
      <c r="Z874" s="153"/>
      <c r="AA874" s="153"/>
      <c r="AF874" s="153"/>
      <c r="AG874" s="153"/>
      <c r="AL874" s="153"/>
      <c r="AM874" s="153"/>
      <c r="AR874" s="153"/>
      <c r="AS874" s="153"/>
      <c r="AX874" s="153"/>
      <c r="AY874" s="153"/>
      <c r="BD874" s="153"/>
      <c r="BE874" s="153"/>
      <c r="BF874" s="153"/>
    </row>
    <row r="875" ht="15.75" customHeight="1">
      <c r="B875" s="153"/>
      <c r="C875" s="153"/>
      <c r="H875" s="153"/>
      <c r="I875" s="153"/>
      <c r="N875" s="153"/>
      <c r="O875" s="153"/>
      <c r="T875" s="153"/>
      <c r="U875" s="153"/>
      <c r="Z875" s="153"/>
      <c r="AA875" s="153"/>
      <c r="AF875" s="153"/>
      <c r="AG875" s="153"/>
      <c r="AL875" s="153"/>
      <c r="AM875" s="153"/>
      <c r="AR875" s="153"/>
      <c r="AS875" s="153"/>
      <c r="AX875" s="153"/>
      <c r="AY875" s="153"/>
      <c r="BD875" s="153"/>
      <c r="BE875" s="153"/>
      <c r="BF875" s="153"/>
    </row>
    <row r="876" ht="15.75" customHeight="1">
      <c r="B876" s="153"/>
      <c r="C876" s="153"/>
      <c r="H876" s="153"/>
      <c r="I876" s="153"/>
      <c r="N876" s="153"/>
      <c r="O876" s="153"/>
      <c r="T876" s="153"/>
      <c r="U876" s="153"/>
      <c r="Z876" s="153"/>
      <c r="AA876" s="153"/>
      <c r="AF876" s="153"/>
      <c r="AG876" s="153"/>
      <c r="AL876" s="153"/>
      <c r="AM876" s="153"/>
      <c r="AR876" s="153"/>
      <c r="AS876" s="153"/>
      <c r="AX876" s="153"/>
      <c r="AY876" s="153"/>
      <c r="BD876" s="153"/>
      <c r="BE876" s="153"/>
      <c r="BF876" s="153"/>
    </row>
    <row r="877" ht="15.75" customHeight="1">
      <c r="B877" s="153"/>
      <c r="C877" s="153"/>
      <c r="H877" s="153"/>
      <c r="I877" s="153"/>
      <c r="N877" s="153"/>
      <c r="O877" s="153"/>
      <c r="T877" s="153"/>
      <c r="U877" s="153"/>
      <c r="Z877" s="153"/>
      <c r="AA877" s="153"/>
      <c r="AF877" s="153"/>
      <c r="AG877" s="153"/>
      <c r="AL877" s="153"/>
      <c r="AM877" s="153"/>
      <c r="AR877" s="153"/>
      <c r="AS877" s="153"/>
      <c r="AX877" s="153"/>
      <c r="AY877" s="153"/>
      <c r="BD877" s="153"/>
      <c r="BE877" s="153"/>
      <c r="BF877" s="153"/>
    </row>
    <row r="878" ht="15.75" customHeight="1">
      <c r="B878" s="153"/>
      <c r="C878" s="153"/>
      <c r="H878" s="153"/>
      <c r="I878" s="153"/>
      <c r="N878" s="153"/>
      <c r="O878" s="153"/>
      <c r="T878" s="153"/>
      <c r="U878" s="153"/>
      <c r="Z878" s="153"/>
      <c r="AA878" s="153"/>
      <c r="AF878" s="153"/>
      <c r="AG878" s="153"/>
      <c r="AL878" s="153"/>
      <c r="AM878" s="153"/>
      <c r="AR878" s="153"/>
      <c r="AS878" s="153"/>
      <c r="AX878" s="153"/>
      <c r="AY878" s="153"/>
      <c r="BD878" s="153"/>
      <c r="BE878" s="153"/>
      <c r="BF878" s="153"/>
    </row>
    <row r="879" ht="15.75" customHeight="1">
      <c r="B879" s="153"/>
      <c r="C879" s="153"/>
      <c r="H879" s="153"/>
      <c r="I879" s="153"/>
      <c r="N879" s="153"/>
      <c r="O879" s="153"/>
      <c r="T879" s="153"/>
      <c r="U879" s="153"/>
      <c r="Z879" s="153"/>
      <c r="AA879" s="153"/>
      <c r="AF879" s="153"/>
      <c r="AG879" s="153"/>
      <c r="AL879" s="153"/>
      <c r="AM879" s="153"/>
      <c r="AR879" s="153"/>
      <c r="AS879" s="153"/>
      <c r="AX879" s="153"/>
      <c r="AY879" s="153"/>
      <c r="BD879" s="153"/>
      <c r="BE879" s="153"/>
      <c r="BF879" s="153"/>
    </row>
    <row r="880" ht="15.75" customHeight="1">
      <c r="B880" s="153"/>
      <c r="C880" s="153"/>
      <c r="H880" s="153"/>
      <c r="I880" s="153"/>
      <c r="N880" s="153"/>
      <c r="O880" s="153"/>
      <c r="T880" s="153"/>
      <c r="U880" s="153"/>
      <c r="Z880" s="153"/>
      <c r="AA880" s="153"/>
      <c r="AF880" s="153"/>
      <c r="AG880" s="153"/>
      <c r="AL880" s="153"/>
      <c r="AM880" s="153"/>
      <c r="AR880" s="153"/>
      <c r="AS880" s="153"/>
      <c r="AX880" s="153"/>
      <c r="AY880" s="153"/>
      <c r="BD880" s="153"/>
      <c r="BE880" s="153"/>
      <c r="BF880" s="153"/>
    </row>
    <row r="881" ht="15.75" customHeight="1">
      <c r="B881" s="153"/>
      <c r="C881" s="153"/>
      <c r="H881" s="153"/>
      <c r="I881" s="153"/>
      <c r="N881" s="153"/>
      <c r="O881" s="153"/>
      <c r="T881" s="153"/>
      <c r="U881" s="153"/>
      <c r="Z881" s="153"/>
      <c r="AA881" s="153"/>
      <c r="AF881" s="153"/>
      <c r="AG881" s="153"/>
      <c r="AL881" s="153"/>
      <c r="AM881" s="153"/>
      <c r="AR881" s="153"/>
      <c r="AS881" s="153"/>
      <c r="AX881" s="153"/>
      <c r="AY881" s="153"/>
      <c r="BD881" s="153"/>
      <c r="BE881" s="153"/>
      <c r="BF881" s="153"/>
    </row>
    <row r="882" ht="15.75" customHeight="1">
      <c r="B882" s="153"/>
      <c r="C882" s="153"/>
      <c r="H882" s="153"/>
      <c r="I882" s="153"/>
      <c r="N882" s="153"/>
      <c r="O882" s="153"/>
      <c r="T882" s="153"/>
      <c r="U882" s="153"/>
      <c r="Z882" s="153"/>
      <c r="AA882" s="153"/>
      <c r="AF882" s="153"/>
      <c r="AG882" s="153"/>
      <c r="AL882" s="153"/>
      <c r="AM882" s="153"/>
      <c r="AR882" s="153"/>
      <c r="AS882" s="153"/>
      <c r="AX882" s="153"/>
      <c r="AY882" s="153"/>
      <c r="BD882" s="153"/>
      <c r="BE882" s="153"/>
      <c r="BF882" s="153"/>
    </row>
    <row r="883" ht="15.75" customHeight="1">
      <c r="B883" s="153"/>
      <c r="C883" s="153"/>
      <c r="H883" s="153"/>
      <c r="I883" s="153"/>
      <c r="N883" s="153"/>
      <c r="O883" s="153"/>
      <c r="T883" s="153"/>
      <c r="U883" s="153"/>
      <c r="Z883" s="153"/>
      <c r="AA883" s="153"/>
      <c r="AF883" s="153"/>
      <c r="AG883" s="153"/>
      <c r="AL883" s="153"/>
      <c r="AM883" s="153"/>
      <c r="AR883" s="153"/>
      <c r="AS883" s="153"/>
      <c r="AX883" s="153"/>
      <c r="AY883" s="153"/>
      <c r="BD883" s="153"/>
      <c r="BE883" s="153"/>
      <c r="BF883" s="153"/>
    </row>
    <row r="884" ht="15.75" customHeight="1">
      <c r="B884" s="153"/>
      <c r="C884" s="153"/>
      <c r="H884" s="153"/>
      <c r="I884" s="153"/>
      <c r="N884" s="153"/>
      <c r="O884" s="153"/>
      <c r="T884" s="153"/>
      <c r="U884" s="153"/>
      <c r="Z884" s="153"/>
      <c r="AA884" s="153"/>
      <c r="AF884" s="153"/>
      <c r="AG884" s="153"/>
      <c r="AL884" s="153"/>
      <c r="AM884" s="153"/>
      <c r="AR884" s="153"/>
      <c r="AS884" s="153"/>
      <c r="AX884" s="153"/>
      <c r="AY884" s="153"/>
      <c r="BD884" s="153"/>
      <c r="BE884" s="153"/>
      <c r="BF884" s="153"/>
    </row>
    <row r="885" ht="15.75" customHeight="1">
      <c r="B885" s="153"/>
      <c r="C885" s="153"/>
      <c r="H885" s="153"/>
      <c r="I885" s="153"/>
      <c r="N885" s="153"/>
      <c r="O885" s="153"/>
      <c r="T885" s="153"/>
      <c r="U885" s="153"/>
      <c r="Z885" s="153"/>
      <c r="AA885" s="153"/>
      <c r="AF885" s="153"/>
      <c r="AG885" s="153"/>
      <c r="AL885" s="153"/>
      <c r="AM885" s="153"/>
      <c r="AR885" s="153"/>
      <c r="AS885" s="153"/>
      <c r="AX885" s="153"/>
      <c r="AY885" s="153"/>
      <c r="BD885" s="153"/>
      <c r="BE885" s="153"/>
      <c r="BF885" s="153"/>
    </row>
    <row r="886" ht="15.75" customHeight="1">
      <c r="B886" s="153"/>
      <c r="C886" s="153"/>
      <c r="H886" s="153"/>
      <c r="I886" s="153"/>
      <c r="N886" s="153"/>
      <c r="O886" s="153"/>
      <c r="T886" s="153"/>
      <c r="U886" s="153"/>
      <c r="Z886" s="153"/>
      <c r="AA886" s="153"/>
      <c r="AF886" s="153"/>
      <c r="AG886" s="153"/>
      <c r="AL886" s="153"/>
      <c r="AM886" s="153"/>
      <c r="AR886" s="153"/>
      <c r="AS886" s="153"/>
      <c r="AX886" s="153"/>
      <c r="AY886" s="153"/>
      <c r="BD886" s="153"/>
      <c r="BE886" s="153"/>
      <c r="BF886" s="153"/>
    </row>
    <row r="887" ht="15.75" customHeight="1">
      <c r="B887" s="153"/>
      <c r="C887" s="153"/>
      <c r="H887" s="153"/>
      <c r="I887" s="153"/>
      <c r="N887" s="153"/>
      <c r="O887" s="153"/>
      <c r="T887" s="153"/>
      <c r="U887" s="153"/>
      <c r="Z887" s="153"/>
      <c r="AA887" s="153"/>
      <c r="AF887" s="153"/>
      <c r="AG887" s="153"/>
      <c r="AL887" s="153"/>
      <c r="AM887" s="153"/>
      <c r="AR887" s="153"/>
      <c r="AS887" s="153"/>
      <c r="AX887" s="153"/>
      <c r="AY887" s="153"/>
      <c r="BD887" s="153"/>
      <c r="BE887" s="153"/>
      <c r="BF887" s="153"/>
    </row>
    <row r="888" ht="15.75" customHeight="1">
      <c r="B888" s="153"/>
      <c r="C888" s="153"/>
      <c r="H888" s="153"/>
      <c r="I888" s="153"/>
      <c r="N888" s="153"/>
      <c r="O888" s="153"/>
      <c r="T888" s="153"/>
      <c r="U888" s="153"/>
      <c r="Z888" s="153"/>
      <c r="AA888" s="153"/>
      <c r="AF888" s="153"/>
      <c r="AG888" s="153"/>
      <c r="AL888" s="153"/>
      <c r="AM888" s="153"/>
      <c r="AR888" s="153"/>
      <c r="AS888" s="153"/>
      <c r="AX888" s="153"/>
      <c r="AY888" s="153"/>
      <c r="BD888" s="153"/>
      <c r="BE888" s="153"/>
      <c r="BF888" s="153"/>
    </row>
    <row r="889" ht="15.75" customHeight="1">
      <c r="B889" s="153"/>
      <c r="C889" s="153"/>
      <c r="H889" s="153"/>
      <c r="I889" s="153"/>
      <c r="N889" s="153"/>
      <c r="O889" s="153"/>
      <c r="T889" s="153"/>
      <c r="U889" s="153"/>
      <c r="Z889" s="153"/>
      <c r="AA889" s="153"/>
      <c r="AF889" s="153"/>
      <c r="AG889" s="153"/>
      <c r="AL889" s="153"/>
      <c r="AM889" s="153"/>
      <c r="AR889" s="153"/>
      <c r="AS889" s="153"/>
      <c r="AX889" s="153"/>
      <c r="AY889" s="153"/>
      <c r="BD889" s="153"/>
      <c r="BE889" s="153"/>
      <c r="BF889" s="153"/>
    </row>
    <row r="890" ht="15.75" customHeight="1">
      <c r="B890" s="153"/>
      <c r="C890" s="153"/>
      <c r="H890" s="153"/>
      <c r="I890" s="153"/>
      <c r="N890" s="153"/>
      <c r="O890" s="153"/>
      <c r="T890" s="153"/>
      <c r="U890" s="153"/>
      <c r="Z890" s="153"/>
      <c r="AA890" s="153"/>
      <c r="AF890" s="153"/>
      <c r="AG890" s="153"/>
      <c r="AL890" s="153"/>
      <c r="AM890" s="153"/>
      <c r="AR890" s="153"/>
      <c r="AS890" s="153"/>
      <c r="AX890" s="153"/>
      <c r="AY890" s="153"/>
      <c r="BD890" s="153"/>
      <c r="BE890" s="153"/>
      <c r="BF890" s="153"/>
    </row>
    <row r="891" ht="15.75" customHeight="1">
      <c r="B891" s="153"/>
      <c r="C891" s="153"/>
      <c r="H891" s="153"/>
      <c r="I891" s="153"/>
      <c r="N891" s="153"/>
      <c r="O891" s="153"/>
      <c r="T891" s="153"/>
      <c r="U891" s="153"/>
      <c r="Z891" s="153"/>
      <c r="AA891" s="153"/>
      <c r="AF891" s="153"/>
      <c r="AG891" s="153"/>
      <c r="AL891" s="153"/>
      <c r="AM891" s="153"/>
      <c r="AR891" s="153"/>
      <c r="AS891" s="153"/>
      <c r="AX891" s="153"/>
      <c r="AY891" s="153"/>
      <c r="BD891" s="153"/>
      <c r="BE891" s="153"/>
      <c r="BF891" s="153"/>
    </row>
    <row r="892" ht="15.75" customHeight="1">
      <c r="B892" s="153"/>
      <c r="C892" s="153"/>
      <c r="H892" s="153"/>
      <c r="I892" s="153"/>
      <c r="N892" s="153"/>
      <c r="O892" s="153"/>
      <c r="T892" s="153"/>
      <c r="U892" s="153"/>
      <c r="Z892" s="153"/>
      <c r="AA892" s="153"/>
      <c r="AF892" s="153"/>
      <c r="AG892" s="153"/>
      <c r="AL892" s="153"/>
      <c r="AM892" s="153"/>
      <c r="AR892" s="153"/>
      <c r="AS892" s="153"/>
      <c r="AX892" s="153"/>
      <c r="AY892" s="153"/>
      <c r="BD892" s="153"/>
      <c r="BE892" s="153"/>
      <c r="BF892" s="153"/>
    </row>
    <row r="893" ht="15.75" customHeight="1">
      <c r="B893" s="153"/>
      <c r="C893" s="153"/>
      <c r="H893" s="153"/>
      <c r="I893" s="153"/>
      <c r="N893" s="153"/>
      <c r="O893" s="153"/>
      <c r="T893" s="153"/>
      <c r="U893" s="153"/>
      <c r="Z893" s="153"/>
      <c r="AA893" s="153"/>
      <c r="AF893" s="153"/>
      <c r="AG893" s="153"/>
      <c r="AL893" s="153"/>
      <c r="AM893" s="153"/>
      <c r="AR893" s="153"/>
      <c r="AS893" s="153"/>
      <c r="AX893" s="153"/>
      <c r="AY893" s="153"/>
      <c r="BD893" s="153"/>
      <c r="BE893" s="153"/>
      <c r="BF893" s="153"/>
    </row>
    <row r="894" ht="15.75" customHeight="1">
      <c r="B894" s="153"/>
      <c r="C894" s="153"/>
      <c r="H894" s="153"/>
      <c r="I894" s="153"/>
      <c r="N894" s="153"/>
      <c r="O894" s="153"/>
      <c r="T894" s="153"/>
      <c r="U894" s="153"/>
      <c r="Z894" s="153"/>
      <c r="AA894" s="153"/>
      <c r="AF894" s="153"/>
      <c r="AG894" s="153"/>
      <c r="AL894" s="153"/>
      <c r="AM894" s="153"/>
      <c r="AR894" s="153"/>
      <c r="AS894" s="153"/>
      <c r="AX894" s="153"/>
      <c r="AY894" s="153"/>
      <c r="BD894" s="153"/>
      <c r="BE894" s="153"/>
      <c r="BF894" s="153"/>
    </row>
    <row r="895" ht="15.75" customHeight="1">
      <c r="B895" s="153"/>
      <c r="C895" s="153"/>
      <c r="H895" s="153"/>
      <c r="I895" s="153"/>
      <c r="N895" s="153"/>
      <c r="O895" s="153"/>
      <c r="T895" s="153"/>
      <c r="U895" s="153"/>
      <c r="Z895" s="153"/>
      <c r="AA895" s="153"/>
      <c r="AF895" s="153"/>
      <c r="AG895" s="153"/>
      <c r="AL895" s="153"/>
      <c r="AM895" s="153"/>
      <c r="AR895" s="153"/>
      <c r="AS895" s="153"/>
      <c r="AX895" s="153"/>
      <c r="AY895" s="153"/>
      <c r="BD895" s="153"/>
      <c r="BE895" s="153"/>
      <c r="BF895" s="153"/>
    </row>
    <row r="896" ht="15.75" customHeight="1">
      <c r="B896" s="153"/>
      <c r="C896" s="153"/>
      <c r="H896" s="153"/>
      <c r="I896" s="153"/>
      <c r="N896" s="153"/>
      <c r="O896" s="153"/>
      <c r="T896" s="153"/>
      <c r="U896" s="153"/>
      <c r="Z896" s="153"/>
      <c r="AA896" s="153"/>
      <c r="AF896" s="153"/>
      <c r="AG896" s="153"/>
      <c r="AL896" s="153"/>
      <c r="AM896" s="153"/>
      <c r="AR896" s="153"/>
      <c r="AS896" s="153"/>
      <c r="AX896" s="153"/>
      <c r="AY896" s="153"/>
      <c r="BD896" s="153"/>
      <c r="BE896" s="153"/>
      <c r="BF896" s="153"/>
    </row>
    <row r="897" ht="15.75" customHeight="1">
      <c r="B897" s="153"/>
      <c r="C897" s="153"/>
      <c r="H897" s="153"/>
      <c r="I897" s="153"/>
      <c r="N897" s="153"/>
      <c r="O897" s="153"/>
      <c r="T897" s="153"/>
      <c r="U897" s="153"/>
      <c r="Z897" s="153"/>
      <c r="AA897" s="153"/>
      <c r="AF897" s="153"/>
      <c r="AG897" s="153"/>
      <c r="AL897" s="153"/>
      <c r="AM897" s="153"/>
      <c r="AR897" s="153"/>
      <c r="AS897" s="153"/>
      <c r="AX897" s="153"/>
      <c r="AY897" s="153"/>
      <c r="BD897" s="153"/>
      <c r="BE897" s="153"/>
      <c r="BF897" s="153"/>
    </row>
    <row r="898" ht="15.75" customHeight="1">
      <c r="B898" s="153"/>
      <c r="C898" s="153"/>
      <c r="H898" s="153"/>
      <c r="I898" s="153"/>
      <c r="N898" s="153"/>
      <c r="O898" s="153"/>
      <c r="T898" s="153"/>
      <c r="U898" s="153"/>
      <c r="Z898" s="153"/>
      <c r="AA898" s="153"/>
      <c r="AF898" s="153"/>
      <c r="AG898" s="153"/>
      <c r="AL898" s="153"/>
      <c r="AM898" s="153"/>
      <c r="AR898" s="153"/>
      <c r="AS898" s="153"/>
      <c r="AX898" s="153"/>
      <c r="AY898" s="153"/>
      <c r="BD898" s="153"/>
      <c r="BE898" s="153"/>
      <c r="BF898" s="153"/>
    </row>
    <row r="899" ht="15.75" customHeight="1">
      <c r="B899" s="153"/>
      <c r="C899" s="153"/>
      <c r="H899" s="153"/>
      <c r="I899" s="153"/>
      <c r="N899" s="153"/>
      <c r="O899" s="153"/>
      <c r="T899" s="153"/>
      <c r="U899" s="153"/>
      <c r="Z899" s="153"/>
      <c r="AA899" s="153"/>
      <c r="AF899" s="153"/>
      <c r="AG899" s="153"/>
      <c r="AL899" s="153"/>
      <c r="AM899" s="153"/>
      <c r="AR899" s="153"/>
      <c r="AS899" s="153"/>
      <c r="AX899" s="153"/>
      <c r="AY899" s="153"/>
      <c r="BD899" s="153"/>
      <c r="BE899" s="153"/>
      <c r="BF899" s="153"/>
    </row>
    <row r="900" ht="15.75" customHeight="1">
      <c r="B900" s="153"/>
      <c r="C900" s="153"/>
      <c r="H900" s="153"/>
      <c r="I900" s="153"/>
      <c r="N900" s="153"/>
      <c r="O900" s="153"/>
      <c r="T900" s="153"/>
      <c r="U900" s="153"/>
      <c r="Z900" s="153"/>
      <c r="AA900" s="153"/>
      <c r="AF900" s="153"/>
      <c r="AG900" s="153"/>
      <c r="AL900" s="153"/>
      <c r="AM900" s="153"/>
      <c r="AR900" s="153"/>
      <c r="AS900" s="153"/>
      <c r="AX900" s="153"/>
      <c r="AY900" s="153"/>
      <c r="BD900" s="153"/>
      <c r="BE900" s="153"/>
      <c r="BF900" s="153"/>
    </row>
    <row r="901" ht="15.75" customHeight="1">
      <c r="B901" s="153"/>
      <c r="C901" s="153"/>
      <c r="H901" s="153"/>
      <c r="I901" s="153"/>
      <c r="N901" s="153"/>
      <c r="O901" s="153"/>
      <c r="T901" s="153"/>
      <c r="U901" s="153"/>
      <c r="Z901" s="153"/>
      <c r="AA901" s="153"/>
      <c r="AF901" s="153"/>
      <c r="AG901" s="153"/>
      <c r="AL901" s="153"/>
      <c r="AM901" s="153"/>
      <c r="AR901" s="153"/>
      <c r="AS901" s="153"/>
      <c r="AX901" s="153"/>
      <c r="AY901" s="153"/>
      <c r="BD901" s="153"/>
      <c r="BE901" s="153"/>
      <c r="BF901" s="153"/>
    </row>
    <row r="902" ht="15.75" customHeight="1">
      <c r="B902" s="153"/>
      <c r="C902" s="153"/>
      <c r="H902" s="153"/>
      <c r="I902" s="153"/>
      <c r="N902" s="153"/>
      <c r="O902" s="153"/>
      <c r="T902" s="153"/>
      <c r="U902" s="153"/>
      <c r="Z902" s="153"/>
      <c r="AA902" s="153"/>
      <c r="AF902" s="153"/>
      <c r="AG902" s="153"/>
      <c r="AL902" s="153"/>
      <c r="AM902" s="153"/>
      <c r="AR902" s="153"/>
      <c r="AS902" s="153"/>
      <c r="AX902" s="153"/>
      <c r="AY902" s="153"/>
      <c r="BD902" s="153"/>
      <c r="BE902" s="153"/>
      <c r="BF902" s="153"/>
    </row>
    <row r="903" ht="15.75" customHeight="1">
      <c r="B903" s="153"/>
      <c r="C903" s="153"/>
      <c r="H903" s="153"/>
      <c r="I903" s="153"/>
      <c r="N903" s="153"/>
      <c r="O903" s="153"/>
      <c r="T903" s="153"/>
      <c r="U903" s="153"/>
      <c r="Z903" s="153"/>
      <c r="AA903" s="153"/>
      <c r="AF903" s="153"/>
      <c r="AG903" s="153"/>
      <c r="AL903" s="153"/>
      <c r="AM903" s="153"/>
      <c r="AR903" s="153"/>
      <c r="AS903" s="153"/>
      <c r="AX903" s="153"/>
      <c r="AY903" s="153"/>
      <c r="BD903" s="153"/>
      <c r="BE903" s="153"/>
      <c r="BF903" s="153"/>
    </row>
    <row r="904" ht="15.75" customHeight="1">
      <c r="B904" s="153"/>
      <c r="C904" s="153"/>
      <c r="H904" s="153"/>
      <c r="I904" s="153"/>
      <c r="N904" s="153"/>
      <c r="O904" s="153"/>
      <c r="T904" s="153"/>
      <c r="U904" s="153"/>
      <c r="Z904" s="153"/>
      <c r="AA904" s="153"/>
      <c r="AF904" s="153"/>
      <c r="AG904" s="153"/>
      <c r="AL904" s="153"/>
      <c r="AM904" s="153"/>
      <c r="AR904" s="153"/>
      <c r="AS904" s="153"/>
      <c r="AX904" s="153"/>
      <c r="AY904" s="153"/>
      <c r="BD904" s="153"/>
      <c r="BE904" s="153"/>
      <c r="BF904" s="153"/>
    </row>
    <row r="905" ht="15.75" customHeight="1">
      <c r="B905" s="153"/>
      <c r="C905" s="153"/>
      <c r="H905" s="153"/>
      <c r="I905" s="153"/>
      <c r="N905" s="153"/>
      <c r="O905" s="153"/>
      <c r="T905" s="153"/>
      <c r="U905" s="153"/>
      <c r="Z905" s="153"/>
      <c r="AA905" s="153"/>
      <c r="AF905" s="153"/>
      <c r="AG905" s="153"/>
      <c r="AL905" s="153"/>
      <c r="AM905" s="153"/>
      <c r="AR905" s="153"/>
      <c r="AS905" s="153"/>
      <c r="AX905" s="153"/>
      <c r="AY905" s="153"/>
      <c r="BD905" s="153"/>
      <c r="BE905" s="153"/>
      <c r="BF905" s="153"/>
    </row>
    <row r="906" ht="15.75" customHeight="1">
      <c r="B906" s="153"/>
      <c r="C906" s="153"/>
      <c r="H906" s="153"/>
      <c r="I906" s="153"/>
      <c r="N906" s="153"/>
      <c r="O906" s="153"/>
      <c r="T906" s="153"/>
      <c r="U906" s="153"/>
      <c r="Z906" s="153"/>
      <c r="AA906" s="153"/>
      <c r="AF906" s="153"/>
      <c r="AG906" s="153"/>
      <c r="AL906" s="153"/>
      <c r="AM906" s="153"/>
      <c r="AR906" s="153"/>
      <c r="AS906" s="153"/>
      <c r="AX906" s="153"/>
      <c r="AY906" s="153"/>
      <c r="BD906" s="153"/>
      <c r="BE906" s="153"/>
      <c r="BF906" s="153"/>
    </row>
    <row r="907" ht="15.75" customHeight="1">
      <c r="B907" s="153"/>
      <c r="C907" s="153"/>
      <c r="H907" s="153"/>
      <c r="I907" s="153"/>
      <c r="N907" s="153"/>
      <c r="O907" s="153"/>
      <c r="T907" s="153"/>
      <c r="U907" s="153"/>
      <c r="Z907" s="153"/>
      <c r="AA907" s="153"/>
      <c r="AF907" s="153"/>
      <c r="AG907" s="153"/>
      <c r="AL907" s="153"/>
      <c r="AM907" s="153"/>
      <c r="AR907" s="153"/>
      <c r="AS907" s="153"/>
      <c r="AX907" s="153"/>
      <c r="AY907" s="153"/>
      <c r="BD907" s="153"/>
      <c r="BE907" s="153"/>
      <c r="BF907" s="153"/>
    </row>
    <row r="908" ht="15.75" customHeight="1">
      <c r="B908" s="153"/>
      <c r="C908" s="153"/>
      <c r="H908" s="153"/>
      <c r="I908" s="153"/>
      <c r="N908" s="153"/>
      <c r="O908" s="153"/>
      <c r="T908" s="153"/>
      <c r="U908" s="153"/>
      <c r="Z908" s="153"/>
      <c r="AA908" s="153"/>
      <c r="AF908" s="153"/>
      <c r="AG908" s="153"/>
      <c r="AL908" s="153"/>
      <c r="AM908" s="153"/>
      <c r="AR908" s="153"/>
      <c r="AS908" s="153"/>
      <c r="AX908" s="153"/>
      <c r="AY908" s="153"/>
      <c r="BD908" s="153"/>
      <c r="BE908" s="153"/>
      <c r="BF908" s="153"/>
    </row>
    <row r="909" ht="15.75" customHeight="1">
      <c r="B909" s="153"/>
      <c r="C909" s="153"/>
      <c r="H909" s="153"/>
      <c r="I909" s="153"/>
      <c r="N909" s="153"/>
      <c r="O909" s="153"/>
      <c r="T909" s="153"/>
      <c r="U909" s="153"/>
      <c r="Z909" s="153"/>
      <c r="AA909" s="153"/>
      <c r="AF909" s="153"/>
      <c r="AG909" s="153"/>
      <c r="AL909" s="153"/>
      <c r="AM909" s="153"/>
      <c r="AR909" s="153"/>
      <c r="AS909" s="153"/>
      <c r="AX909" s="153"/>
      <c r="AY909" s="153"/>
      <c r="BD909" s="153"/>
      <c r="BE909" s="153"/>
      <c r="BF909" s="153"/>
    </row>
    <row r="910" ht="15.75" customHeight="1">
      <c r="B910" s="153"/>
      <c r="C910" s="153"/>
      <c r="H910" s="153"/>
      <c r="I910" s="153"/>
      <c r="N910" s="153"/>
      <c r="O910" s="153"/>
      <c r="T910" s="153"/>
      <c r="U910" s="153"/>
      <c r="Z910" s="153"/>
      <c r="AA910" s="153"/>
      <c r="AF910" s="153"/>
      <c r="AG910" s="153"/>
      <c r="AL910" s="153"/>
      <c r="AM910" s="153"/>
      <c r="AR910" s="153"/>
      <c r="AS910" s="153"/>
      <c r="AX910" s="153"/>
      <c r="AY910" s="153"/>
      <c r="BD910" s="153"/>
      <c r="BE910" s="153"/>
      <c r="BF910" s="153"/>
    </row>
    <row r="911" ht="15.75" customHeight="1">
      <c r="B911" s="153"/>
      <c r="C911" s="153"/>
      <c r="H911" s="153"/>
      <c r="I911" s="153"/>
      <c r="N911" s="153"/>
      <c r="O911" s="153"/>
      <c r="T911" s="153"/>
      <c r="U911" s="153"/>
      <c r="Z911" s="153"/>
      <c r="AA911" s="153"/>
      <c r="AF911" s="153"/>
      <c r="AG911" s="153"/>
      <c r="AL911" s="153"/>
      <c r="AM911" s="153"/>
      <c r="AR911" s="153"/>
      <c r="AS911" s="153"/>
      <c r="AX911" s="153"/>
      <c r="AY911" s="153"/>
      <c r="BD911" s="153"/>
      <c r="BE911" s="153"/>
      <c r="BF911" s="153"/>
    </row>
    <row r="912" ht="15.75" customHeight="1">
      <c r="B912" s="153"/>
      <c r="C912" s="153"/>
      <c r="H912" s="153"/>
      <c r="I912" s="153"/>
      <c r="N912" s="153"/>
      <c r="O912" s="153"/>
      <c r="T912" s="153"/>
      <c r="U912" s="153"/>
      <c r="Z912" s="153"/>
      <c r="AA912" s="153"/>
      <c r="AF912" s="153"/>
      <c r="AG912" s="153"/>
      <c r="AL912" s="153"/>
      <c r="AM912" s="153"/>
      <c r="AR912" s="153"/>
      <c r="AS912" s="153"/>
      <c r="AX912" s="153"/>
      <c r="AY912" s="153"/>
      <c r="BD912" s="153"/>
      <c r="BE912" s="153"/>
      <c r="BF912" s="153"/>
    </row>
    <row r="913" ht="15.75" customHeight="1">
      <c r="B913" s="153"/>
      <c r="C913" s="153"/>
      <c r="H913" s="153"/>
      <c r="I913" s="153"/>
      <c r="N913" s="153"/>
      <c r="O913" s="153"/>
      <c r="T913" s="153"/>
      <c r="U913" s="153"/>
      <c r="Z913" s="153"/>
      <c r="AA913" s="153"/>
      <c r="AF913" s="153"/>
      <c r="AG913" s="153"/>
      <c r="AL913" s="153"/>
      <c r="AM913" s="153"/>
      <c r="AR913" s="153"/>
      <c r="AS913" s="153"/>
      <c r="AX913" s="153"/>
      <c r="AY913" s="153"/>
      <c r="BD913" s="153"/>
      <c r="BE913" s="153"/>
      <c r="BF913" s="153"/>
    </row>
    <row r="914" ht="15.75" customHeight="1">
      <c r="B914" s="153"/>
      <c r="C914" s="153"/>
      <c r="H914" s="153"/>
      <c r="I914" s="153"/>
      <c r="N914" s="153"/>
      <c r="O914" s="153"/>
      <c r="T914" s="153"/>
      <c r="U914" s="153"/>
      <c r="Z914" s="153"/>
      <c r="AA914" s="153"/>
      <c r="AF914" s="153"/>
      <c r="AG914" s="153"/>
      <c r="AL914" s="153"/>
      <c r="AM914" s="153"/>
      <c r="AR914" s="153"/>
      <c r="AS914" s="153"/>
      <c r="AX914" s="153"/>
      <c r="AY914" s="153"/>
      <c r="BD914" s="153"/>
      <c r="BE914" s="153"/>
      <c r="BF914" s="153"/>
    </row>
    <row r="915" ht="15.75" customHeight="1">
      <c r="B915" s="153"/>
      <c r="C915" s="153"/>
      <c r="H915" s="153"/>
      <c r="I915" s="153"/>
      <c r="N915" s="153"/>
      <c r="O915" s="153"/>
      <c r="T915" s="153"/>
      <c r="U915" s="153"/>
      <c r="Z915" s="153"/>
      <c r="AA915" s="153"/>
      <c r="AF915" s="153"/>
      <c r="AG915" s="153"/>
      <c r="AL915" s="153"/>
      <c r="AM915" s="153"/>
      <c r="AR915" s="153"/>
      <c r="AS915" s="153"/>
      <c r="AX915" s="153"/>
      <c r="AY915" s="153"/>
      <c r="BD915" s="153"/>
      <c r="BE915" s="153"/>
      <c r="BF915" s="153"/>
    </row>
    <row r="916" ht="15.75" customHeight="1">
      <c r="B916" s="153"/>
      <c r="C916" s="153"/>
      <c r="H916" s="153"/>
      <c r="I916" s="153"/>
      <c r="N916" s="153"/>
      <c r="O916" s="153"/>
      <c r="T916" s="153"/>
      <c r="U916" s="153"/>
      <c r="Z916" s="153"/>
      <c r="AA916" s="153"/>
      <c r="AF916" s="153"/>
      <c r="AG916" s="153"/>
      <c r="AL916" s="153"/>
      <c r="AM916" s="153"/>
      <c r="AR916" s="153"/>
      <c r="AS916" s="153"/>
      <c r="AX916" s="153"/>
      <c r="AY916" s="153"/>
      <c r="BD916" s="153"/>
      <c r="BE916" s="153"/>
      <c r="BF916" s="153"/>
    </row>
    <row r="917" ht="15.75" customHeight="1">
      <c r="B917" s="153"/>
      <c r="C917" s="153"/>
      <c r="H917" s="153"/>
      <c r="I917" s="153"/>
      <c r="N917" s="153"/>
      <c r="O917" s="153"/>
      <c r="T917" s="153"/>
      <c r="U917" s="153"/>
      <c r="Z917" s="153"/>
      <c r="AA917" s="153"/>
      <c r="AF917" s="153"/>
      <c r="AG917" s="153"/>
      <c r="AL917" s="153"/>
      <c r="AM917" s="153"/>
      <c r="AR917" s="153"/>
      <c r="AS917" s="153"/>
      <c r="AX917" s="153"/>
      <c r="AY917" s="153"/>
      <c r="BD917" s="153"/>
      <c r="BE917" s="153"/>
      <c r="BF917" s="153"/>
    </row>
    <row r="918" ht="15.75" customHeight="1">
      <c r="B918" s="153"/>
      <c r="C918" s="153"/>
      <c r="H918" s="153"/>
      <c r="I918" s="153"/>
      <c r="N918" s="153"/>
      <c r="O918" s="153"/>
      <c r="T918" s="153"/>
      <c r="U918" s="153"/>
      <c r="Z918" s="153"/>
      <c r="AA918" s="153"/>
      <c r="AF918" s="153"/>
      <c r="AG918" s="153"/>
      <c r="AL918" s="153"/>
      <c r="AM918" s="153"/>
      <c r="AR918" s="153"/>
      <c r="AS918" s="153"/>
      <c r="AX918" s="153"/>
      <c r="AY918" s="153"/>
      <c r="BD918" s="153"/>
      <c r="BE918" s="153"/>
      <c r="BF918" s="153"/>
    </row>
    <row r="919" ht="15.75" customHeight="1">
      <c r="B919" s="153"/>
      <c r="C919" s="153"/>
      <c r="H919" s="153"/>
      <c r="I919" s="153"/>
      <c r="N919" s="153"/>
      <c r="O919" s="153"/>
      <c r="T919" s="153"/>
      <c r="U919" s="153"/>
      <c r="Z919" s="153"/>
      <c r="AA919" s="153"/>
      <c r="AF919" s="153"/>
      <c r="AG919" s="153"/>
      <c r="AL919" s="153"/>
      <c r="AM919" s="153"/>
      <c r="AR919" s="153"/>
      <c r="AS919" s="153"/>
      <c r="AX919" s="153"/>
      <c r="AY919" s="153"/>
      <c r="BD919" s="153"/>
      <c r="BE919" s="153"/>
      <c r="BF919" s="153"/>
    </row>
    <row r="920" ht="15.75" customHeight="1">
      <c r="B920" s="153"/>
      <c r="C920" s="153"/>
      <c r="H920" s="153"/>
      <c r="I920" s="153"/>
      <c r="N920" s="153"/>
      <c r="O920" s="153"/>
      <c r="T920" s="153"/>
      <c r="U920" s="153"/>
      <c r="Z920" s="153"/>
      <c r="AA920" s="153"/>
      <c r="AF920" s="153"/>
      <c r="AG920" s="153"/>
      <c r="AL920" s="153"/>
      <c r="AM920" s="153"/>
      <c r="AR920" s="153"/>
      <c r="AS920" s="153"/>
      <c r="AX920" s="153"/>
      <c r="AY920" s="153"/>
      <c r="BD920" s="153"/>
      <c r="BE920" s="153"/>
      <c r="BF920" s="153"/>
    </row>
    <row r="921" ht="15.75" customHeight="1">
      <c r="B921" s="153"/>
      <c r="C921" s="153"/>
      <c r="H921" s="153"/>
      <c r="I921" s="153"/>
      <c r="N921" s="153"/>
      <c r="O921" s="153"/>
      <c r="T921" s="153"/>
      <c r="U921" s="153"/>
      <c r="Z921" s="153"/>
      <c r="AA921" s="153"/>
      <c r="AF921" s="153"/>
      <c r="AG921" s="153"/>
      <c r="AL921" s="153"/>
      <c r="AM921" s="153"/>
      <c r="AR921" s="153"/>
      <c r="AS921" s="153"/>
      <c r="AX921" s="153"/>
      <c r="AY921" s="153"/>
      <c r="BD921" s="153"/>
      <c r="BE921" s="153"/>
      <c r="BF921" s="153"/>
    </row>
    <row r="922" ht="15.75" customHeight="1">
      <c r="B922" s="153"/>
      <c r="C922" s="153"/>
      <c r="H922" s="153"/>
      <c r="I922" s="153"/>
      <c r="N922" s="153"/>
      <c r="O922" s="153"/>
      <c r="T922" s="153"/>
      <c r="U922" s="153"/>
      <c r="Z922" s="153"/>
      <c r="AA922" s="153"/>
      <c r="AF922" s="153"/>
      <c r="AG922" s="153"/>
      <c r="AL922" s="153"/>
      <c r="AM922" s="153"/>
      <c r="AR922" s="153"/>
      <c r="AS922" s="153"/>
      <c r="AX922" s="153"/>
      <c r="AY922" s="153"/>
      <c r="BD922" s="153"/>
      <c r="BE922" s="153"/>
      <c r="BF922" s="153"/>
    </row>
    <row r="923" ht="15.75" customHeight="1">
      <c r="B923" s="153"/>
      <c r="C923" s="153"/>
      <c r="H923" s="153"/>
      <c r="I923" s="153"/>
      <c r="N923" s="153"/>
      <c r="O923" s="153"/>
      <c r="T923" s="153"/>
      <c r="U923" s="153"/>
      <c r="Z923" s="153"/>
      <c r="AA923" s="153"/>
      <c r="AF923" s="153"/>
      <c r="AG923" s="153"/>
      <c r="AL923" s="153"/>
      <c r="AM923" s="153"/>
      <c r="AR923" s="153"/>
      <c r="AS923" s="153"/>
      <c r="AX923" s="153"/>
      <c r="AY923" s="153"/>
      <c r="BD923" s="153"/>
      <c r="BE923" s="153"/>
      <c r="BF923" s="153"/>
    </row>
    <row r="924" ht="15.75" customHeight="1">
      <c r="B924" s="153"/>
      <c r="C924" s="153"/>
      <c r="H924" s="153"/>
      <c r="I924" s="153"/>
      <c r="N924" s="153"/>
      <c r="O924" s="153"/>
      <c r="T924" s="153"/>
      <c r="U924" s="153"/>
      <c r="Z924" s="153"/>
      <c r="AA924" s="153"/>
      <c r="AF924" s="153"/>
      <c r="AG924" s="153"/>
      <c r="AL924" s="153"/>
      <c r="AM924" s="153"/>
      <c r="AR924" s="153"/>
      <c r="AS924" s="153"/>
      <c r="AX924" s="153"/>
      <c r="AY924" s="153"/>
      <c r="BD924" s="153"/>
      <c r="BE924" s="153"/>
      <c r="BF924" s="153"/>
    </row>
    <row r="925" ht="15.75" customHeight="1">
      <c r="B925" s="153"/>
      <c r="C925" s="153"/>
      <c r="H925" s="153"/>
      <c r="I925" s="153"/>
      <c r="N925" s="153"/>
      <c r="O925" s="153"/>
      <c r="T925" s="153"/>
      <c r="U925" s="153"/>
      <c r="Z925" s="153"/>
      <c r="AA925" s="153"/>
      <c r="AF925" s="153"/>
      <c r="AG925" s="153"/>
      <c r="AL925" s="153"/>
      <c r="AM925" s="153"/>
      <c r="AR925" s="153"/>
      <c r="AS925" s="153"/>
      <c r="AX925" s="153"/>
      <c r="AY925" s="153"/>
      <c r="BD925" s="153"/>
      <c r="BE925" s="153"/>
      <c r="BF925" s="153"/>
    </row>
    <row r="926" ht="15.75" customHeight="1">
      <c r="B926" s="153"/>
      <c r="C926" s="153"/>
      <c r="H926" s="153"/>
      <c r="I926" s="153"/>
      <c r="N926" s="153"/>
      <c r="O926" s="153"/>
      <c r="T926" s="153"/>
      <c r="U926" s="153"/>
      <c r="Z926" s="153"/>
      <c r="AA926" s="153"/>
      <c r="AF926" s="153"/>
      <c r="AG926" s="153"/>
      <c r="AL926" s="153"/>
      <c r="AM926" s="153"/>
      <c r="AR926" s="153"/>
      <c r="AS926" s="153"/>
      <c r="AX926" s="153"/>
      <c r="AY926" s="153"/>
      <c r="BD926" s="153"/>
      <c r="BE926" s="153"/>
      <c r="BF926" s="153"/>
    </row>
    <row r="927" ht="15.75" customHeight="1">
      <c r="B927" s="153"/>
      <c r="C927" s="153"/>
      <c r="H927" s="153"/>
      <c r="I927" s="153"/>
      <c r="N927" s="153"/>
      <c r="O927" s="153"/>
      <c r="T927" s="153"/>
      <c r="U927" s="153"/>
      <c r="Z927" s="153"/>
      <c r="AA927" s="153"/>
      <c r="AF927" s="153"/>
      <c r="AG927" s="153"/>
      <c r="AL927" s="153"/>
      <c r="AM927" s="153"/>
      <c r="AR927" s="153"/>
      <c r="AS927" s="153"/>
      <c r="AX927" s="153"/>
      <c r="AY927" s="153"/>
      <c r="BD927" s="153"/>
      <c r="BE927" s="153"/>
      <c r="BF927" s="153"/>
    </row>
    <row r="928" ht="15.75" customHeight="1">
      <c r="B928" s="153"/>
      <c r="C928" s="153"/>
      <c r="H928" s="153"/>
      <c r="I928" s="153"/>
      <c r="N928" s="153"/>
      <c r="O928" s="153"/>
      <c r="T928" s="153"/>
      <c r="U928" s="153"/>
      <c r="Z928" s="153"/>
      <c r="AA928" s="153"/>
      <c r="AF928" s="153"/>
      <c r="AG928" s="153"/>
      <c r="AL928" s="153"/>
      <c r="AM928" s="153"/>
      <c r="AR928" s="153"/>
      <c r="AS928" s="153"/>
      <c r="AX928" s="153"/>
      <c r="AY928" s="153"/>
      <c r="BD928" s="153"/>
      <c r="BE928" s="153"/>
      <c r="BF928" s="153"/>
    </row>
    <row r="929" ht="15.75" customHeight="1">
      <c r="B929" s="153"/>
      <c r="C929" s="153"/>
      <c r="H929" s="153"/>
      <c r="I929" s="153"/>
      <c r="N929" s="153"/>
      <c r="O929" s="153"/>
      <c r="T929" s="153"/>
      <c r="U929" s="153"/>
      <c r="Z929" s="153"/>
      <c r="AA929" s="153"/>
      <c r="AF929" s="153"/>
      <c r="AG929" s="153"/>
      <c r="AL929" s="153"/>
      <c r="AM929" s="153"/>
      <c r="AR929" s="153"/>
      <c r="AS929" s="153"/>
      <c r="AX929" s="153"/>
      <c r="AY929" s="153"/>
      <c r="BD929" s="153"/>
      <c r="BE929" s="153"/>
      <c r="BF929" s="153"/>
    </row>
    <row r="930" ht="15.75" customHeight="1">
      <c r="B930" s="153"/>
      <c r="C930" s="153"/>
      <c r="H930" s="153"/>
      <c r="I930" s="153"/>
      <c r="N930" s="153"/>
      <c r="O930" s="153"/>
      <c r="T930" s="153"/>
      <c r="U930" s="153"/>
      <c r="Z930" s="153"/>
      <c r="AA930" s="153"/>
      <c r="AF930" s="153"/>
      <c r="AG930" s="153"/>
      <c r="AL930" s="153"/>
      <c r="AM930" s="153"/>
      <c r="AR930" s="153"/>
      <c r="AS930" s="153"/>
      <c r="AX930" s="153"/>
      <c r="AY930" s="153"/>
      <c r="BD930" s="153"/>
      <c r="BE930" s="153"/>
      <c r="BF930" s="153"/>
    </row>
    <row r="931" ht="15.75" customHeight="1">
      <c r="B931" s="153"/>
      <c r="C931" s="153"/>
      <c r="H931" s="153"/>
      <c r="I931" s="153"/>
      <c r="N931" s="153"/>
      <c r="O931" s="153"/>
      <c r="T931" s="153"/>
      <c r="U931" s="153"/>
      <c r="Z931" s="153"/>
      <c r="AA931" s="153"/>
      <c r="AF931" s="153"/>
      <c r="AG931" s="153"/>
      <c r="AL931" s="153"/>
      <c r="AM931" s="153"/>
      <c r="AR931" s="153"/>
      <c r="AS931" s="153"/>
      <c r="AX931" s="153"/>
      <c r="AY931" s="153"/>
      <c r="BD931" s="153"/>
      <c r="BE931" s="153"/>
      <c r="BF931" s="153"/>
    </row>
    <row r="932" ht="15.75" customHeight="1">
      <c r="B932" s="153"/>
      <c r="C932" s="153"/>
      <c r="H932" s="153"/>
      <c r="I932" s="153"/>
      <c r="N932" s="153"/>
      <c r="O932" s="153"/>
      <c r="T932" s="153"/>
      <c r="U932" s="153"/>
      <c r="Z932" s="153"/>
      <c r="AA932" s="153"/>
      <c r="AF932" s="153"/>
      <c r="AG932" s="153"/>
      <c r="AL932" s="153"/>
      <c r="AM932" s="153"/>
      <c r="AR932" s="153"/>
      <c r="AS932" s="153"/>
      <c r="AX932" s="153"/>
      <c r="AY932" s="153"/>
      <c r="BD932" s="153"/>
      <c r="BE932" s="153"/>
      <c r="BF932" s="153"/>
    </row>
    <row r="933" ht="15.75" customHeight="1">
      <c r="B933" s="153"/>
      <c r="C933" s="153"/>
      <c r="H933" s="153"/>
      <c r="I933" s="153"/>
      <c r="N933" s="153"/>
      <c r="O933" s="153"/>
      <c r="T933" s="153"/>
      <c r="U933" s="153"/>
      <c r="Z933" s="153"/>
      <c r="AA933" s="153"/>
      <c r="AF933" s="153"/>
      <c r="AG933" s="153"/>
      <c r="AL933" s="153"/>
      <c r="AM933" s="153"/>
      <c r="AR933" s="153"/>
      <c r="AS933" s="153"/>
      <c r="AX933" s="153"/>
      <c r="AY933" s="153"/>
      <c r="BD933" s="153"/>
      <c r="BE933" s="153"/>
      <c r="BF933" s="153"/>
    </row>
    <row r="934" ht="15.75" customHeight="1">
      <c r="B934" s="153"/>
      <c r="C934" s="153"/>
      <c r="H934" s="153"/>
      <c r="I934" s="153"/>
      <c r="N934" s="153"/>
      <c r="O934" s="153"/>
      <c r="T934" s="153"/>
      <c r="U934" s="153"/>
      <c r="Z934" s="153"/>
      <c r="AA934" s="153"/>
      <c r="AF934" s="153"/>
      <c r="AG934" s="153"/>
      <c r="AL934" s="153"/>
      <c r="AM934" s="153"/>
      <c r="AR934" s="153"/>
      <c r="AS934" s="153"/>
      <c r="AX934" s="153"/>
      <c r="AY934" s="153"/>
      <c r="BD934" s="153"/>
      <c r="BE934" s="153"/>
      <c r="BF934" s="153"/>
    </row>
    <row r="935" ht="15.75" customHeight="1">
      <c r="B935" s="153"/>
      <c r="C935" s="153"/>
      <c r="H935" s="153"/>
      <c r="I935" s="153"/>
      <c r="N935" s="153"/>
      <c r="O935" s="153"/>
      <c r="T935" s="153"/>
      <c r="U935" s="153"/>
      <c r="Z935" s="153"/>
      <c r="AA935" s="153"/>
      <c r="AF935" s="153"/>
      <c r="AG935" s="153"/>
      <c r="AL935" s="153"/>
      <c r="AM935" s="153"/>
      <c r="AR935" s="153"/>
      <c r="AS935" s="153"/>
      <c r="AX935" s="153"/>
      <c r="AY935" s="153"/>
      <c r="BD935" s="153"/>
      <c r="BE935" s="153"/>
      <c r="BF935" s="153"/>
    </row>
    <row r="936" ht="15.75" customHeight="1">
      <c r="B936" s="153"/>
      <c r="C936" s="153"/>
      <c r="H936" s="153"/>
      <c r="I936" s="153"/>
      <c r="N936" s="153"/>
      <c r="O936" s="153"/>
      <c r="T936" s="153"/>
      <c r="U936" s="153"/>
      <c r="Z936" s="153"/>
      <c r="AA936" s="153"/>
      <c r="AF936" s="153"/>
      <c r="AG936" s="153"/>
      <c r="AL936" s="153"/>
      <c r="AM936" s="153"/>
      <c r="AR936" s="153"/>
      <c r="AS936" s="153"/>
      <c r="AX936" s="153"/>
      <c r="AY936" s="153"/>
      <c r="BD936" s="153"/>
      <c r="BE936" s="153"/>
      <c r="BF936" s="153"/>
    </row>
    <row r="937" ht="15.75" customHeight="1">
      <c r="B937" s="153"/>
      <c r="C937" s="153"/>
      <c r="H937" s="153"/>
      <c r="I937" s="153"/>
      <c r="N937" s="153"/>
      <c r="O937" s="153"/>
      <c r="T937" s="153"/>
      <c r="U937" s="153"/>
      <c r="Z937" s="153"/>
      <c r="AA937" s="153"/>
      <c r="AF937" s="153"/>
      <c r="AG937" s="153"/>
      <c r="AL937" s="153"/>
      <c r="AM937" s="153"/>
      <c r="AR937" s="153"/>
      <c r="AS937" s="153"/>
      <c r="AX937" s="153"/>
      <c r="AY937" s="153"/>
      <c r="BD937" s="153"/>
      <c r="BE937" s="153"/>
      <c r="BF937" s="153"/>
    </row>
    <row r="938" ht="15.75" customHeight="1">
      <c r="B938" s="153"/>
      <c r="C938" s="153"/>
      <c r="H938" s="153"/>
      <c r="I938" s="153"/>
      <c r="N938" s="153"/>
      <c r="O938" s="153"/>
      <c r="T938" s="153"/>
      <c r="U938" s="153"/>
      <c r="Z938" s="153"/>
      <c r="AA938" s="153"/>
      <c r="AF938" s="153"/>
      <c r="AG938" s="153"/>
      <c r="AL938" s="153"/>
      <c r="AM938" s="153"/>
      <c r="AR938" s="153"/>
      <c r="AS938" s="153"/>
      <c r="AX938" s="153"/>
      <c r="AY938" s="153"/>
      <c r="BD938" s="153"/>
      <c r="BE938" s="153"/>
      <c r="BF938" s="153"/>
    </row>
    <row r="939" ht="15.75" customHeight="1">
      <c r="B939" s="153"/>
      <c r="C939" s="153"/>
      <c r="H939" s="153"/>
      <c r="I939" s="153"/>
      <c r="N939" s="153"/>
      <c r="O939" s="153"/>
      <c r="T939" s="153"/>
      <c r="U939" s="153"/>
      <c r="Z939" s="153"/>
      <c r="AA939" s="153"/>
      <c r="AF939" s="153"/>
      <c r="AG939" s="153"/>
      <c r="AL939" s="153"/>
      <c r="AM939" s="153"/>
      <c r="AR939" s="153"/>
      <c r="AS939" s="153"/>
      <c r="AX939" s="153"/>
      <c r="AY939" s="153"/>
      <c r="BD939" s="153"/>
      <c r="BE939" s="153"/>
      <c r="BF939" s="153"/>
    </row>
    <row r="940" ht="15.75" customHeight="1">
      <c r="B940" s="153"/>
      <c r="C940" s="153"/>
      <c r="H940" s="153"/>
      <c r="I940" s="153"/>
      <c r="N940" s="153"/>
      <c r="O940" s="153"/>
      <c r="T940" s="153"/>
      <c r="U940" s="153"/>
      <c r="Z940" s="153"/>
      <c r="AA940" s="153"/>
      <c r="AF940" s="153"/>
      <c r="AG940" s="153"/>
      <c r="AL940" s="153"/>
      <c r="AM940" s="153"/>
      <c r="AR940" s="153"/>
      <c r="AS940" s="153"/>
      <c r="AX940" s="153"/>
      <c r="AY940" s="153"/>
      <c r="BD940" s="153"/>
      <c r="BE940" s="153"/>
      <c r="BF940" s="153"/>
    </row>
    <row r="941" ht="15.75" customHeight="1">
      <c r="B941" s="153"/>
      <c r="C941" s="153"/>
      <c r="H941" s="153"/>
      <c r="I941" s="153"/>
      <c r="N941" s="153"/>
      <c r="O941" s="153"/>
      <c r="T941" s="153"/>
      <c r="U941" s="153"/>
      <c r="Z941" s="153"/>
      <c r="AA941" s="153"/>
      <c r="AF941" s="153"/>
      <c r="AG941" s="153"/>
      <c r="AL941" s="153"/>
      <c r="AM941" s="153"/>
      <c r="AR941" s="153"/>
      <c r="AS941" s="153"/>
      <c r="AX941" s="153"/>
      <c r="AY941" s="153"/>
      <c r="BD941" s="153"/>
      <c r="BE941" s="153"/>
      <c r="BF941" s="153"/>
    </row>
    <row r="942" ht="15.75" customHeight="1">
      <c r="B942" s="153"/>
      <c r="C942" s="153"/>
      <c r="H942" s="153"/>
      <c r="I942" s="153"/>
      <c r="N942" s="153"/>
      <c r="O942" s="153"/>
      <c r="T942" s="153"/>
      <c r="U942" s="153"/>
      <c r="Z942" s="153"/>
      <c r="AA942" s="153"/>
      <c r="AF942" s="153"/>
      <c r="AG942" s="153"/>
      <c r="AL942" s="153"/>
      <c r="AM942" s="153"/>
      <c r="AR942" s="153"/>
      <c r="AS942" s="153"/>
      <c r="AX942" s="153"/>
      <c r="AY942" s="153"/>
      <c r="BD942" s="153"/>
      <c r="BE942" s="153"/>
      <c r="BF942" s="153"/>
    </row>
    <row r="943" ht="15.75" customHeight="1">
      <c r="B943" s="153"/>
      <c r="C943" s="153"/>
      <c r="H943" s="153"/>
      <c r="I943" s="153"/>
      <c r="N943" s="153"/>
      <c r="O943" s="153"/>
      <c r="T943" s="153"/>
      <c r="U943" s="153"/>
      <c r="Z943" s="153"/>
      <c r="AA943" s="153"/>
      <c r="AF943" s="153"/>
      <c r="AG943" s="153"/>
      <c r="AL943" s="153"/>
      <c r="AM943" s="153"/>
      <c r="AR943" s="153"/>
      <c r="AS943" s="153"/>
      <c r="AX943" s="153"/>
      <c r="AY943" s="153"/>
      <c r="BD943" s="153"/>
      <c r="BE943" s="153"/>
      <c r="BF943" s="153"/>
    </row>
    <row r="944" ht="15.75" customHeight="1">
      <c r="B944" s="153"/>
      <c r="C944" s="153"/>
      <c r="H944" s="153"/>
      <c r="I944" s="153"/>
      <c r="N944" s="153"/>
      <c r="O944" s="153"/>
      <c r="T944" s="153"/>
      <c r="U944" s="153"/>
      <c r="Z944" s="153"/>
      <c r="AA944" s="153"/>
      <c r="AF944" s="153"/>
      <c r="AG944" s="153"/>
      <c r="AL944" s="153"/>
      <c r="AM944" s="153"/>
      <c r="AR944" s="153"/>
      <c r="AS944" s="153"/>
      <c r="AX944" s="153"/>
      <c r="AY944" s="153"/>
      <c r="BD944" s="153"/>
      <c r="BE944" s="153"/>
      <c r="BF944" s="153"/>
    </row>
    <row r="945" ht="15.75" customHeight="1">
      <c r="B945" s="153"/>
      <c r="C945" s="153"/>
      <c r="H945" s="153"/>
      <c r="I945" s="153"/>
      <c r="N945" s="153"/>
      <c r="O945" s="153"/>
      <c r="T945" s="153"/>
      <c r="U945" s="153"/>
      <c r="Z945" s="153"/>
      <c r="AA945" s="153"/>
      <c r="AF945" s="153"/>
      <c r="AG945" s="153"/>
      <c r="AL945" s="153"/>
      <c r="AM945" s="153"/>
      <c r="AR945" s="153"/>
      <c r="AS945" s="153"/>
      <c r="AX945" s="153"/>
      <c r="AY945" s="153"/>
      <c r="BD945" s="153"/>
      <c r="BE945" s="153"/>
      <c r="BF945" s="153"/>
    </row>
    <row r="946" ht="15.75" customHeight="1">
      <c r="B946" s="153"/>
      <c r="C946" s="153"/>
      <c r="H946" s="153"/>
      <c r="I946" s="153"/>
      <c r="N946" s="153"/>
      <c r="O946" s="153"/>
      <c r="T946" s="153"/>
      <c r="U946" s="153"/>
      <c r="Z946" s="153"/>
      <c r="AA946" s="153"/>
      <c r="AF946" s="153"/>
      <c r="AG946" s="153"/>
      <c r="AL946" s="153"/>
      <c r="AM946" s="153"/>
      <c r="AR946" s="153"/>
      <c r="AS946" s="153"/>
      <c r="AX946" s="153"/>
      <c r="AY946" s="153"/>
      <c r="BD946" s="153"/>
      <c r="BE946" s="153"/>
      <c r="BF946" s="153"/>
    </row>
    <row r="947" ht="15.75" customHeight="1">
      <c r="B947" s="153"/>
      <c r="C947" s="153"/>
      <c r="H947" s="153"/>
      <c r="I947" s="153"/>
      <c r="N947" s="153"/>
      <c r="O947" s="153"/>
      <c r="T947" s="153"/>
      <c r="U947" s="153"/>
      <c r="Z947" s="153"/>
      <c r="AA947" s="153"/>
      <c r="AF947" s="153"/>
      <c r="AG947" s="153"/>
      <c r="AL947" s="153"/>
      <c r="AM947" s="153"/>
      <c r="AR947" s="153"/>
      <c r="AS947" s="153"/>
      <c r="AX947" s="153"/>
      <c r="AY947" s="153"/>
      <c r="BD947" s="153"/>
      <c r="BE947" s="153"/>
      <c r="BF947" s="153"/>
    </row>
    <row r="948" ht="15.75" customHeight="1">
      <c r="B948" s="153"/>
      <c r="C948" s="153"/>
      <c r="H948" s="153"/>
      <c r="I948" s="153"/>
      <c r="N948" s="153"/>
      <c r="O948" s="153"/>
      <c r="T948" s="153"/>
      <c r="U948" s="153"/>
      <c r="Z948" s="153"/>
      <c r="AA948" s="153"/>
      <c r="AF948" s="153"/>
      <c r="AG948" s="153"/>
      <c r="AL948" s="153"/>
      <c r="AM948" s="153"/>
      <c r="AR948" s="153"/>
      <c r="AS948" s="153"/>
      <c r="AX948" s="153"/>
      <c r="AY948" s="153"/>
      <c r="BD948" s="153"/>
      <c r="BE948" s="153"/>
      <c r="BF948" s="153"/>
    </row>
    <row r="949" ht="15.75" customHeight="1">
      <c r="B949" s="153"/>
      <c r="C949" s="153"/>
      <c r="H949" s="153"/>
      <c r="I949" s="153"/>
      <c r="N949" s="153"/>
      <c r="O949" s="153"/>
      <c r="T949" s="153"/>
      <c r="U949" s="153"/>
      <c r="Z949" s="153"/>
      <c r="AA949" s="153"/>
      <c r="AF949" s="153"/>
      <c r="AG949" s="153"/>
      <c r="AL949" s="153"/>
      <c r="AM949" s="153"/>
      <c r="AR949" s="153"/>
      <c r="AS949" s="153"/>
      <c r="AX949" s="153"/>
      <c r="AY949" s="153"/>
      <c r="BD949" s="153"/>
      <c r="BE949" s="153"/>
      <c r="BF949" s="153"/>
    </row>
    <row r="950" ht="15.75" customHeight="1">
      <c r="B950" s="153"/>
      <c r="C950" s="153"/>
      <c r="H950" s="153"/>
      <c r="I950" s="153"/>
      <c r="N950" s="153"/>
      <c r="O950" s="153"/>
      <c r="T950" s="153"/>
      <c r="U950" s="153"/>
      <c r="Z950" s="153"/>
      <c r="AA950" s="153"/>
      <c r="AF950" s="153"/>
      <c r="AG950" s="153"/>
      <c r="AL950" s="153"/>
      <c r="AM950" s="153"/>
      <c r="AR950" s="153"/>
      <c r="AS950" s="153"/>
      <c r="AX950" s="153"/>
      <c r="AY950" s="153"/>
      <c r="BD950" s="153"/>
      <c r="BE950" s="153"/>
      <c r="BF950" s="153"/>
    </row>
    <row r="951" ht="15.75" customHeight="1">
      <c r="B951" s="153"/>
      <c r="C951" s="153"/>
      <c r="H951" s="153"/>
      <c r="I951" s="153"/>
      <c r="N951" s="153"/>
      <c r="O951" s="153"/>
      <c r="T951" s="153"/>
      <c r="U951" s="153"/>
      <c r="Z951" s="153"/>
      <c r="AA951" s="153"/>
      <c r="AF951" s="153"/>
      <c r="AG951" s="153"/>
      <c r="AL951" s="153"/>
      <c r="AM951" s="153"/>
      <c r="AR951" s="153"/>
      <c r="AS951" s="153"/>
      <c r="AX951" s="153"/>
      <c r="AY951" s="153"/>
      <c r="BD951" s="153"/>
      <c r="BE951" s="153"/>
      <c r="BF951" s="153"/>
    </row>
    <row r="952" ht="15.75" customHeight="1">
      <c r="B952" s="153"/>
      <c r="C952" s="153"/>
      <c r="H952" s="153"/>
      <c r="I952" s="153"/>
      <c r="N952" s="153"/>
      <c r="O952" s="153"/>
      <c r="T952" s="153"/>
      <c r="U952" s="153"/>
      <c r="Z952" s="153"/>
      <c r="AA952" s="153"/>
      <c r="AF952" s="153"/>
      <c r="AG952" s="153"/>
      <c r="AL952" s="153"/>
      <c r="AM952" s="153"/>
      <c r="AR952" s="153"/>
      <c r="AS952" s="153"/>
      <c r="AX952" s="153"/>
      <c r="AY952" s="153"/>
      <c r="BD952" s="153"/>
      <c r="BE952" s="153"/>
      <c r="BF952" s="153"/>
    </row>
    <row r="953" ht="15.75" customHeight="1">
      <c r="B953" s="153"/>
      <c r="C953" s="153"/>
      <c r="H953" s="153"/>
      <c r="I953" s="153"/>
      <c r="N953" s="153"/>
      <c r="O953" s="153"/>
      <c r="T953" s="153"/>
      <c r="U953" s="153"/>
      <c r="Z953" s="153"/>
      <c r="AA953" s="153"/>
      <c r="AF953" s="153"/>
      <c r="AG953" s="153"/>
      <c r="AL953" s="153"/>
      <c r="AM953" s="153"/>
      <c r="AR953" s="153"/>
      <c r="AS953" s="153"/>
      <c r="AX953" s="153"/>
      <c r="AY953" s="153"/>
      <c r="BD953" s="153"/>
      <c r="BE953" s="153"/>
      <c r="BF953" s="153"/>
    </row>
    <row r="954" ht="15.75" customHeight="1">
      <c r="B954" s="153"/>
      <c r="C954" s="153"/>
      <c r="H954" s="153"/>
      <c r="I954" s="153"/>
      <c r="N954" s="153"/>
      <c r="O954" s="153"/>
      <c r="T954" s="153"/>
      <c r="U954" s="153"/>
      <c r="Z954" s="153"/>
      <c r="AA954" s="153"/>
      <c r="AF954" s="153"/>
      <c r="AG954" s="153"/>
      <c r="AL954" s="153"/>
      <c r="AM954" s="153"/>
      <c r="AR954" s="153"/>
      <c r="AS954" s="153"/>
      <c r="AX954" s="153"/>
      <c r="AY954" s="153"/>
      <c r="BD954" s="153"/>
      <c r="BE954" s="153"/>
      <c r="BF954" s="153"/>
    </row>
    <row r="955" ht="15.75" customHeight="1">
      <c r="B955" s="153"/>
      <c r="C955" s="153"/>
      <c r="H955" s="153"/>
      <c r="I955" s="153"/>
      <c r="N955" s="153"/>
      <c r="O955" s="153"/>
      <c r="T955" s="153"/>
      <c r="U955" s="153"/>
      <c r="Z955" s="153"/>
      <c r="AA955" s="153"/>
      <c r="AF955" s="153"/>
      <c r="AG955" s="153"/>
      <c r="AL955" s="153"/>
      <c r="AM955" s="153"/>
      <c r="AR955" s="153"/>
      <c r="AS955" s="153"/>
      <c r="AX955" s="153"/>
      <c r="AY955" s="153"/>
      <c r="BD955" s="153"/>
      <c r="BE955" s="153"/>
      <c r="BF955" s="153"/>
    </row>
    <row r="956" ht="15.75" customHeight="1">
      <c r="B956" s="153"/>
      <c r="C956" s="153"/>
      <c r="H956" s="153"/>
      <c r="I956" s="153"/>
      <c r="N956" s="153"/>
      <c r="O956" s="153"/>
      <c r="T956" s="153"/>
      <c r="U956" s="153"/>
      <c r="Z956" s="153"/>
      <c r="AA956" s="153"/>
      <c r="AF956" s="153"/>
      <c r="AG956" s="153"/>
      <c r="AL956" s="153"/>
      <c r="AM956" s="153"/>
      <c r="AR956" s="153"/>
      <c r="AS956" s="153"/>
      <c r="AX956" s="153"/>
      <c r="AY956" s="153"/>
      <c r="BD956" s="153"/>
      <c r="BE956" s="153"/>
      <c r="BF956" s="153"/>
    </row>
    <row r="957" ht="15.75" customHeight="1">
      <c r="B957" s="153"/>
      <c r="C957" s="153"/>
      <c r="H957" s="153"/>
      <c r="I957" s="153"/>
      <c r="N957" s="153"/>
      <c r="O957" s="153"/>
      <c r="T957" s="153"/>
      <c r="U957" s="153"/>
      <c r="Z957" s="153"/>
      <c r="AA957" s="153"/>
      <c r="AF957" s="153"/>
      <c r="AG957" s="153"/>
      <c r="AL957" s="153"/>
      <c r="AM957" s="153"/>
      <c r="AR957" s="153"/>
      <c r="AS957" s="153"/>
      <c r="AX957" s="153"/>
      <c r="AY957" s="153"/>
      <c r="BD957" s="153"/>
      <c r="BE957" s="153"/>
      <c r="BF957" s="153"/>
    </row>
    <row r="958" ht="15.75" customHeight="1">
      <c r="B958" s="153"/>
      <c r="C958" s="153"/>
      <c r="H958" s="153"/>
      <c r="I958" s="153"/>
      <c r="N958" s="153"/>
      <c r="O958" s="153"/>
      <c r="T958" s="153"/>
      <c r="U958" s="153"/>
      <c r="Z958" s="153"/>
      <c r="AA958" s="153"/>
      <c r="AF958" s="153"/>
      <c r="AG958" s="153"/>
      <c r="AL958" s="153"/>
      <c r="AM958" s="153"/>
      <c r="AR958" s="153"/>
      <c r="AS958" s="153"/>
      <c r="AX958" s="153"/>
      <c r="AY958" s="153"/>
      <c r="BD958" s="153"/>
      <c r="BE958" s="153"/>
      <c r="BF958" s="153"/>
    </row>
    <row r="959" ht="15.75" customHeight="1">
      <c r="B959" s="153"/>
      <c r="C959" s="153"/>
      <c r="H959" s="153"/>
      <c r="I959" s="153"/>
      <c r="N959" s="153"/>
      <c r="O959" s="153"/>
      <c r="T959" s="153"/>
      <c r="U959" s="153"/>
      <c r="Z959" s="153"/>
      <c r="AA959" s="153"/>
      <c r="AF959" s="153"/>
      <c r="AG959" s="153"/>
      <c r="AL959" s="153"/>
      <c r="AM959" s="153"/>
      <c r="AR959" s="153"/>
      <c r="AS959" s="153"/>
      <c r="AX959" s="153"/>
      <c r="AY959" s="153"/>
      <c r="BD959" s="153"/>
      <c r="BE959" s="153"/>
      <c r="BF959" s="153"/>
    </row>
    <row r="960" ht="15.75" customHeight="1">
      <c r="B960" s="153"/>
      <c r="C960" s="153"/>
      <c r="H960" s="153"/>
      <c r="I960" s="153"/>
      <c r="N960" s="153"/>
      <c r="O960" s="153"/>
      <c r="T960" s="153"/>
      <c r="U960" s="153"/>
      <c r="Z960" s="153"/>
      <c r="AA960" s="153"/>
      <c r="AF960" s="153"/>
      <c r="AG960" s="153"/>
      <c r="AL960" s="153"/>
      <c r="AM960" s="153"/>
      <c r="AR960" s="153"/>
      <c r="AS960" s="153"/>
      <c r="AX960" s="153"/>
      <c r="AY960" s="153"/>
      <c r="BD960" s="153"/>
      <c r="BE960" s="153"/>
      <c r="BF960" s="153"/>
    </row>
    <row r="961" ht="15.75" customHeight="1">
      <c r="B961" s="153"/>
      <c r="C961" s="153"/>
      <c r="H961" s="153"/>
      <c r="I961" s="153"/>
      <c r="N961" s="153"/>
      <c r="O961" s="153"/>
      <c r="T961" s="153"/>
      <c r="U961" s="153"/>
      <c r="Z961" s="153"/>
      <c r="AA961" s="153"/>
      <c r="AF961" s="153"/>
      <c r="AG961" s="153"/>
      <c r="AL961" s="153"/>
      <c r="AM961" s="153"/>
      <c r="AR961" s="153"/>
      <c r="AS961" s="153"/>
      <c r="AX961" s="153"/>
      <c r="AY961" s="153"/>
      <c r="BD961" s="153"/>
      <c r="BE961" s="153"/>
      <c r="BF961" s="153"/>
    </row>
    <row r="962" ht="15.75" customHeight="1">
      <c r="B962" s="153"/>
      <c r="C962" s="153"/>
      <c r="H962" s="153"/>
      <c r="I962" s="153"/>
      <c r="N962" s="153"/>
      <c r="O962" s="153"/>
      <c r="T962" s="153"/>
      <c r="U962" s="153"/>
      <c r="Z962" s="153"/>
      <c r="AA962" s="153"/>
      <c r="AF962" s="153"/>
      <c r="AG962" s="153"/>
      <c r="AL962" s="153"/>
      <c r="AM962" s="153"/>
      <c r="AR962" s="153"/>
      <c r="AS962" s="153"/>
      <c r="AX962" s="153"/>
      <c r="AY962" s="153"/>
      <c r="BD962" s="153"/>
      <c r="BE962" s="153"/>
      <c r="BF962" s="153"/>
    </row>
    <row r="963" ht="15.75" customHeight="1">
      <c r="B963" s="153"/>
      <c r="C963" s="153"/>
      <c r="H963" s="153"/>
      <c r="I963" s="153"/>
      <c r="N963" s="153"/>
      <c r="O963" s="153"/>
      <c r="T963" s="153"/>
      <c r="U963" s="153"/>
      <c r="Z963" s="153"/>
      <c r="AA963" s="153"/>
      <c r="AF963" s="153"/>
      <c r="AG963" s="153"/>
      <c r="AL963" s="153"/>
      <c r="AM963" s="153"/>
      <c r="AR963" s="153"/>
      <c r="AS963" s="153"/>
      <c r="AX963" s="153"/>
      <c r="AY963" s="153"/>
      <c r="BD963" s="153"/>
      <c r="BE963" s="153"/>
      <c r="BF963" s="153"/>
    </row>
    <row r="964" ht="15.75" customHeight="1">
      <c r="B964" s="153"/>
      <c r="C964" s="153"/>
      <c r="H964" s="153"/>
      <c r="I964" s="153"/>
      <c r="N964" s="153"/>
      <c r="O964" s="153"/>
      <c r="T964" s="153"/>
      <c r="U964" s="153"/>
      <c r="Z964" s="153"/>
      <c r="AA964" s="153"/>
      <c r="AF964" s="153"/>
      <c r="AG964" s="153"/>
      <c r="AL964" s="153"/>
      <c r="AM964" s="153"/>
      <c r="AR964" s="153"/>
      <c r="AS964" s="153"/>
      <c r="AX964" s="153"/>
      <c r="AY964" s="153"/>
      <c r="BD964" s="153"/>
      <c r="BE964" s="153"/>
      <c r="BF964" s="153"/>
    </row>
    <row r="965" ht="15.75" customHeight="1">
      <c r="B965" s="153"/>
      <c r="C965" s="153"/>
      <c r="H965" s="153"/>
      <c r="I965" s="153"/>
      <c r="N965" s="153"/>
      <c r="O965" s="153"/>
      <c r="T965" s="153"/>
      <c r="U965" s="153"/>
      <c r="Z965" s="153"/>
      <c r="AA965" s="153"/>
      <c r="AF965" s="153"/>
      <c r="AG965" s="153"/>
      <c r="AL965" s="153"/>
      <c r="AM965" s="153"/>
      <c r="AR965" s="153"/>
      <c r="AS965" s="153"/>
      <c r="AX965" s="153"/>
      <c r="AY965" s="153"/>
      <c r="BD965" s="153"/>
      <c r="BE965" s="153"/>
      <c r="BF965" s="153"/>
    </row>
    <row r="966" ht="15.75" customHeight="1">
      <c r="B966" s="153"/>
      <c r="C966" s="153"/>
      <c r="H966" s="153"/>
      <c r="I966" s="153"/>
      <c r="N966" s="153"/>
      <c r="O966" s="153"/>
      <c r="T966" s="153"/>
      <c r="U966" s="153"/>
      <c r="Z966" s="153"/>
      <c r="AA966" s="153"/>
      <c r="AF966" s="153"/>
      <c r="AG966" s="153"/>
      <c r="AL966" s="153"/>
      <c r="AM966" s="153"/>
      <c r="AR966" s="153"/>
      <c r="AS966" s="153"/>
      <c r="AX966" s="153"/>
      <c r="AY966" s="153"/>
      <c r="BD966" s="153"/>
      <c r="BE966" s="153"/>
      <c r="BF966" s="153"/>
    </row>
    <row r="967" ht="15.75" customHeight="1">
      <c r="B967" s="153"/>
      <c r="C967" s="153"/>
      <c r="H967" s="153"/>
      <c r="I967" s="153"/>
      <c r="N967" s="153"/>
      <c r="O967" s="153"/>
      <c r="T967" s="153"/>
      <c r="U967" s="153"/>
      <c r="Z967" s="153"/>
      <c r="AA967" s="153"/>
      <c r="AF967" s="153"/>
      <c r="AG967" s="153"/>
      <c r="AL967" s="153"/>
      <c r="AM967" s="153"/>
      <c r="AR967" s="153"/>
      <c r="AS967" s="153"/>
      <c r="AX967" s="153"/>
      <c r="AY967" s="153"/>
      <c r="BD967" s="153"/>
      <c r="BE967" s="153"/>
      <c r="BF967" s="153"/>
    </row>
    <row r="968" ht="15.75" customHeight="1">
      <c r="B968" s="153"/>
      <c r="C968" s="153"/>
      <c r="H968" s="153"/>
      <c r="I968" s="153"/>
      <c r="N968" s="153"/>
      <c r="O968" s="153"/>
      <c r="T968" s="153"/>
      <c r="U968" s="153"/>
      <c r="Z968" s="153"/>
      <c r="AA968" s="153"/>
      <c r="AF968" s="153"/>
      <c r="AG968" s="153"/>
      <c r="AL968" s="153"/>
      <c r="AM968" s="153"/>
      <c r="AR968" s="153"/>
      <c r="AS968" s="153"/>
      <c r="AX968" s="153"/>
      <c r="AY968" s="153"/>
      <c r="BD968" s="153"/>
      <c r="BE968" s="153"/>
      <c r="BF968" s="153"/>
    </row>
    <row r="969" ht="15.75" customHeight="1">
      <c r="B969" s="153"/>
      <c r="C969" s="153"/>
      <c r="H969" s="153"/>
      <c r="I969" s="153"/>
      <c r="N969" s="153"/>
      <c r="O969" s="153"/>
      <c r="T969" s="153"/>
      <c r="U969" s="153"/>
      <c r="Z969" s="153"/>
      <c r="AA969" s="153"/>
      <c r="AF969" s="153"/>
      <c r="AG969" s="153"/>
      <c r="AL969" s="153"/>
      <c r="AM969" s="153"/>
      <c r="AR969" s="153"/>
      <c r="AS969" s="153"/>
      <c r="AX969" s="153"/>
      <c r="AY969" s="153"/>
      <c r="BD969" s="153"/>
      <c r="BE969" s="153"/>
      <c r="BF969" s="153"/>
    </row>
    <row r="970" ht="15.75" customHeight="1">
      <c r="B970" s="153"/>
      <c r="C970" s="153"/>
      <c r="H970" s="153"/>
      <c r="I970" s="153"/>
      <c r="N970" s="153"/>
      <c r="O970" s="153"/>
      <c r="T970" s="153"/>
      <c r="U970" s="153"/>
      <c r="Z970" s="153"/>
      <c r="AA970" s="153"/>
      <c r="AF970" s="153"/>
      <c r="AG970" s="153"/>
      <c r="AL970" s="153"/>
      <c r="AM970" s="153"/>
      <c r="AR970" s="153"/>
      <c r="AS970" s="153"/>
      <c r="AX970" s="153"/>
      <c r="AY970" s="153"/>
      <c r="BD970" s="153"/>
      <c r="BE970" s="153"/>
      <c r="BF970" s="153"/>
    </row>
    <row r="971" ht="15.75" customHeight="1">
      <c r="B971" s="153"/>
      <c r="C971" s="153"/>
      <c r="H971" s="153"/>
      <c r="I971" s="153"/>
      <c r="N971" s="153"/>
      <c r="O971" s="153"/>
      <c r="T971" s="153"/>
      <c r="U971" s="153"/>
      <c r="Z971" s="153"/>
      <c r="AA971" s="153"/>
      <c r="AF971" s="153"/>
      <c r="AG971" s="153"/>
      <c r="AL971" s="153"/>
      <c r="AM971" s="153"/>
      <c r="AR971" s="153"/>
      <c r="AS971" s="153"/>
      <c r="AX971" s="153"/>
      <c r="AY971" s="153"/>
      <c r="BD971" s="153"/>
      <c r="BE971" s="153"/>
      <c r="BF971" s="153"/>
    </row>
    <row r="972" ht="15.75" customHeight="1">
      <c r="B972" s="153"/>
      <c r="C972" s="153"/>
      <c r="H972" s="153"/>
      <c r="I972" s="153"/>
      <c r="N972" s="153"/>
      <c r="O972" s="153"/>
      <c r="T972" s="153"/>
      <c r="U972" s="153"/>
      <c r="Z972" s="153"/>
      <c r="AA972" s="153"/>
      <c r="AF972" s="153"/>
      <c r="AG972" s="153"/>
      <c r="AL972" s="153"/>
      <c r="AM972" s="153"/>
      <c r="AR972" s="153"/>
      <c r="AS972" s="153"/>
      <c r="AX972" s="153"/>
      <c r="AY972" s="153"/>
      <c r="BD972" s="153"/>
      <c r="BE972" s="153"/>
      <c r="BF972" s="153"/>
    </row>
    <row r="973" ht="15.75" customHeight="1">
      <c r="B973" s="153"/>
      <c r="C973" s="153"/>
      <c r="H973" s="153"/>
      <c r="I973" s="153"/>
      <c r="N973" s="153"/>
      <c r="O973" s="153"/>
      <c r="T973" s="153"/>
      <c r="U973" s="153"/>
      <c r="Z973" s="153"/>
      <c r="AA973" s="153"/>
      <c r="AF973" s="153"/>
      <c r="AG973" s="153"/>
      <c r="AL973" s="153"/>
      <c r="AM973" s="153"/>
      <c r="AR973" s="153"/>
      <c r="AS973" s="153"/>
      <c r="AX973" s="153"/>
      <c r="AY973" s="153"/>
      <c r="BD973" s="153"/>
      <c r="BE973" s="153"/>
      <c r="BF973" s="153"/>
    </row>
    <row r="974" ht="15.75" customHeight="1">
      <c r="B974" s="153"/>
      <c r="C974" s="153"/>
      <c r="H974" s="153"/>
      <c r="I974" s="153"/>
      <c r="N974" s="153"/>
      <c r="O974" s="153"/>
      <c r="T974" s="153"/>
      <c r="U974" s="153"/>
      <c r="Z974" s="153"/>
      <c r="AA974" s="153"/>
      <c r="AF974" s="153"/>
      <c r="AG974" s="153"/>
      <c r="AL974" s="153"/>
      <c r="AM974" s="153"/>
      <c r="AR974" s="153"/>
      <c r="AS974" s="153"/>
      <c r="AX974" s="153"/>
      <c r="AY974" s="153"/>
      <c r="BD974" s="153"/>
      <c r="BE974" s="153"/>
      <c r="BF974" s="153"/>
    </row>
    <row r="975" ht="15.75" customHeight="1">
      <c r="B975" s="153"/>
      <c r="C975" s="153"/>
      <c r="H975" s="153"/>
      <c r="I975" s="153"/>
      <c r="N975" s="153"/>
      <c r="O975" s="153"/>
      <c r="T975" s="153"/>
      <c r="U975" s="153"/>
      <c r="Z975" s="153"/>
      <c r="AA975" s="153"/>
      <c r="AF975" s="153"/>
      <c r="AG975" s="153"/>
      <c r="AL975" s="153"/>
      <c r="AM975" s="153"/>
      <c r="AR975" s="153"/>
      <c r="AS975" s="153"/>
      <c r="AX975" s="153"/>
      <c r="AY975" s="153"/>
      <c r="BD975" s="153"/>
      <c r="BE975" s="153"/>
      <c r="BF975" s="153"/>
    </row>
    <row r="976" ht="15.75" customHeight="1">
      <c r="B976" s="153"/>
      <c r="C976" s="153"/>
      <c r="H976" s="153"/>
      <c r="I976" s="153"/>
      <c r="N976" s="153"/>
      <c r="O976" s="153"/>
      <c r="T976" s="153"/>
      <c r="U976" s="153"/>
      <c r="Z976" s="153"/>
      <c r="AA976" s="153"/>
      <c r="AF976" s="153"/>
      <c r="AG976" s="153"/>
      <c r="AL976" s="153"/>
      <c r="AM976" s="153"/>
      <c r="AR976" s="153"/>
      <c r="AS976" s="153"/>
      <c r="AX976" s="153"/>
      <c r="AY976" s="153"/>
      <c r="BD976" s="153"/>
      <c r="BE976" s="153"/>
      <c r="BF976" s="153"/>
    </row>
    <row r="977" ht="15.75" customHeight="1">
      <c r="B977" s="153"/>
      <c r="C977" s="153"/>
      <c r="H977" s="153"/>
      <c r="I977" s="153"/>
      <c r="N977" s="153"/>
      <c r="O977" s="153"/>
      <c r="T977" s="153"/>
      <c r="U977" s="153"/>
      <c r="Z977" s="153"/>
      <c r="AA977" s="153"/>
      <c r="AF977" s="153"/>
      <c r="AG977" s="153"/>
      <c r="AL977" s="153"/>
      <c r="AM977" s="153"/>
      <c r="AR977" s="153"/>
      <c r="AS977" s="153"/>
      <c r="AX977" s="153"/>
      <c r="AY977" s="153"/>
      <c r="BD977" s="153"/>
      <c r="BE977" s="153"/>
      <c r="BF977" s="153"/>
    </row>
    <row r="978" ht="15.75" customHeight="1">
      <c r="B978" s="153"/>
      <c r="C978" s="153"/>
      <c r="H978" s="153"/>
      <c r="I978" s="153"/>
      <c r="N978" s="153"/>
      <c r="O978" s="153"/>
      <c r="T978" s="153"/>
      <c r="U978" s="153"/>
      <c r="Z978" s="153"/>
      <c r="AA978" s="153"/>
      <c r="AF978" s="153"/>
      <c r="AG978" s="153"/>
      <c r="AL978" s="153"/>
      <c r="AM978" s="153"/>
      <c r="AR978" s="153"/>
      <c r="AS978" s="153"/>
      <c r="AX978" s="153"/>
      <c r="AY978" s="153"/>
      <c r="BD978" s="153"/>
      <c r="BE978" s="153"/>
      <c r="BF978" s="153"/>
    </row>
    <row r="979" ht="15.75" customHeight="1">
      <c r="B979" s="153"/>
      <c r="C979" s="153"/>
      <c r="H979" s="153"/>
      <c r="I979" s="153"/>
      <c r="N979" s="153"/>
      <c r="O979" s="153"/>
      <c r="T979" s="153"/>
      <c r="U979" s="153"/>
      <c r="Z979" s="153"/>
      <c r="AA979" s="153"/>
      <c r="AF979" s="153"/>
      <c r="AG979" s="153"/>
      <c r="AL979" s="153"/>
      <c r="AM979" s="153"/>
      <c r="AR979" s="153"/>
      <c r="AS979" s="153"/>
      <c r="AX979" s="153"/>
      <c r="AY979" s="153"/>
      <c r="BD979" s="153"/>
      <c r="BE979" s="153"/>
      <c r="BF979" s="153"/>
    </row>
    <row r="980" ht="15.75" customHeight="1">
      <c r="B980" s="153"/>
      <c r="C980" s="153"/>
      <c r="H980" s="153"/>
      <c r="I980" s="153"/>
      <c r="N980" s="153"/>
      <c r="O980" s="153"/>
      <c r="T980" s="153"/>
      <c r="U980" s="153"/>
      <c r="Z980" s="153"/>
      <c r="AA980" s="153"/>
      <c r="AF980" s="153"/>
      <c r="AG980" s="153"/>
      <c r="AL980" s="153"/>
      <c r="AM980" s="153"/>
      <c r="AR980" s="153"/>
      <c r="AS980" s="153"/>
      <c r="AX980" s="153"/>
      <c r="AY980" s="153"/>
      <c r="BD980" s="153"/>
      <c r="BE980" s="153"/>
      <c r="BF980" s="153"/>
    </row>
    <row r="981" ht="15.75" customHeight="1">
      <c r="B981" s="153"/>
      <c r="C981" s="153"/>
      <c r="H981" s="153"/>
      <c r="I981" s="153"/>
      <c r="N981" s="153"/>
      <c r="O981" s="153"/>
      <c r="T981" s="153"/>
      <c r="U981" s="153"/>
      <c r="Z981" s="153"/>
      <c r="AA981" s="153"/>
      <c r="AF981" s="153"/>
      <c r="AG981" s="153"/>
      <c r="AL981" s="153"/>
      <c r="AM981" s="153"/>
      <c r="AR981" s="153"/>
      <c r="AS981" s="153"/>
      <c r="AX981" s="153"/>
      <c r="AY981" s="153"/>
      <c r="BD981" s="153"/>
      <c r="BE981" s="153"/>
      <c r="BF981" s="153"/>
    </row>
    <row r="982" ht="15.75" customHeight="1">
      <c r="B982" s="153"/>
      <c r="C982" s="153"/>
      <c r="H982" s="153"/>
      <c r="I982" s="153"/>
      <c r="N982" s="153"/>
      <c r="O982" s="153"/>
      <c r="T982" s="153"/>
      <c r="U982" s="153"/>
      <c r="Z982" s="153"/>
      <c r="AA982" s="153"/>
      <c r="AF982" s="153"/>
      <c r="AG982" s="153"/>
      <c r="AL982" s="153"/>
      <c r="AM982" s="153"/>
      <c r="AR982" s="153"/>
      <c r="AS982" s="153"/>
      <c r="AX982" s="153"/>
      <c r="AY982" s="153"/>
      <c r="BD982" s="153"/>
      <c r="BE982" s="153"/>
      <c r="BF982" s="153"/>
    </row>
    <row r="983" ht="15.75" customHeight="1">
      <c r="B983" s="153"/>
      <c r="C983" s="153"/>
      <c r="H983" s="153"/>
      <c r="I983" s="153"/>
      <c r="N983" s="153"/>
      <c r="O983" s="153"/>
      <c r="T983" s="153"/>
      <c r="U983" s="153"/>
      <c r="Z983" s="153"/>
      <c r="AA983" s="153"/>
      <c r="AF983" s="153"/>
      <c r="AG983" s="153"/>
      <c r="AL983" s="153"/>
      <c r="AM983" s="153"/>
      <c r="AR983" s="153"/>
      <c r="AS983" s="153"/>
      <c r="AX983" s="153"/>
      <c r="AY983" s="153"/>
      <c r="BD983" s="153"/>
      <c r="BE983" s="153"/>
      <c r="BF983" s="153"/>
    </row>
    <row r="984" ht="15.75" customHeight="1">
      <c r="B984" s="153"/>
      <c r="C984" s="153"/>
      <c r="H984" s="153"/>
      <c r="I984" s="153"/>
      <c r="N984" s="153"/>
      <c r="O984" s="153"/>
      <c r="T984" s="153"/>
      <c r="U984" s="153"/>
      <c r="Z984" s="153"/>
      <c r="AA984" s="153"/>
      <c r="AF984" s="153"/>
      <c r="AG984" s="153"/>
      <c r="AL984" s="153"/>
      <c r="AM984" s="153"/>
      <c r="AR984" s="153"/>
      <c r="AS984" s="153"/>
      <c r="AX984" s="153"/>
      <c r="AY984" s="153"/>
      <c r="BD984" s="153"/>
      <c r="BE984" s="153"/>
      <c r="BF984" s="153"/>
    </row>
    <row r="985" ht="15.75" customHeight="1">
      <c r="B985" s="153"/>
      <c r="C985" s="153"/>
      <c r="H985" s="153"/>
      <c r="I985" s="153"/>
      <c r="N985" s="153"/>
      <c r="O985" s="153"/>
      <c r="T985" s="153"/>
      <c r="U985" s="153"/>
      <c r="Z985" s="153"/>
      <c r="AA985" s="153"/>
      <c r="AF985" s="153"/>
      <c r="AG985" s="153"/>
      <c r="AL985" s="153"/>
      <c r="AM985" s="153"/>
      <c r="AR985" s="153"/>
      <c r="AS985" s="153"/>
      <c r="AX985" s="153"/>
      <c r="AY985" s="153"/>
      <c r="BD985" s="153"/>
      <c r="BE985" s="153"/>
      <c r="BF985" s="153"/>
    </row>
    <row r="986" ht="15.75" customHeight="1">
      <c r="B986" s="153"/>
      <c r="C986" s="153"/>
      <c r="H986" s="153"/>
      <c r="I986" s="153"/>
      <c r="N986" s="153"/>
      <c r="O986" s="153"/>
      <c r="T986" s="153"/>
      <c r="U986" s="153"/>
      <c r="Z986" s="153"/>
      <c r="AA986" s="153"/>
      <c r="AF986" s="153"/>
      <c r="AG986" s="153"/>
      <c r="AL986" s="153"/>
      <c r="AM986" s="153"/>
      <c r="AR986" s="153"/>
      <c r="AS986" s="153"/>
      <c r="AX986" s="153"/>
      <c r="AY986" s="153"/>
      <c r="BD986" s="153"/>
      <c r="BE986" s="153"/>
      <c r="BF986" s="153"/>
    </row>
    <row r="987" ht="15.75" customHeight="1">
      <c r="B987" s="153"/>
      <c r="C987" s="153"/>
      <c r="H987" s="153"/>
      <c r="I987" s="153"/>
      <c r="N987" s="153"/>
      <c r="O987" s="153"/>
      <c r="T987" s="153"/>
      <c r="U987" s="153"/>
      <c r="Z987" s="153"/>
      <c r="AA987" s="153"/>
      <c r="AF987" s="153"/>
      <c r="AG987" s="153"/>
      <c r="AL987" s="153"/>
      <c r="AM987" s="153"/>
      <c r="AR987" s="153"/>
      <c r="AS987" s="153"/>
      <c r="AX987" s="153"/>
      <c r="AY987" s="153"/>
      <c r="BD987" s="153"/>
      <c r="BE987" s="153"/>
      <c r="BF987" s="153"/>
    </row>
    <row r="988" ht="15.75" customHeight="1">
      <c r="B988" s="153"/>
      <c r="C988" s="153"/>
      <c r="H988" s="153"/>
      <c r="I988" s="153"/>
      <c r="N988" s="153"/>
      <c r="O988" s="153"/>
      <c r="T988" s="153"/>
      <c r="U988" s="153"/>
      <c r="Z988" s="153"/>
      <c r="AA988" s="153"/>
      <c r="AF988" s="153"/>
      <c r="AG988" s="153"/>
      <c r="AL988" s="153"/>
      <c r="AM988" s="153"/>
      <c r="AR988" s="153"/>
      <c r="AS988" s="153"/>
      <c r="AX988" s="153"/>
      <c r="AY988" s="153"/>
      <c r="BD988" s="153"/>
      <c r="BE988" s="153"/>
      <c r="BF988" s="153"/>
    </row>
    <row r="989" ht="15.75" customHeight="1">
      <c r="B989" s="153"/>
      <c r="C989" s="153"/>
      <c r="H989" s="153"/>
      <c r="I989" s="153"/>
      <c r="N989" s="153"/>
      <c r="O989" s="153"/>
      <c r="T989" s="153"/>
      <c r="U989" s="153"/>
      <c r="Z989" s="153"/>
      <c r="AA989" s="153"/>
      <c r="AF989" s="153"/>
      <c r="AG989" s="153"/>
      <c r="AL989" s="153"/>
      <c r="AM989" s="153"/>
      <c r="AR989" s="153"/>
      <c r="AS989" s="153"/>
      <c r="AX989" s="153"/>
      <c r="AY989" s="153"/>
      <c r="BD989" s="153"/>
      <c r="BE989" s="153"/>
      <c r="BF989" s="153"/>
    </row>
    <row r="990" ht="15.75" customHeight="1">
      <c r="B990" s="153"/>
      <c r="C990" s="153"/>
      <c r="H990" s="153"/>
      <c r="I990" s="153"/>
      <c r="N990" s="153"/>
      <c r="O990" s="153"/>
      <c r="T990" s="153"/>
      <c r="U990" s="153"/>
      <c r="Z990" s="153"/>
      <c r="AA990" s="153"/>
      <c r="AF990" s="153"/>
      <c r="AG990" s="153"/>
      <c r="AL990" s="153"/>
      <c r="AM990" s="153"/>
      <c r="AR990" s="153"/>
      <c r="AS990" s="153"/>
      <c r="AX990" s="153"/>
      <c r="AY990" s="153"/>
      <c r="BD990" s="153"/>
      <c r="BE990" s="153"/>
      <c r="BF990" s="153"/>
    </row>
    <row r="991" ht="15.75" customHeight="1">
      <c r="B991" s="153"/>
      <c r="C991" s="153"/>
      <c r="H991" s="153"/>
      <c r="I991" s="153"/>
      <c r="N991" s="153"/>
      <c r="O991" s="153"/>
      <c r="T991" s="153"/>
      <c r="U991" s="153"/>
      <c r="Z991" s="153"/>
      <c r="AA991" s="153"/>
      <c r="AF991" s="153"/>
      <c r="AG991" s="153"/>
      <c r="AL991" s="153"/>
      <c r="AM991" s="153"/>
      <c r="AR991" s="153"/>
      <c r="AS991" s="153"/>
      <c r="AX991" s="153"/>
      <c r="AY991" s="153"/>
      <c r="BD991" s="153"/>
      <c r="BE991" s="153"/>
      <c r="BF991" s="153"/>
    </row>
    <row r="992" ht="15.75" customHeight="1">
      <c r="B992" s="153"/>
      <c r="C992" s="153"/>
      <c r="H992" s="153"/>
      <c r="I992" s="153"/>
      <c r="N992" s="153"/>
      <c r="O992" s="153"/>
      <c r="T992" s="153"/>
      <c r="U992" s="153"/>
      <c r="Z992" s="153"/>
      <c r="AA992" s="153"/>
      <c r="AF992" s="153"/>
      <c r="AG992" s="153"/>
      <c r="AL992" s="153"/>
      <c r="AM992" s="153"/>
      <c r="AR992" s="153"/>
      <c r="AS992" s="153"/>
      <c r="AX992" s="153"/>
      <c r="AY992" s="153"/>
      <c r="BD992" s="153"/>
      <c r="BE992" s="153"/>
      <c r="BF992" s="153"/>
    </row>
    <row r="993" ht="15.75" customHeight="1">
      <c r="B993" s="153"/>
      <c r="C993" s="153"/>
      <c r="H993" s="153"/>
      <c r="I993" s="153"/>
      <c r="N993" s="153"/>
      <c r="O993" s="153"/>
      <c r="T993" s="153"/>
      <c r="U993" s="153"/>
      <c r="Z993" s="153"/>
      <c r="AA993" s="153"/>
      <c r="AF993" s="153"/>
      <c r="AG993" s="153"/>
      <c r="AL993" s="153"/>
      <c r="AM993" s="153"/>
      <c r="AR993" s="153"/>
      <c r="AS993" s="153"/>
      <c r="AX993" s="153"/>
      <c r="AY993" s="153"/>
      <c r="BD993" s="153"/>
      <c r="BE993" s="153"/>
      <c r="BF993" s="153"/>
    </row>
    <row r="994" ht="15.75" customHeight="1">
      <c r="B994" s="153"/>
      <c r="C994" s="153"/>
      <c r="H994" s="153"/>
      <c r="I994" s="153"/>
      <c r="N994" s="153"/>
      <c r="O994" s="153"/>
      <c r="T994" s="153"/>
      <c r="U994" s="153"/>
      <c r="Z994" s="153"/>
      <c r="AA994" s="153"/>
      <c r="AF994" s="153"/>
      <c r="AG994" s="153"/>
      <c r="AL994" s="153"/>
      <c r="AM994" s="153"/>
      <c r="AR994" s="153"/>
      <c r="AS994" s="153"/>
      <c r="AX994" s="153"/>
      <c r="AY994" s="153"/>
      <c r="BD994" s="153"/>
      <c r="BE994" s="153"/>
      <c r="BF994" s="153"/>
    </row>
    <row r="995" ht="15.75" customHeight="1">
      <c r="B995" s="153"/>
      <c r="C995" s="153"/>
      <c r="H995" s="153"/>
      <c r="I995" s="153"/>
      <c r="N995" s="153"/>
      <c r="O995" s="153"/>
      <c r="T995" s="153"/>
      <c r="U995" s="153"/>
      <c r="Z995" s="153"/>
      <c r="AA995" s="153"/>
      <c r="AF995" s="153"/>
      <c r="AG995" s="153"/>
      <c r="AL995" s="153"/>
      <c r="AM995" s="153"/>
      <c r="AR995" s="153"/>
      <c r="AS995" s="153"/>
      <c r="AX995" s="153"/>
      <c r="AY995" s="153"/>
      <c r="BD995" s="153"/>
      <c r="BE995" s="153"/>
      <c r="BF995" s="153"/>
    </row>
    <row r="996" ht="15.75" customHeight="1">
      <c r="B996" s="153"/>
      <c r="C996" s="153"/>
      <c r="H996" s="153"/>
      <c r="I996" s="153"/>
      <c r="N996" s="153"/>
      <c r="O996" s="153"/>
      <c r="T996" s="153"/>
      <c r="U996" s="153"/>
      <c r="Z996" s="153"/>
      <c r="AA996" s="153"/>
      <c r="AF996" s="153"/>
      <c r="AG996" s="153"/>
      <c r="AL996" s="153"/>
      <c r="AM996" s="153"/>
      <c r="AR996" s="153"/>
      <c r="AS996" s="153"/>
      <c r="AX996" s="153"/>
      <c r="AY996" s="153"/>
      <c r="BD996" s="153"/>
      <c r="BE996" s="153"/>
      <c r="BF996" s="153"/>
    </row>
    <row r="997" ht="15.75" customHeight="1">
      <c r="B997" s="153"/>
      <c r="C997" s="153"/>
      <c r="H997" s="153"/>
      <c r="I997" s="153"/>
      <c r="N997" s="153"/>
      <c r="O997" s="153"/>
      <c r="T997" s="153"/>
      <c r="U997" s="153"/>
      <c r="Z997" s="153"/>
      <c r="AA997" s="153"/>
      <c r="AF997" s="153"/>
      <c r="AG997" s="153"/>
      <c r="AL997" s="153"/>
      <c r="AM997" s="153"/>
      <c r="AR997" s="153"/>
      <c r="AS997" s="153"/>
      <c r="AX997" s="153"/>
      <c r="AY997" s="153"/>
      <c r="BD997" s="153"/>
      <c r="BE997" s="153"/>
      <c r="BF997" s="153"/>
    </row>
    <row r="998" ht="15.75" customHeight="1">
      <c r="B998" s="153"/>
      <c r="C998" s="153"/>
      <c r="H998" s="153"/>
      <c r="I998" s="153"/>
      <c r="N998" s="153"/>
      <c r="O998" s="153"/>
      <c r="T998" s="153"/>
      <c r="U998" s="153"/>
      <c r="Z998" s="153"/>
      <c r="AA998" s="153"/>
      <c r="AF998" s="153"/>
      <c r="AG998" s="153"/>
      <c r="AL998" s="153"/>
      <c r="AM998" s="153"/>
      <c r="AR998" s="153"/>
      <c r="AS998" s="153"/>
      <c r="AX998" s="153"/>
      <c r="AY998" s="153"/>
      <c r="BD998" s="153"/>
      <c r="BE998" s="153"/>
      <c r="BF998" s="153"/>
    </row>
    <row r="999" ht="15.75" customHeight="1">
      <c r="B999" s="153"/>
      <c r="C999" s="153"/>
      <c r="H999" s="153"/>
      <c r="I999" s="153"/>
      <c r="N999" s="153"/>
      <c r="O999" s="153"/>
      <c r="T999" s="153"/>
      <c r="U999" s="153"/>
      <c r="Z999" s="153"/>
      <c r="AA999" s="153"/>
      <c r="AF999" s="153"/>
      <c r="AG999" s="153"/>
      <c r="AL999" s="153"/>
      <c r="AM999" s="153"/>
      <c r="AR999" s="153"/>
      <c r="AS999" s="153"/>
      <c r="AX999" s="153"/>
      <c r="AY999" s="153"/>
      <c r="BD999" s="153"/>
      <c r="BE999" s="153"/>
      <c r="BF999" s="153"/>
    </row>
    <row r="1000" ht="15.75" customHeight="1">
      <c r="B1000" s="153"/>
      <c r="C1000" s="153"/>
      <c r="H1000" s="153"/>
      <c r="I1000" s="153"/>
      <c r="N1000" s="153"/>
      <c r="O1000" s="153"/>
      <c r="T1000" s="153"/>
      <c r="U1000" s="153"/>
      <c r="Z1000" s="153"/>
      <c r="AA1000" s="153"/>
      <c r="AF1000" s="153"/>
      <c r="AG1000" s="153"/>
      <c r="AL1000" s="153"/>
      <c r="AM1000" s="153"/>
      <c r="AR1000" s="153"/>
      <c r="AS1000" s="153"/>
      <c r="AX1000" s="153"/>
      <c r="AY1000" s="153"/>
      <c r="BD1000" s="153"/>
      <c r="BE1000" s="153"/>
      <c r="BF1000" s="153"/>
    </row>
  </sheetData>
  <mergeCells count="18">
    <mergeCell ref="AR3:AV3"/>
    <mergeCell ref="AX3:BB3"/>
    <mergeCell ref="BD3:BD4"/>
    <mergeCell ref="BE3:BE4"/>
    <mergeCell ref="BF3:BF4"/>
    <mergeCell ref="BG3:BG4"/>
    <mergeCell ref="A57:H57"/>
    <mergeCell ref="A58:H58"/>
    <mergeCell ref="A60:E60"/>
    <mergeCell ref="A61:E61"/>
    <mergeCell ref="A63:B63"/>
    <mergeCell ref="B3:F3"/>
    <mergeCell ref="H3:L3"/>
    <mergeCell ref="N3:R3"/>
    <mergeCell ref="T3:X3"/>
    <mergeCell ref="Z3:AD3"/>
    <mergeCell ref="AF3:AJ3"/>
    <mergeCell ref="AL3:AP3"/>
  </mergeCell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25"/>
    <col customWidth="1" min="2" max="4" width="8.0"/>
    <col customWidth="1" min="5" max="5" width="10.88"/>
    <col customWidth="1" min="6" max="6" width="9.88"/>
    <col customWidth="1" min="7" max="11" width="8.0"/>
    <col customWidth="1" min="12" max="12" width="8.25"/>
    <col customWidth="1" min="13" max="17" width="8.0"/>
    <col customWidth="1" min="18" max="18" width="9.88"/>
    <col customWidth="1" min="19" max="27" width="8.0"/>
    <col customWidth="1" min="28" max="30" width="8.25"/>
    <col customWidth="1" min="31" max="51" width="8.0"/>
    <col customWidth="1" min="52" max="54" width="8.25"/>
    <col customWidth="1" min="55" max="59" width="8.0"/>
  </cols>
  <sheetData>
    <row r="1">
      <c r="A1" s="155" t="s">
        <v>311</v>
      </c>
      <c r="B1" s="6"/>
      <c r="C1" s="6"/>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c r="A2" s="44"/>
      <c r="B2" s="44"/>
      <c r="C2" s="44"/>
      <c r="D2" s="44"/>
      <c r="E2" s="44"/>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ht="15.75" customHeight="1">
      <c r="A3" s="7"/>
      <c r="B3" s="27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57" t="s">
        <v>113</v>
      </c>
      <c r="BE3" s="157" t="s">
        <v>114</v>
      </c>
      <c r="BF3" s="157" t="s">
        <v>115</v>
      </c>
      <c r="BG3" s="158" t="s">
        <v>218</v>
      </c>
    </row>
    <row r="4">
      <c r="A4" s="128" t="s">
        <v>93</v>
      </c>
      <c r="B4" s="159" t="s">
        <v>51</v>
      </c>
      <c r="C4" s="160" t="s">
        <v>52</v>
      </c>
      <c r="D4" s="161" t="s">
        <v>230</v>
      </c>
      <c r="E4" s="161" t="s">
        <v>231</v>
      </c>
      <c r="F4" s="161" t="s">
        <v>232</v>
      </c>
      <c r="G4" s="162"/>
      <c r="H4" s="163" t="s">
        <v>51</v>
      </c>
      <c r="I4" s="163" t="s">
        <v>52</v>
      </c>
      <c r="J4" s="164" t="s">
        <v>233</v>
      </c>
      <c r="K4" s="164" t="s">
        <v>234</v>
      </c>
      <c r="L4" s="164" t="s">
        <v>235</v>
      </c>
      <c r="M4" s="162"/>
      <c r="N4" s="165" t="s">
        <v>51</v>
      </c>
      <c r="O4" s="165" t="s">
        <v>52</v>
      </c>
      <c r="P4" s="166" t="s">
        <v>236</v>
      </c>
      <c r="Q4" s="166" t="s">
        <v>237</v>
      </c>
      <c r="R4" s="166" t="s">
        <v>238</v>
      </c>
      <c r="S4" s="162"/>
      <c r="T4" s="167" t="s">
        <v>51</v>
      </c>
      <c r="U4" s="167" t="s">
        <v>52</v>
      </c>
      <c r="V4" s="168" t="s">
        <v>239</v>
      </c>
      <c r="W4" s="168" t="s">
        <v>240</v>
      </c>
      <c r="X4" s="168" t="s">
        <v>241</v>
      </c>
      <c r="Y4" s="162"/>
      <c r="Z4" s="169" t="s">
        <v>51</v>
      </c>
      <c r="AA4" s="169" t="s">
        <v>52</v>
      </c>
      <c r="AB4" s="170" t="s">
        <v>242</v>
      </c>
      <c r="AC4" s="170" t="s">
        <v>243</v>
      </c>
      <c r="AD4" s="170" t="s">
        <v>244</v>
      </c>
      <c r="AE4" s="162"/>
      <c r="AF4" s="171" t="s">
        <v>51</v>
      </c>
      <c r="AG4" s="171" t="s">
        <v>52</v>
      </c>
      <c r="AH4" s="172" t="s">
        <v>245</v>
      </c>
      <c r="AI4" s="172" t="s">
        <v>246</v>
      </c>
      <c r="AJ4" s="172" t="s">
        <v>247</v>
      </c>
      <c r="AK4" s="162"/>
      <c r="AL4" s="173" t="s">
        <v>51</v>
      </c>
      <c r="AM4" s="173" t="s">
        <v>52</v>
      </c>
      <c r="AN4" s="174" t="s">
        <v>248</v>
      </c>
      <c r="AO4" s="174" t="s">
        <v>249</v>
      </c>
      <c r="AP4" s="174" t="s">
        <v>250</v>
      </c>
      <c r="AQ4" s="162"/>
      <c r="AR4" s="175" t="s">
        <v>51</v>
      </c>
      <c r="AS4" s="175" t="s">
        <v>52</v>
      </c>
      <c r="AT4" s="176" t="s">
        <v>251</v>
      </c>
      <c r="AU4" s="176" t="s">
        <v>252</v>
      </c>
      <c r="AV4" s="176" t="s">
        <v>253</v>
      </c>
      <c r="AW4" s="162"/>
      <c r="AX4" s="165" t="s">
        <v>51</v>
      </c>
      <c r="AY4" s="165" t="s">
        <v>52</v>
      </c>
      <c r="AZ4" s="166" t="s">
        <v>254</v>
      </c>
      <c r="BA4" s="166" t="s">
        <v>255</v>
      </c>
      <c r="BB4" s="166" t="s">
        <v>256</v>
      </c>
      <c r="BC4" s="162"/>
      <c r="BD4" s="139"/>
      <c r="BE4" s="139"/>
      <c r="BF4" s="177"/>
      <c r="BG4" s="177"/>
    </row>
    <row r="5" hidden="1">
      <c r="A5" s="11">
        <v>1989.0</v>
      </c>
      <c r="B5" s="11">
        <v>35.0</v>
      </c>
      <c r="C5" s="11">
        <v>49.0</v>
      </c>
      <c r="D5" s="140">
        <v>9.692605926336195E-4</v>
      </c>
      <c r="E5" s="140">
        <v>0.0013569648296870673</v>
      </c>
      <c r="F5" s="140">
        <v>0.0026565464895635673</v>
      </c>
      <c r="G5" s="17"/>
      <c r="H5" s="11">
        <v>370.0</v>
      </c>
      <c r="I5" s="11">
        <v>934.0</v>
      </c>
      <c r="J5" s="140">
        <v>0.010246469122126834</v>
      </c>
      <c r="K5" s="140">
        <v>0.025865411243422873</v>
      </c>
      <c r="L5" s="140">
        <v>0.02808349146110057</v>
      </c>
      <c r="M5" s="17"/>
      <c r="N5" s="11">
        <v>552.0</v>
      </c>
      <c r="O5" s="11">
        <v>488.0</v>
      </c>
      <c r="P5" s="140">
        <v>0.015286624203821656</v>
      </c>
      <c r="Q5" s="140">
        <v>0.013514261977291608</v>
      </c>
      <c r="R5" s="140">
        <v>0.04189753320683112</v>
      </c>
      <c r="S5" s="17"/>
      <c r="T5" s="85">
        <v>266.0</v>
      </c>
      <c r="U5" s="85">
        <v>345.0</v>
      </c>
      <c r="V5" s="140">
        <v>0.007366380504015508</v>
      </c>
      <c r="W5" s="140">
        <v>0.009554140127388535</v>
      </c>
      <c r="X5" s="140">
        <v>0.020189753320683113</v>
      </c>
      <c r="Y5" s="17"/>
      <c r="Z5" s="85">
        <v>9905.0</v>
      </c>
      <c r="AA5" s="85">
        <v>14166.0</v>
      </c>
      <c r="AB5" s="140">
        <v>0.2743007477153143</v>
      </c>
      <c r="AC5" s="140">
        <v>0.3923013015785101</v>
      </c>
      <c r="AD5" s="140">
        <v>0.7518026565464896</v>
      </c>
      <c r="AE5" s="17"/>
      <c r="AF5" s="11"/>
      <c r="AG5" s="11"/>
      <c r="AH5" s="11"/>
      <c r="AI5" s="11"/>
      <c r="AJ5" s="11"/>
      <c r="AK5" s="17"/>
      <c r="AL5" s="11"/>
      <c r="AM5" s="11"/>
      <c r="AN5" s="11"/>
      <c r="AO5" s="11"/>
      <c r="AP5" s="11"/>
      <c r="AQ5" s="17"/>
      <c r="AR5" s="11"/>
      <c r="AS5" s="11"/>
      <c r="AT5" s="11"/>
      <c r="AU5" s="11"/>
      <c r="AV5" s="11"/>
      <c r="AW5" s="17"/>
      <c r="AX5" s="85">
        <v>1391.0</v>
      </c>
      <c r="AY5" s="85">
        <v>6068.0</v>
      </c>
      <c r="AZ5" s="140">
        <v>0.038521185267238994</v>
      </c>
      <c r="BA5" s="140">
        <v>0.16804209360288008</v>
      </c>
      <c r="BB5" s="140">
        <v>0.10557874762808349</v>
      </c>
      <c r="BC5" s="17"/>
      <c r="BD5" s="85">
        <v>13175.0</v>
      </c>
      <c r="BE5" s="85">
        <v>22935.0</v>
      </c>
      <c r="BF5" s="85">
        <v>36110.0</v>
      </c>
      <c r="BG5" s="36">
        <f t="shared" ref="BG5:BG36" si="1">BD5/BF5</f>
        <v>0.3648573802</v>
      </c>
    </row>
    <row r="6" hidden="1">
      <c r="A6" s="11">
        <v>1990.0</v>
      </c>
      <c r="B6" s="11">
        <v>48.0</v>
      </c>
      <c r="C6" s="11">
        <v>48.0</v>
      </c>
      <c r="D6" s="140">
        <v>0.0012461059190031153</v>
      </c>
      <c r="E6" s="140">
        <v>0.0012461059190031153</v>
      </c>
      <c r="F6" s="140">
        <v>0.0034283265481037067</v>
      </c>
      <c r="G6" s="17"/>
      <c r="H6" s="11">
        <v>350.0</v>
      </c>
      <c r="I6" s="11">
        <v>834.0</v>
      </c>
      <c r="J6" s="140">
        <v>0.009086188992731049</v>
      </c>
      <c r="K6" s="140">
        <v>0.02165109034267913</v>
      </c>
      <c r="L6" s="140">
        <v>0.024998214413256194</v>
      </c>
      <c r="M6" s="17"/>
      <c r="N6" s="11">
        <v>603.0</v>
      </c>
      <c r="O6" s="11">
        <v>519.0</v>
      </c>
      <c r="P6" s="140">
        <v>0.015654205607476636</v>
      </c>
      <c r="Q6" s="140">
        <v>0.013473520249221185</v>
      </c>
      <c r="R6" s="140">
        <v>0.04306835226055282</v>
      </c>
      <c r="S6" s="17"/>
      <c r="T6" s="85">
        <v>347.0</v>
      </c>
      <c r="U6" s="85">
        <v>409.0</v>
      </c>
      <c r="V6" s="140">
        <v>0.009008307372793354</v>
      </c>
      <c r="W6" s="140">
        <v>0.010617860851505711</v>
      </c>
      <c r="X6" s="140">
        <v>0.024783944003999716</v>
      </c>
      <c r="Y6" s="17"/>
      <c r="Z6" s="85">
        <v>10282.0</v>
      </c>
      <c r="AA6" s="85">
        <v>14470.0</v>
      </c>
      <c r="AB6" s="140">
        <v>0.26692627206645897</v>
      </c>
      <c r="AC6" s="140">
        <v>0.37564901349948077</v>
      </c>
      <c r="AD6" s="140">
        <v>0.7343761159917149</v>
      </c>
      <c r="AE6" s="17"/>
      <c r="AF6" s="11"/>
      <c r="AG6" s="11"/>
      <c r="AH6" s="11"/>
      <c r="AI6" s="11"/>
      <c r="AJ6" s="11"/>
      <c r="AK6" s="17"/>
      <c r="AL6" s="11"/>
      <c r="AM6" s="11"/>
      <c r="AN6" s="11"/>
      <c r="AO6" s="11"/>
      <c r="AP6" s="11"/>
      <c r="AQ6" s="17"/>
      <c r="AR6" s="85">
        <v>471.0</v>
      </c>
      <c r="AS6" s="85">
        <v>681.0</v>
      </c>
      <c r="AT6" s="140">
        <v>0.012227414330218069</v>
      </c>
      <c r="AU6" s="140">
        <v>0.017679127725856697</v>
      </c>
      <c r="AV6" s="140">
        <v>0.03364045425326762</v>
      </c>
      <c r="AW6" s="17"/>
      <c r="AX6" s="85">
        <v>1674.0</v>
      </c>
      <c r="AY6" s="85">
        <v>7223.0</v>
      </c>
      <c r="AZ6" s="140">
        <v>0.043457943925233646</v>
      </c>
      <c r="BA6" s="140">
        <v>0.1875129802699896</v>
      </c>
      <c r="BB6" s="140">
        <v>0.11956288836511678</v>
      </c>
      <c r="BC6" s="17"/>
      <c r="BD6" s="85">
        <v>14001.0</v>
      </c>
      <c r="BE6" s="85">
        <v>24519.0</v>
      </c>
      <c r="BF6" s="85">
        <v>38520.0</v>
      </c>
      <c r="BG6" s="36">
        <f t="shared" si="1"/>
        <v>0.3634735202</v>
      </c>
    </row>
    <row r="7" hidden="1">
      <c r="A7" s="11">
        <v>1991.0</v>
      </c>
      <c r="B7" s="11">
        <v>46.0</v>
      </c>
      <c r="C7" s="11">
        <v>58.0</v>
      </c>
      <c r="D7" s="140">
        <v>0.001171496969388275</v>
      </c>
      <c r="E7" s="140">
        <v>0.0014771048744460858</v>
      </c>
      <c r="F7" s="140">
        <v>0.003168698766962871</v>
      </c>
      <c r="G7" s="17"/>
      <c r="H7" s="11">
        <v>474.0</v>
      </c>
      <c r="I7" s="11">
        <v>979.0</v>
      </c>
      <c r="J7" s="140">
        <v>0.012071512249783528</v>
      </c>
      <c r="K7" s="140">
        <v>0.024932511587633068</v>
      </c>
      <c r="L7" s="140">
        <v>0.03265137425087828</v>
      </c>
      <c r="M7" s="17"/>
      <c r="N7" s="11">
        <v>642.0</v>
      </c>
      <c r="O7" s="11">
        <v>585.0</v>
      </c>
      <c r="P7" s="140">
        <v>0.01635002292059288</v>
      </c>
      <c r="Q7" s="140">
        <v>0.014898385371568278</v>
      </c>
      <c r="R7" s="140">
        <v>0.04422401322587311</v>
      </c>
      <c r="S7" s="17"/>
      <c r="T7" s="85">
        <v>347.0</v>
      </c>
      <c r="U7" s="85">
        <v>390.0</v>
      </c>
      <c r="V7" s="140">
        <v>0.00883716192125503</v>
      </c>
      <c r="W7" s="140">
        <v>0.009932256914378853</v>
      </c>
      <c r="X7" s="140">
        <v>0.023903010263828614</v>
      </c>
      <c r="Y7" s="17"/>
      <c r="Z7" s="85">
        <v>10637.0</v>
      </c>
      <c r="AA7" s="85">
        <v>14287.0</v>
      </c>
      <c r="AB7" s="140">
        <v>0.2708959405083278</v>
      </c>
      <c r="AC7" s="140">
        <v>0.36385167829674525</v>
      </c>
      <c r="AD7" s="140">
        <v>0.7327271474822622</v>
      </c>
      <c r="AE7" s="17"/>
      <c r="AF7" s="11"/>
      <c r="AG7" s="11"/>
      <c r="AH7" s="11"/>
      <c r="AI7" s="11"/>
      <c r="AJ7" s="11"/>
      <c r="AK7" s="17"/>
      <c r="AL7" s="11"/>
      <c r="AM7" s="11"/>
      <c r="AN7" s="11"/>
      <c r="AO7" s="11"/>
      <c r="AP7" s="11"/>
      <c r="AQ7" s="17"/>
      <c r="AR7" s="85">
        <v>363.0</v>
      </c>
      <c r="AS7" s="85">
        <v>569.0</v>
      </c>
      <c r="AT7" s="140">
        <v>0.009244639127998777</v>
      </c>
      <c r="AU7" s="140">
        <v>0.01449090816482453</v>
      </c>
      <c r="AV7" s="140">
        <v>0.025005166356685267</v>
      </c>
      <c r="AW7" s="17"/>
      <c r="AX7" s="85">
        <v>1993.0</v>
      </c>
      <c r="AY7" s="85">
        <v>7831.0</v>
      </c>
      <c r="AZ7" s="140">
        <v>0.050756379565018085</v>
      </c>
      <c r="BA7" s="140">
        <v>0.19943462537564305</v>
      </c>
      <c r="BB7" s="140">
        <v>0.13728731831645657</v>
      </c>
      <c r="BC7" s="17"/>
      <c r="BD7" s="85">
        <v>14517.0</v>
      </c>
      <c r="BE7" s="85">
        <v>24749.0</v>
      </c>
      <c r="BF7" s="85">
        <v>39266.0</v>
      </c>
      <c r="BG7" s="36">
        <f t="shared" si="1"/>
        <v>0.3697091631</v>
      </c>
    </row>
    <row r="8" hidden="1">
      <c r="A8" s="11">
        <v>1992.0</v>
      </c>
      <c r="B8" s="11">
        <v>53.0</v>
      </c>
      <c r="C8" s="11">
        <v>65.0</v>
      </c>
      <c r="D8" s="140">
        <v>0.0013045511605582494</v>
      </c>
      <c r="E8" s="140">
        <v>0.0015999212346469098</v>
      </c>
      <c r="F8" s="140">
        <v>0.0035148219377942836</v>
      </c>
      <c r="G8" s="17"/>
      <c r="H8" s="11">
        <v>498.0</v>
      </c>
      <c r="I8" s="11">
        <v>1047.0</v>
      </c>
      <c r="J8" s="140">
        <v>0.0122578580746794</v>
      </c>
      <c r="K8" s="140">
        <v>0.025771038964235608</v>
      </c>
      <c r="L8" s="140">
        <v>0.03302606273625572</v>
      </c>
      <c r="M8" s="17"/>
      <c r="N8" s="11">
        <v>647.0</v>
      </c>
      <c r="O8" s="11">
        <v>575.0</v>
      </c>
      <c r="P8" s="140">
        <v>0.01592536982794693</v>
      </c>
      <c r="Q8" s="140">
        <v>0.01415314938341497</v>
      </c>
      <c r="R8" s="140">
        <v>0.042907354599111346</v>
      </c>
      <c r="S8" s="17"/>
      <c r="T8" s="85">
        <v>351.0</v>
      </c>
      <c r="U8" s="85">
        <v>452.0</v>
      </c>
      <c r="V8" s="140">
        <v>0.008639574667093312</v>
      </c>
      <c r="W8" s="140">
        <v>0.011125606124006203</v>
      </c>
      <c r="X8" s="140">
        <v>0.023277405663505536</v>
      </c>
      <c r="Y8" s="17"/>
      <c r="Z8" s="85">
        <v>10914.0</v>
      </c>
      <c r="AA8" s="85">
        <v>14358.0</v>
      </c>
      <c r="AB8" s="140">
        <v>0.2686390823836365</v>
      </c>
      <c r="AC8" s="140">
        <v>0.353410293647082</v>
      </c>
      <c r="AD8" s="140">
        <v>0.7237880496054115</v>
      </c>
      <c r="AE8" s="17"/>
      <c r="AF8" s="11"/>
      <c r="AG8" s="11"/>
      <c r="AH8" s="11"/>
      <c r="AI8" s="11"/>
      <c r="AJ8" s="11"/>
      <c r="AK8" s="17"/>
      <c r="AL8" s="11"/>
      <c r="AM8" s="11"/>
      <c r="AN8" s="11"/>
      <c r="AO8" s="11"/>
      <c r="AP8" s="11"/>
      <c r="AQ8" s="17"/>
      <c r="AR8" s="85">
        <v>337.0</v>
      </c>
      <c r="AS8" s="85">
        <v>571.0</v>
      </c>
      <c r="AT8" s="140">
        <v>0.00829497624732321</v>
      </c>
      <c r="AU8" s="140">
        <v>0.014054692692052083</v>
      </c>
      <c r="AV8" s="140">
        <v>0.022348962132767426</v>
      </c>
      <c r="AW8" s="17"/>
      <c r="AX8" s="85">
        <v>2249.0</v>
      </c>
      <c r="AY8" s="85">
        <v>8397.0</v>
      </c>
      <c r="AZ8" s="140">
        <v>0.05535727471878307</v>
      </c>
      <c r="BA8" s="140">
        <v>0.20668520934354</v>
      </c>
      <c r="BB8" s="140">
        <v>0.14914782147357253</v>
      </c>
      <c r="BC8" s="17"/>
      <c r="BD8" s="85">
        <v>15079.0</v>
      </c>
      <c r="BE8" s="85">
        <v>25548.0</v>
      </c>
      <c r="BF8" s="85">
        <v>40627.0</v>
      </c>
      <c r="BG8" s="36">
        <f t="shared" si="1"/>
        <v>0.3711571123</v>
      </c>
    </row>
    <row r="9" hidden="1">
      <c r="A9" s="11">
        <v>1993.0</v>
      </c>
      <c r="B9" s="11">
        <v>54.0</v>
      </c>
      <c r="C9" s="11">
        <v>50.0</v>
      </c>
      <c r="D9" s="140">
        <v>0.0012824470990571639</v>
      </c>
      <c r="E9" s="140">
        <v>0.0011874510176455222</v>
      </c>
      <c r="F9" s="140">
        <v>0.0033775331498623966</v>
      </c>
      <c r="G9" s="17"/>
      <c r="H9" s="11">
        <v>523.0</v>
      </c>
      <c r="I9" s="11">
        <v>1007.0</v>
      </c>
      <c r="J9" s="140">
        <v>0.01242073764457216</v>
      </c>
      <c r="K9" s="140">
        <v>0.023915263495380815</v>
      </c>
      <c r="L9" s="140">
        <v>0.032712034025519136</v>
      </c>
      <c r="M9" s="17"/>
      <c r="N9" s="11">
        <v>714.0</v>
      </c>
      <c r="O9" s="11">
        <v>597.0</v>
      </c>
      <c r="P9" s="140">
        <v>0.016956800531978056</v>
      </c>
      <c r="Q9" s="140">
        <v>0.014178165150687535</v>
      </c>
      <c r="R9" s="140">
        <v>0.0446584938704028</v>
      </c>
      <c r="S9" s="17"/>
      <c r="T9" s="85">
        <v>377.0</v>
      </c>
      <c r="U9" s="85">
        <v>429.0</v>
      </c>
      <c r="V9" s="140">
        <v>0.008953380673047236</v>
      </c>
      <c r="W9" s="140">
        <v>0.01018832973139858</v>
      </c>
      <c r="X9" s="140">
        <v>0.02358018513885414</v>
      </c>
      <c r="Y9" s="17"/>
      <c r="Z9" s="85">
        <v>11391.0</v>
      </c>
      <c r="AA9" s="85">
        <v>14518.0</v>
      </c>
      <c r="AB9" s="140">
        <v>0.27052509084000287</v>
      </c>
      <c r="AC9" s="140">
        <v>0.3447882774835538</v>
      </c>
      <c r="AD9" s="140">
        <v>0.7124718538904178</v>
      </c>
      <c r="AE9" s="17"/>
      <c r="AF9" s="11"/>
      <c r="AG9" s="11"/>
      <c r="AH9" s="11"/>
      <c r="AI9" s="11"/>
      <c r="AJ9" s="11"/>
      <c r="AK9" s="17"/>
      <c r="AL9" s="11"/>
      <c r="AM9" s="11"/>
      <c r="AN9" s="11"/>
      <c r="AO9" s="11"/>
      <c r="AP9" s="11"/>
      <c r="AQ9" s="17"/>
      <c r="AR9" s="85">
        <v>363.0</v>
      </c>
      <c r="AS9" s="85">
        <v>574.0</v>
      </c>
      <c r="AT9" s="140">
        <v>0.00862089438810649</v>
      </c>
      <c r="AU9" s="140">
        <v>0.013631937682570594</v>
      </c>
      <c r="AV9" s="140">
        <v>0.022704528396297222</v>
      </c>
      <c r="AW9" s="17"/>
      <c r="AX9" s="85">
        <v>2521.0</v>
      </c>
      <c r="AY9" s="85">
        <v>8946.0</v>
      </c>
      <c r="AZ9" s="140">
        <v>0.059871280309687226</v>
      </c>
      <c r="BA9" s="140">
        <v>0.2124587360771368</v>
      </c>
      <c r="BB9" s="140">
        <v>0.15768076057042782</v>
      </c>
      <c r="BC9" s="17"/>
      <c r="BD9" s="85">
        <v>15988.0</v>
      </c>
      <c r="BE9" s="85">
        <v>26119.0</v>
      </c>
      <c r="BF9" s="85">
        <v>42107.0</v>
      </c>
      <c r="BG9" s="36">
        <f t="shared" si="1"/>
        <v>0.3796993374</v>
      </c>
    </row>
    <row r="10" hidden="1">
      <c r="A10" s="11">
        <v>1994.0</v>
      </c>
      <c r="B10" s="11">
        <v>66.0</v>
      </c>
      <c r="C10" s="11">
        <v>64.0</v>
      </c>
      <c r="D10" s="140">
        <v>0.0015302573614653374</v>
      </c>
      <c r="E10" s="140">
        <v>0.001483885926269418</v>
      </c>
      <c r="F10" s="140">
        <v>0.003998545983278807</v>
      </c>
      <c r="G10" s="17"/>
      <c r="H10" s="11">
        <v>625.0</v>
      </c>
      <c r="I10" s="11">
        <v>1331.0</v>
      </c>
      <c r="J10" s="140">
        <v>0.014491073498724786</v>
      </c>
      <c r="K10" s="140">
        <v>0.030860190122884303</v>
      </c>
      <c r="L10" s="140">
        <v>0.037865018781049316</v>
      </c>
      <c r="M10" s="17"/>
      <c r="N10" s="11">
        <v>725.0</v>
      </c>
      <c r="O10" s="11">
        <v>610.0</v>
      </c>
      <c r="P10" s="140">
        <v>0.01680964525852075</v>
      </c>
      <c r="Q10" s="140">
        <v>0.014143287734755391</v>
      </c>
      <c r="R10" s="140">
        <v>0.04392342178601721</v>
      </c>
      <c r="S10" s="17"/>
      <c r="T10" s="85">
        <v>419.0</v>
      </c>
      <c r="U10" s="85">
        <v>444.0</v>
      </c>
      <c r="V10" s="140">
        <v>0.009714815673545096</v>
      </c>
      <c r="W10" s="140">
        <v>0.010294458613494088</v>
      </c>
      <c r="X10" s="140">
        <v>0.02538470859081546</v>
      </c>
      <c r="Y10" s="17"/>
      <c r="Z10" s="85">
        <v>11508.0</v>
      </c>
      <c r="AA10" s="85">
        <v>14555.0</v>
      </c>
      <c r="AB10" s="140">
        <v>0.2668212381173197</v>
      </c>
      <c r="AC10" s="140">
        <v>0.3374681196383028</v>
      </c>
      <c r="AD10" s="140">
        <v>0.6972010178117048</v>
      </c>
      <c r="AE10" s="17"/>
      <c r="AF10" s="11"/>
      <c r="AG10" s="11"/>
      <c r="AH10" s="11"/>
      <c r="AI10" s="11"/>
      <c r="AJ10" s="11"/>
      <c r="AK10" s="17"/>
      <c r="AL10" s="11"/>
      <c r="AM10" s="11"/>
      <c r="AN10" s="11"/>
      <c r="AO10" s="11"/>
      <c r="AP10" s="11"/>
      <c r="AQ10" s="17"/>
      <c r="AR10" s="85">
        <v>474.0</v>
      </c>
      <c r="AS10" s="85">
        <v>703.0</v>
      </c>
      <c r="AT10" s="140">
        <v>0.010990030141432877</v>
      </c>
      <c r="AU10" s="140">
        <v>0.01629955947136564</v>
      </c>
      <c r="AV10" s="140">
        <v>0.028716830243547802</v>
      </c>
      <c r="AW10" s="17"/>
      <c r="AX10" s="85">
        <v>2664.0</v>
      </c>
      <c r="AY10" s="85">
        <v>8884.0</v>
      </c>
      <c r="AZ10" s="140">
        <v>0.06176675168096452</v>
      </c>
      <c r="BA10" s="140">
        <v>0.20598191514027359</v>
      </c>
      <c r="BB10" s="140">
        <v>0.1613958560523446</v>
      </c>
      <c r="BC10" s="17"/>
      <c r="BD10" s="85">
        <v>16506.0</v>
      </c>
      <c r="BE10" s="85">
        <v>26624.0</v>
      </c>
      <c r="BF10" s="85">
        <v>43130.0</v>
      </c>
      <c r="BG10" s="36">
        <f t="shared" si="1"/>
        <v>0.3827034547</v>
      </c>
    </row>
    <row r="11" hidden="1">
      <c r="A11" s="11">
        <v>1995.0</v>
      </c>
      <c r="B11" s="11">
        <v>70.0</v>
      </c>
      <c r="C11" s="11">
        <v>55.0</v>
      </c>
      <c r="D11" s="140">
        <v>0.0015840687938447613</v>
      </c>
      <c r="E11" s="140">
        <v>0.0012446254808780267</v>
      </c>
      <c r="F11" s="140">
        <v>0.004023219725271567</v>
      </c>
      <c r="G11" s="17"/>
      <c r="H11" s="11">
        <v>885.0</v>
      </c>
      <c r="I11" s="11">
        <v>1666.0</v>
      </c>
      <c r="J11" s="140">
        <v>0.02002715546503734</v>
      </c>
      <c r="K11" s="140">
        <v>0.03770083729350532</v>
      </c>
      <c r="L11" s="140">
        <v>0.05086499224093339</v>
      </c>
      <c r="M11" s="17"/>
      <c r="N11" s="11">
        <v>894.0</v>
      </c>
      <c r="O11" s="11">
        <v>691.0</v>
      </c>
      <c r="P11" s="140">
        <v>0.02023082145281738</v>
      </c>
      <c r="Q11" s="140">
        <v>0.015637021950667573</v>
      </c>
      <c r="R11" s="140">
        <v>0.0513822633484683</v>
      </c>
      <c r="S11" s="17"/>
      <c r="T11" s="85">
        <v>467.0</v>
      </c>
      <c r="U11" s="85">
        <v>456.0</v>
      </c>
      <c r="V11" s="140">
        <v>0.010568001810364335</v>
      </c>
      <c r="W11" s="140">
        <v>0.01031907671418873</v>
      </c>
      <c r="X11" s="140">
        <v>0.02684062302431174</v>
      </c>
      <c r="Y11" s="17"/>
      <c r="Z11" s="85">
        <v>11900.0</v>
      </c>
      <c r="AA11" s="85">
        <v>14560.0</v>
      </c>
      <c r="AB11" s="140">
        <v>0.26929169495360944</v>
      </c>
      <c r="AC11" s="140">
        <v>0.32948630911971033</v>
      </c>
      <c r="AD11" s="140">
        <v>0.6839473532961664</v>
      </c>
      <c r="AE11" s="17"/>
      <c r="AF11" s="11"/>
      <c r="AG11" s="11"/>
      <c r="AH11" s="11"/>
      <c r="AI11" s="11"/>
      <c r="AJ11" s="11"/>
      <c r="AK11" s="17"/>
      <c r="AL11" s="11"/>
      <c r="AM11" s="11"/>
      <c r="AN11" s="11"/>
      <c r="AO11" s="11"/>
      <c r="AP11" s="11"/>
      <c r="AQ11" s="17"/>
      <c r="AR11" s="85">
        <v>567.0</v>
      </c>
      <c r="AS11" s="85">
        <v>896.0</v>
      </c>
      <c r="AT11" s="140">
        <v>0.012830957230142567</v>
      </c>
      <c r="AU11" s="140">
        <v>0.020276080561212943</v>
      </c>
      <c r="AV11" s="140">
        <v>0.03258807977469969</v>
      </c>
      <c r="AW11" s="17"/>
      <c r="AX11" s="85">
        <v>2616.0</v>
      </c>
      <c r="AY11" s="85">
        <v>8467.0</v>
      </c>
      <c r="AZ11" s="140">
        <v>0.05919891378139851</v>
      </c>
      <c r="BA11" s="140">
        <v>0.19160443539262276</v>
      </c>
      <c r="BB11" s="140">
        <v>0.15035346859014886</v>
      </c>
      <c r="BC11" s="17"/>
      <c r="BD11" s="85">
        <v>17399.0</v>
      </c>
      <c r="BE11" s="85">
        <v>26791.0</v>
      </c>
      <c r="BF11" s="85">
        <v>44190.0</v>
      </c>
      <c r="BG11" s="36">
        <f t="shared" si="1"/>
        <v>0.3937316135</v>
      </c>
    </row>
    <row r="12" hidden="1">
      <c r="A12" s="11">
        <v>1996.0</v>
      </c>
      <c r="B12" s="11">
        <v>76.0</v>
      </c>
      <c r="C12" s="11">
        <v>74.0</v>
      </c>
      <c r="D12" s="140">
        <v>0.0017114418897921499</v>
      </c>
      <c r="E12" s="140">
        <v>0.0016664039453239353</v>
      </c>
      <c r="F12" s="140">
        <v>0.004303510758776897</v>
      </c>
      <c r="G12" s="17"/>
      <c r="H12" s="11">
        <v>900.0</v>
      </c>
      <c r="I12" s="11">
        <v>1590.0</v>
      </c>
      <c r="J12" s="140">
        <v>0.020267075010696512</v>
      </c>
      <c r="K12" s="140">
        <v>0.0358051658522305</v>
      </c>
      <c r="L12" s="140">
        <v>0.05096262740656852</v>
      </c>
      <c r="M12" s="17"/>
      <c r="N12" s="11">
        <v>854.0</v>
      </c>
      <c r="O12" s="11">
        <v>685.0</v>
      </c>
      <c r="P12" s="140">
        <v>0.01923120228792758</v>
      </c>
      <c r="Q12" s="140">
        <v>0.015425495980363456</v>
      </c>
      <c r="R12" s="140">
        <v>0.04835787089467724</v>
      </c>
      <c r="S12" s="17"/>
      <c r="T12" s="85">
        <v>455.0</v>
      </c>
      <c r="U12" s="85">
        <v>483.0</v>
      </c>
      <c r="V12" s="140">
        <v>0.010246132366518793</v>
      </c>
      <c r="W12" s="140">
        <v>0.010876663589073795</v>
      </c>
      <c r="X12" s="140">
        <v>0.025764439411098527</v>
      </c>
      <c r="Y12" s="17"/>
      <c r="Z12" s="85">
        <v>11961.0</v>
      </c>
      <c r="AA12" s="85">
        <v>14227.0</v>
      </c>
      <c r="AB12" s="140">
        <v>0.26934942689215663</v>
      </c>
      <c r="AC12" s="140">
        <v>0.32037741797464364</v>
      </c>
      <c r="AD12" s="140">
        <v>0.6772933182332956</v>
      </c>
      <c r="AE12" s="17"/>
      <c r="AF12" s="11"/>
      <c r="AG12" s="11"/>
      <c r="AH12" s="11"/>
      <c r="AI12" s="11"/>
      <c r="AJ12" s="11"/>
      <c r="AK12" s="17"/>
      <c r="AL12" s="11"/>
      <c r="AM12" s="11"/>
      <c r="AN12" s="11"/>
      <c r="AO12" s="11"/>
      <c r="AP12" s="11"/>
      <c r="AQ12" s="17"/>
      <c r="AR12" s="85">
        <v>682.0</v>
      </c>
      <c r="AS12" s="85">
        <v>976.0</v>
      </c>
      <c r="AT12" s="140">
        <v>0.015357939063661135</v>
      </c>
      <c r="AU12" s="140">
        <v>0.021978516900488663</v>
      </c>
      <c r="AV12" s="140">
        <v>0.038618346545866364</v>
      </c>
      <c r="AW12" s="17"/>
      <c r="AX12" s="85">
        <v>2732.0</v>
      </c>
      <c r="AY12" s="85">
        <v>8712.0</v>
      </c>
      <c r="AZ12" s="140">
        <v>0.061521832143580965</v>
      </c>
      <c r="BA12" s="140">
        <v>0.19618528610354224</v>
      </c>
      <c r="BB12" s="140">
        <v>0.15469988674971688</v>
      </c>
      <c r="BC12" s="17"/>
      <c r="BD12" s="85">
        <v>17660.0</v>
      </c>
      <c r="BE12" s="85">
        <v>26747.0</v>
      </c>
      <c r="BF12" s="85">
        <v>44407.0</v>
      </c>
      <c r="BG12" s="36">
        <f t="shared" si="1"/>
        <v>0.3976850497</v>
      </c>
    </row>
    <row r="13" hidden="1">
      <c r="A13" s="11">
        <v>1997.0</v>
      </c>
      <c r="B13" s="11">
        <v>84.0</v>
      </c>
      <c r="C13" s="11">
        <v>83.0</v>
      </c>
      <c r="D13" s="140">
        <v>0.0018453021682300476</v>
      </c>
      <c r="E13" s="140">
        <v>0.001823334285274928</v>
      </c>
      <c r="F13" s="140">
        <v>0.0045336787564766836</v>
      </c>
      <c r="G13" s="17"/>
      <c r="H13" s="11">
        <v>965.0</v>
      </c>
      <c r="I13" s="11">
        <v>1548.0</v>
      </c>
      <c r="J13" s="140">
        <v>0.02119900705169043</v>
      </c>
      <c r="K13" s="140">
        <v>0.03400628281452516</v>
      </c>
      <c r="L13" s="140">
        <v>0.052083333333333336</v>
      </c>
      <c r="M13" s="17"/>
      <c r="N13" s="11">
        <v>1012.0</v>
      </c>
      <c r="O13" s="11">
        <v>755.0</v>
      </c>
      <c r="P13" s="140">
        <v>0.02223149755058105</v>
      </c>
      <c r="Q13" s="140">
        <v>0.01658575163111531</v>
      </c>
      <c r="R13" s="140">
        <v>0.05462003454231434</v>
      </c>
      <c r="S13" s="17"/>
      <c r="T13" s="85">
        <v>505.0</v>
      </c>
      <c r="U13" s="85">
        <v>558.0</v>
      </c>
      <c r="V13" s="140">
        <v>0.011093780892335406</v>
      </c>
      <c r="W13" s="140">
        <v>0.012258078688956744</v>
      </c>
      <c r="X13" s="140">
        <v>0.027256044905008634</v>
      </c>
      <c r="Y13" s="17"/>
      <c r="Z13" s="85">
        <v>12338.0</v>
      </c>
      <c r="AA13" s="85">
        <v>14565.0</v>
      </c>
      <c r="AB13" s="140">
        <v>0.2710397399002658</v>
      </c>
      <c r="AC13" s="140">
        <v>0.3199622152413172</v>
      </c>
      <c r="AD13" s="140">
        <v>0.6659110535405872</v>
      </c>
      <c r="AE13" s="17"/>
      <c r="AF13" s="11"/>
      <c r="AG13" s="11"/>
      <c r="AH13" s="11"/>
      <c r="AI13" s="11"/>
      <c r="AJ13" s="11"/>
      <c r="AK13" s="17"/>
      <c r="AL13" s="11"/>
      <c r="AM13" s="11"/>
      <c r="AN13" s="11"/>
      <c r="AO13" s="11"/>
      <c r="AP13" s="11"/>
      <c r="AQ13" s="17"/>
      <c r="AR13" s="85">
        <v>710.0</v>
      </c>
      <c r="AS13" s="85">
        <v>952.0</v>
      </c>
      <c r="AT13" s="140">
        <v>0.015597196898134926</v>
      </c>
      <c r="AU13" s="140">
        <v>0.020913424573273873</v>
      </c>
      <c r="AV13" s="140">
        <v>0.03832037996545769</v>
      </c>
      <c r="AW13" s="17"/>
      <c r="AX13" s="85">
        <v>2914.0</v>
      </c>
      <c r="AY13" s="85">
        <v>8532.0</v>
      </c>
      <c r="AZ13" s="140">
        <v>0.06401441093121855</v>
      </c>
      <c r="BA13" s="140">
        <v>0.18742997737308056</v>
      </c>
      <c r="BB13" s="140">
        <v>0.15727547495682212</v>
      </c>
      <c r="BC13" s="17"/>
      <c r="BD13" s="85">
        <v>18528.0</v>
      </c>
      <c r="BE13" s="85">
        <v>26993.0</v>
      </c>
      <c r="BF13" s="85">
        <v>45521.0</v>
      </c>
      <c r="BG13" s="36">
        <f t="shared" si="1"/>
        <v>0.4070209354</v>
      </c>
    </row>
    <row r="14" hidden="1">
      <c r="A14" s="11">
        <v>1998.0</v>
      </c>
      <c r="B14" s="11">
        <v>85.0</v>
      </c>
      <c r="C14" s="11">
        <v>78.0</v>
      </c>
      <c r="D14" s="140">
        <v>0.0018544375599965092</v>
      </c>
      <c r="E14" s="140">
        <v>0.0017017191727026792</v>
      </c>
      <c r="F14" s="140">
        <v>0.004441425436304734</v>
      </c>
      <c r="G14" s="17"/>
      <c r="H14" s="11">
        <v>894.0</v>
      </c>
      <c r="I14" s="11">
        <v>1345.0</v>
      </c>
      <c r="J14" s="140">
        <v>0.019504319748669167</v>
      </c>
      <c r="K14" s="140">
        <v>0.029343747272885943</v>
      </c>
      <c r="L14" s="140">
        <v>0.0467133451771345</v>
      </c>
      <c r="M14" s="17"/>
      <c r="N14" s="11">
        <v>1189.0</v>
      </c>
      <c r="O14" s="11">
        <v>796.0</v>
      </c>
      <c r="P14" s="140">
        <v>0.025940308927480584</v>
      </c>
      <c r="Q14" s="140">
        <v>0.017366262326555547</v>
      </c>
      <c r="R14" s="140">
        <v>0.06212770404430975</v>
      </c>
      <c r="S14" s="17"/>
      <c r="T14" s="85">
        <v>591.0</v>
      </c>
      <c r="U14" s="85">
        <v>615.0</v>
      </c>
      <c r="V14" s="140">
        <v>0.012893795270093376</v>
      </c>
      <c r="W14" s="140">
        <v>0.013417401169386509</v>
      </c>
      <c r="X14" s="140">
        <v>0.030880969798307033</v>
      </c>
      <c r="Y14" s="17"/>
      <c r="Z14" s="85">
        <v>12614.0</v>
      </c>
      <c r="AA14" s="85">
        <v>14668.0</v>
      </c>
      <c r="AB14" s="140">
        <v>0.275198533903482</v>
      </c>
      <c r="AC14" s="140">
        <v>0.3200104721179859</v>
      </c>
      <c r="AD14" s="140">
        <v>0.6591075347476225</v>
      </c>
      <c r="AE14" s="17"/>
      <c r="AF14" s="11"/>
      <c r="AG14" s="11"/>
      <c r="AH14" s="11"/>
      <c r="AI14" s="11"/>
      <c r="AJ14" s="11"/>
      <c r="AK14" s="17"/>
      <c r="AL14" s="11"/>
      <c r="AM14" s="11"/>
      <c r="AN14" s="11"/>
      <c r="AO14" s="11"/>
      <c r="AP14" s="11"/>
      <c r="AQ14" s="17"/>
      <c r="AR14" s="85">
        <v>736.0</v>
      </c>
      <c r="AS14" s="85">
        <v>872.0</v>
      </c>
      <c r="AT14" s="140">
        <v>0.016057247578322716</v>
      </c>
      <c r="AU14" s="140">
        <v>0.01902434767431713</v>
      </c>
      <c r="AV14" s="140">
        <v>0.03845751907200334</v>
      </c>
      <c r="AW14" s="17"/>
      <c r="AX14" s="85">
        <v>3029.0</v>
      </c>
      <c r="AY14" s="85">
        <v>8324.0</v>
      </c>
      <c r="AZ14" s="140">
        <v>0.06608342787328737</v>
      </c>
      <c r="BA14" s="140">
        <v>0.18160397940483464</v>
      </c>
      <c r="BB14" s="140">
        <v>0.15827150172431811</v>
      </c>
      <c r="BC14" s="17"/>
      <c r="BD14" s="85">
        <v>19138.0</v>
      </c>
      <c r="BE14" s="85">
        <v>26698.0</v>
      </c>
      <c r="BF14" s="85">
        <v>45836.0</v>
      </c>
      <c r="BG14" s="36">
        <f t="shared" si="1"/>
        <v>0.4175320709</v>
      </c>
    </row>
    <row r="15" hidden="1">
      <c r="A15" s="11">
        <v>1999.0</v>
      </c>
      <c r="B15" s="11">
        <v>109.0</v>
      </c>
      <c r="C15" s="11">
        <v>95.0</v>
      </c>
      <c r="D15" s="140">
        <v>0.0024684088953304045</v>
      </c>
      <c r="E15" s="140">
        <v>0.0021513655509760405</v>
      </c>
      <c r="F15" s="140">
        <v>0.005774528501801229</v>
      </c>
      <c r="G15" s="17"/>
      <c r="H15" s="11">
        <v>909.0</v>
      </c>
      <c r="I15" s="11">
        <v>1292.0</v>
      </c>
      <c r="J15" s="140">
        <v>0.020585171429865483</v>
      </c>
      <c r="K15" s="140">
        <v>0.02925857149327415</v>
      </c>
      <c r="L15" s="140">
        <v>0.048156389065479976</v>
      </c>
      <c r="M15" s="17"/>
      <c r="N15" s="11">
        <v>1212.0</v>
      </c>
      <c r="O15" s="11">
        <v>832.0</v>
      </c>
      <c r="P15" s="140">
        <v>0.027446895239820645</v>
      </c>
      <c r="Q15" s="140">
        <v>0.018841433035916483</v>
      </c>
      <c r="R15" s="140">
        <v>0.06420851875397329</v>
      </c>
      <c r="S15" s="17"/>
      <c r="T15" s="85">
        <v>654.0</v>
      </c>
      <c r="U15" s="85">
        <v>588.0</v>
      </c>
      <c r="V15" s="140">
        <v>0.014810453371982427</v>
      </c>
      <c r="W15" s="140">
        <v>0.013315820462883283</v>
      </c>
      <c r="X15" s="140">
        <v>0.03464717101080737</v>
      </c>
      <c r="Y15" s="17"/>
      <c r="Z15" s="85">
        <v>12368.0</v>
      </c>
      <c r="AA15" s="85">
        <v>13868.0</v>
      </c>
      <c r="AB15" s="140">
        <v>0.28008514878391233</v>
      </c>
      <c r="AC15" s="140">
        <v>0.31405407853616557</v>
      </c>
      <c r="AD15" s="140">
        <v>0.6552235643144734</v>
      </c>
      <c r="AE15" s="17"/>
      <c r="AF15" s="11"/>
      <c r="AG15" s="11"/>
      <c r="AH15" s="11"/>
      <c r="AI15" s="11"/>
      <c r="AJ15" s="11"/>
      <c r="AK15" s="17"/>
      <c r="AL15" s="11"/>
      <c r="AM15" s="11"/>
      <c r="AN15" s="11"/>
      <c r="AO15" s="11"/>
      <c r="AP15" s="11"/>
      <c r="AQ15" s="17"/>
      <c r="AR15" s="85">
        <v>788.0</v>
      </c>
      <c r="AS15" s="85">
        <v>1050.0</v>
      </c>
      <c r="AT15" s="140">
        <v>0.017845011096517052</v>
      </c>
      <c r="AU15" s="140">
        <v>0.02377825082657729</v>
      </c>
      <c r="AV15" s="140">
        <v>0.04174613265522356</v>
      </c>
      <c r="AW15" s="17"/>
      <c r="AX15" s="85">
        <v>2836.0</v>
      </c>
      <c r="AY15" s="85">
        <v>7557.0</v>
      </c>
      <c r="AZ15" s="140">
        <v>0.06422392318492685</v>
      </c>
      <c r="BA15" s="140">
        <v>0.17113546809185198</v>
      </c>
      <c r="BB15" s="140">
        <v>0.15024369569824114</v>
      </c>
      <c r="BC15" s="17"/>
      <c r="BD15" s="85">
        <v>18876.0</v>
      </c>
      <c r="BE15" s="85">
        <v>25282.0</v>
      </c>
      <c r="BF15" s="85">
        <v>44158.0</v>
      </c>
      <c r="BG15" s="36">
        <f t="shared" si="1"/>
        <v>0.427465012</v>
      </c>
    </row>
    <row r="16" hidden="1">
      <c r="A16" s="11">
        <v>2000.0</v>
      </c>
      <c r="B16" s="11">
        <v>99.0</v>
      </c>
      <c r="C16" s="11">
        <v>55.0</v>
      </c>
      <c r="D16" s="140">
        <v>0.0022290770720284603</v>
      </c>
      <c r="E16" s="140">
        <v>0.0012383761511269222</v>
      </c>
      <c r="F16" s="140">
        <v>0.005080049261083744</v>
      </c>
      <c r="G16" s="17"/>
      <c r="H16" s="11">
        <v>1003.0</v>
      </c>
      <c r="I16" s="11">
        <v>1294.0</v>
      </c>
      <c r="J16" s="140">
        <v>0.022583477810550964</v>
      </c>
      <c r="K16" s="140">
        <v>0.029135613446513407</v>
      </c>
      <c r="L16" s="140">
        <v>0.05146756978653531</v>
      </c>
      <c r="M16" s="17"/>
      <c r="N16" s="11">
        <v>1278.0</v>
      </c>
      <c r="O16" s="11">
        <v>826.0</v>
      </c>
      <c r="P16" s="140">
        <v>0.028775358566185575</v>
      </c>
      <c r="Q16" s="140">
        <v>0.018598158196924324</v>
      </c>
      <c r="R16" s="140">
        <v>0.06557881773399014</v>
      </c>
      <c r="S16" s="17"/>
      <c r="T16" s="85">
        <v>651.0</v>
      </c>
      <c r="U16" s="85">
        <v>573.0</v>
      </c>
      <c r="V16" s="140">
        <v>0.014657870443338663</v>
      </c>
      <c r="W16" s="140">
        <v>0.012901627901740481</v>
      </c>
      <c r="X16" s="140">
        <v>0.0334051724137931</v>
      </c>
      <c r="Y16" s="17"/>
      <c r="Z16" s="85">
        <v>12547.0</v>
      </c>
      <c r="AA16" s="85">
        <v>13600.0</v>
      </c>
      <c r="AB16" s="140">
        <v>0.2825073739670817</v>
      </c>
      <c r="AC16" s="140">
        <v>0.30621664827865713</v>
      </c>
      <c r="AD16" s="140">
        <v>0.6438321018062397</v>
      </c>
      <c r="AE16" s="17"/>
      <c r="AF16" s="11"/>
      <c r="AG16" s="11"/>
      <c r="AH16" s="11"/>
      <c r="AI16" s="11"/>
      <c r="AJ16" s="11"/>
      <c r="AK16" s="17"/>
      <c r="AL16" s="11"/>
      <c r="AM16" s="11"/>
      <c r="AN16" s="11"/>
      <c r="AO16" s="11"/>
      <c r="AP16" s="11"/>
      <c r="AQ16" s="17"/>
      <c r="AR16" s="85">
        <v>714.0</v>
      </c>
      <c r="AS16" s="85">
        <v>926.0</v>
      </c>
      <c r="AT16" s="140">
        <v>0.0160763740346295</v>
      </c>
      <c r="AU16" s="140">
        <v>0.020849751198973275</v>
      </c>
      <c r="AV16" s="140">
        <v>0.036637931034482756</v>
      </c>
      <c r="AW16" s="17"/>
      <c r="AX16" s="85">
        <v>3196.0</v>
      </c>
      <c r="AY16" s="85">
        <v>7651.0</v>
      </c>
      <c r="AZ16" s="140">
        <v>0.07196091234548443</v>
      </c>
      <c r="BA16" s="140">
        <v>0.17226938058676514</v>
      </c>
      <c r="BB16" s="140">
        <v>0.1639983579638752</v>
      </c>
      <c r="BC16" s="17"/>
      <c r="BD16" s="85">
        <v>19488.0</v>
      </c>
      <c r="BE16" s="85">
        <v>24925.0</v>
      </c>
      <c r="BF16" s="85">
        <v>44413.0</v>
      </c>
      <c r="BG16" s="36">
        <f t="shared" si="1"/>
        <v>0.4387904442</v>
      </c>
    </row>
    <row r="17" hidden="1">
      <c r="A17" s="11">
        <v>2001.0</v>
      </c>
      <c r="B17" s="11">
        <v>94.0</v>
      </c>
      <c r="C17" s="11">
        <v>71.0</v>
      </c>
      <c r="D17" s="140">
        <v>0.00211454537274486</v>
      </c>
      <c r="E17" s="140">
        <v>0.0015971566113285643</v>
      </c>
      <c r="F17" s="140">
        <v>0.004764801297648013</v>
      </c>
      <c r="G17" s="17"/>
      <c r="H17" s="11">
        <v>1048.0</v>
      </c>
      <c r="I17" s="11">
        <v>1374.0</v>
      </c>
      <c r="J17" s="140">
        <v>0.023574931389751204</v>
      </c>
      <c r="K17" s="140">
        <v>0.030908354703738695</v>
      </c>
      <c r="L17" s="140">
        <v>0.053122465531224655</v>
      </c>
      <c r="M17" s="17"/>
      <c r="N17" s="11">
        <v>1249.0</v>
      </c>
      <c r="O17" s="11">
        <v>788.0</v>
      </c>
      <c r="P17" s="140">
        <v>0.028096459261258828</v>
      </c>
      <c r="Q17" s="140">
        <v>0.017726188869393082</v>
      </c>
      <c r="R17" s="140">
        <v>0.0633110300081103</v>
      </c>
      <c r="S17" s="17"/>
      <c r="T17" s="85">
        <v>768.0</v>
      </c>
      <c r="U17" s="85">
        <v>642.0</v>
      </c>
      <c r="V17" s="140">
        <v>0.017276285598596303</v>
      </c>
      <c r="W17" s="140">
        <v>0.014441894992576596</v>
      </c>
      <c r="X17" s="140">
        <v>0.038929440389294405</v>
      </c>
      <c r="Y17" s="17"/>
      <c r="Z17" s="85">
        <v>12435.0</v>
      </c>
      <c r="AA17" s="85">
        <v>13019.0</v>
      </c>
      <c r="AB17" s="140">
        <v>0.27972735861789716</v>
      </c>
      <c r="AC17" s="140">
        <v>0.2928645341251631</v>
      </c>
      <c r="AD17" s="140">
        <v>0.6303223844282239</v>
      </c>
      <c r="AE17" s="17"/>
      <c r="AF17" s="11"/>
      <c r="AG17" s="11"/>
      <c r="AH17" s="11"/>
      <c r="AI17" s="11"/>
      <c r="AJ17" s="11"/>
      <c r="AK17" s="17"/>
      <c r="AL17" s="11"/>
      <c r="AM17" s="11"/>
      <c r="AN17" s="11"/>
      <c r="AO17" s="11"/>
      <c r="AP17" s="11"/>
      <c r="AQ17" s="17"/>
      <c r="AR17" s="85">
        <v>884.0</v>
      </c>
      <c r="AS17" s="85">
        <v>1100.0</v>
      </c>
      <c r="AT17" s="140">
        <v>0.019885724569217618</v>
      </c>
      <c r="AU17" s="140">
        <v>0.024744679893822827</v>
      </c>
      <c r="AV17" s="140">
        <v>0.04480940794809408</v>
      </c>
      <c r="AW17" s="17"/>
      <c r="AX17" s="85">
        <v>3250.0</v>
      </c>
      <c r="AY17" s="85">
        <v>7732.0</v>
      </c>
      <c r="AZ17" s="140">
        <v>0.07310928150447654</v>
      </c>
      <c r="BA17" s="140">
        <v>0.17393260449003464</v>
      </c>
      <c r="BB17" s="140">
        <v>0.1647404703974047</v>
      </c>
      <c r="BC17" s="17"/>
      <c r="BD17" s="85">
        <v>19728.0</v>
      </c>
      <c r="BE17" s="85">
        <v>24726.0</v>
      </c>
      <c r="BF17" s="85">
        <v>44454.0</v>
      </c>
      <c r="BG17" s="36">
        <f t="shared" si="1"/>
        <v>0.4437845863</v>
      </c>
    </row>
    <row r="18" hidden="1">
      <c r="A18" s="11">
        <v>2002.0</v>
      </c>
      <c r="B18" s="11">
        <v>107.0</v>
      </c>
      <c r="C18" s="11">
        <v>65.0</v>
      </c>
      <c r="D18" s="140">
        <v>0.002425423882491613</v>
      </c>
      <c r="E18" s="140">
        <v>0.0014733883398313538</v>
      </c>
      <c r="F18" s="140">
        <v>0.00529205203026856</v>
      </c>
      <c r="G18" s="17"/>
      <c r="H18" s="11">
        <v>1008.0</v>
      </c>
      <c r="I18" s="11">
        <v>1182.0</v>
      </c>
      <c r="J18" s="140">
        <v>0.022848853023846222</v>
      </c>
      <c r="K18" s="140">
        <v>0.026793000272010155</v>
      </c>
      <c r="L18" s="140">
        <v>0.049854097630941195</v>
      </c>
      <c r="M18" s="17"/>
      <c r="N18" s="11">
        <v>1358.0</v>
      </c>
      <c r="O18" s="11">
        <v>858.0</v>
      </c>
      <c r="P18" s="140">
        <v>0.030782482546015053</v>
      </c>
      <c r="Q18" s="140">
        <v>0.01944872608577387</v>
      </c>
      <c r="R18" s="140">
        <v>0.06716454819724021</v>
      </c>
      <c r="S18" s="17"/>
      <c r="T18" s="85">
        <v>732.0</v>
      </c>
      <c r="U18" s="85">
        <v>608.0</v>
      </c>
      <c r="V18" s="140">
        <v>0.01659261945779309</v>
      </c>
      <c r="W18" s="140">
        <v>0.013781847855653277</v>
      </c>
      <c r="X18" s="140">
        <v>0.03620357089865968</v>
      </c>
      <c r="Y18" s="17"/>
      <c r="Z18" s="85">
        <v>12539.0</v>
      </c>
      <c r="AA18" s="85">
        <v>12495.0</v>
      </c>
      <c r="AB18" s="140">
        <v>0.2842279445099284</v>
      </c>
      <c r="AC18" s="140">
        <v>0.28323057394142714</v>
      </c>
      <c r="AD18" s="140">
        <v>0.62015925614521</v>
      </c>
      <c r="AE18" s="17"/>
      <c r="AF18" s="11"/>
      <c r="AG18" s="11"/>
      <c r="AH18" s="11"/>
      <c r="AI18" s="11"/>
      <c r="AJ18" s="11"/>
      <c r="AK18" s="17"/>
      <c r="AL18" s="11"/>
      <c r="AM18" s="11"/>
      <c r="AN18" s="11"/>
      <c r="AO18" s="11"/>
      <c r="AP18" s="11"/>
      <c r="AQ18" s="17"/>
      <c r="AR18" s="85">
        <v>1031.0</v>
      </c>
      <c r="AS18" s="85">
        <v>1169.0</v>
      </c>
      <c r="AT18" s="140">
        <v>0.023370205821017318</v>
      </c>
      <c r="AU18" s="140">
        <v>0.026498322604043886</v>
      </c>
      <c r="AV18" s="140">
        <v>0.05099164152529799</v>
      </c>
      <c r="AW18" s="17"/>
      <c r="AX18" s="85">
        <v>3444.0</v>
      </c>
      <c r="AY18" s="85">
        <v>7520.0</v>
      </c>
      <c r="AZ18" s="140">
        <v>0.07806691449814127</v>
      </c>
      <c r="BA18" s="140">
        <v>0.17045969716202738</v>
      </c>
      <c r="BB18" s="140">
        <v>0.1703348335723824</v>
      </c>
      <c r="BC18" s="17"/>
      <c r="BD18" s="85">
        <v>20219.0</v>
      </c>
      <c r="BE18" s="85">
        <v>23897.0</v>
      </c>
      <c r="BF18" s="85">
        <v>44116.0</v>
      </c>
      <c r="BG18" s="36">
        <f t="shared" si="1"/>
        <v>0.4583144437</v>
      </c>
    </row>
    <row r="19" hidden="1">
      <c r="A19" s="11">
        <v>2003.0</v>
      </c>
      <c r="B19" s="11">
        <v>108.0</v>
      </c>
      <c r="C19" s="11">
        <v>69.0</v>
      </c>
      <c r="D19" s="140">
        <v>0.002379535990481856</v>
      </c>
      <c r="E19" s="140">
        <v>0.0015202591050300746</v>
      </c>
      <c r="F19" s="140">
        <v>0.005140898705255141</v>
      </c>
      <c r="G19" s="17"/>
      <c r="H19" s="11">
        <v>1063.0</v>
      </c>
      <c r="I19" s="11">
        <v>1142.0</v>
      </c>
      <c r="J19" s="140">
        <v>0.023420803313724193</v>
      </c>
      <c r="K19" s="140">
        <v>0.025161389825280368</v>
      </c>
      <c r="L19" s="140">
        <v>0.0505997715156131</v>
      </c>
      <c r="M19" s="17"/>
      <c r="N19" s="11">
        <v>1391.0</v>
      </c>
      <c r="O19" s="11">
        <v>833.0</v>
      </c>
      <c r="P19" s="140">
        <v>0.030647542247780202</v>
      </c>
      <c r="Q19" s="140">
        <v>0.018353272963623945</v>
      </c>
      <c r="R19" s="140">
        <v>0.06621287128712872</v>
      </c>
      <c r="S19" s="17"/>
      <c r="T19" s="85">
        <v>748.0</v>
      </c>
      <c r="U19" s="85">
        <v>674.0</v>
      </c>
      <c r="V19" s="140">
        <v>0.016480490008152115</v>
      </c>
      <c r="W19" s="140">
        <v>0.01485006719985899</v>
      </c>
      <c r="X19" s="140">
        <v>0.03560548362528561</v>
      </c>
      <c r="Y19" s="17"/>
      <c r="Z19" s="85">
        <v>12894.0</v>
      </c>
      <c r="AA19" s="85">
        <v>12447.0</v>
      </c>
      <c r="AB19" s="140">
        <v>0.28409015797475046</v>
      </c>
      <c r="AC19" s="140">
        <v>0.2742415229030339</v>
      </c>
      <c r="AD19" s="140">
        <v>0.6137661843107388</v>
      </c>
      <c r="AE19" s="17"/>
      <c r="AF19" s="11"/>
      <c r="AG19" s="11"/>
      <c r="AH19" s="11"/>
      <c r="AI19" s="11"/>
      <c r="AJ19" s="11"/>
      <c r="AK19" s="17"/>
      <c r="AL19" s="11"/>
      <c r="AM19" s="11"/>
      <c r="AN19" s="11"/>
      <c r="AO19" s="11"/>
      <c r="AP19" s="11"/>
      <c r="AQ19" s="17"/>
      <c r="AR19" s="85">
        <v>1076.0</v>
      </c>
      <c r="AS19" s="85">
        <v>1310.0</v>
      </c>
      <c r="AT19" s="140">
        <v>0.02370722894220812</v>
      </c>
      <c r="AU19" s="140">
        <v>0.02886289025491881</v>
      </c>
      <c r="AV19" s="140">
        <v>0.05121858339680122</v>
      </c>
      <c r="AW19" s="17"/>
      <c r="AX19" s="85">
        <v>3728.0</v>
      </c>
      <c r="AY19" s="85">
        <v>7904.0</v>
      </c>
      <c r="AZ19" s="140">
        <v>0.08213805715292925</v>
      </c>
      <c r="BA19" s="140">
        <v>0.17414678211822768</v>
      </c>
      <c r="BB19" s="140">
        <v>0.17745620715917745</v>
      </c>
      <c r="BC19" s="17"/>
      <c r="BD19" s="85">
        <v>21008.0</v>
      </c>
      <c r="BE19" s="85">
        <v>24379.0</v>
      </c>
      <c r="BF19" s="85">
        <v>45387.0</v>
      </c>
      <c r="BG19" s="36">
        <f t="shared" si="1"/>
        <v>0.4628638156</v>
      </c>
    </row>
    <row r="20" hidden="1">
      <c r="A20" s="11">
        <v>2004.0</v>
      </c>
      <c r="B20" s="11">
        <v>112.0</v>
      </c>
      <c r="C20" s="11">
        <v>77.0</v>
      </c>
      <c r="D20" s="140">
        <v>0.002359683128265633</v>
      </c>
      <c r="E20" s="140">
        <v>0.0016222821506826227</v>
      </c>
      <c r="F20" s="140">
        <v>0.005031446540880503</v>
      </c>
      <c r="G20" s="17"/>
      <c r="H20" s="11">
        <v>1236.0</v>
      </c>
      <c r="I20" s="11">
        <v>1195.0</v>
      </c>
      <c r="J20" s="140">
        <v>0.02604078880836002</v>
      </c>
      <c r="K20" s="140">
        <v>0.02517697623461992</v>
      </c>
      <c r="L20" s="140">
        <v>0.055525606469002696</v>
      </c>
      <c r="M20" s="17"/>
      <c r="N20" s="11">
        <v>1600.0</v>
      </c>
      <c r="O20" s="11">
        <v>897.0</v>
      </c>
      <c r="P20" s="140">
        <v>0.033709758975223325</v>
      </c>
      <c r="Q20" s="140">
        <v>0.01889853362548458</v>
      </c>
      <c r="R20" s="140">
        <v>0.07187780772686433</v>
      </c>
      <c r="S20" s="17"/>
      <c r="T20" s="85">
        <v>804.0</v>
      </c>
      <c r="U20" s="85">
        <v>701.0</v>
      </c>
      <c r="V20" s="140">
        <v>0.016939153885049723</v>
      </c>
      <c r="W20" s="140">
        <v>0.01476908815101972</v>
      </c>
      <c r="X20" s="140">
        <v>0.03611859838274933</v>
      </c>
      <c r="Y20" s="17"/>
      <c r="Z20" s="85">
        <v>13333.0</v>
      </c>
      <c r="AA20" s="85">
        <v>12618.0</v>
      </c>
      <c r="AB20" s="140">
        <v>0.2809076352604079</v>
      </c>
      <c r="AC20" s="140">
        <v>0.26584358671835495</v>
      </c>
      <c r="AD20" s="140">
        <v>0.5989667565139263</v>
      </c>
      <c r="AE20" s="17"/>
      <c r="AF20" s="11"/>
      <c r="AG20" s="11"/>
      <c r="AH20" s="11"/>
      <c r="AI20" s="11"/>
      <c r="AJ20" s="11"/>
      <c r="AK20" s="17"/>
      <c r="AL20" s="11"/>
      <c r="AM20" s="11"/>
      <c r="AN20" s="11"/>
      <c r="AO20" s="11"/>
      <c r="AP20" s="11"/>
      <c r="AQ20" s="17"/>
      <c r="AR20" s="85">
        <v>1015.0</v>
      </c>
      <c r="AS20" s="85">
        <v>1101.0</v>
      </c>
      <c r="AT20" s="140">
        <v>0.021384628349907297</v>
      </c>
      <c r="AU20" s="140">
        <v>0.023196527894825552</v>
      </c>
      <c r="AV20" s="140">
        <v>0.04559748427672956</v>
      </c>
      <c r="AW20" s="17"/>
      <c r="AX20" s="85">
        <v>4160.0</v>
      </c>
      <c r="AY20" s="85">
        <v>8615.0</v>
      </c>
      <c r="AZ20" s="140">
        <v>0.08764537333558065</v>
      </c>
      <c r="BA20" s="140">
        <v>0.1815059834822181</v>
      </c>
      <c r="BB20" s="140">
        <v>0.18688230008984727</v>
      </c>
      <c r="BC20" s="17"/>
      <c r="BD20" s="85">
        <v>22260.0</v>
      </c>
      <c r="BE20" s="85">
        <v>25204.0</v>
      </c>
      <c r="BF20" s="85">
        <v>47464.0</v>
      </c>
      <c r="BG20" s="36">
        <f t="shared" si="1"/>
        <v>0.4689870217</v>
      </c>
    </row>
    <row r="21" ht="15.75" hidden="1" customHeight="1">
      <c r="A21" s="11">
        <v>2005.0</v>
      </c>
      <c r="B21" s="11">
        <v>134.0</v>
      </c>
      <c r="C21" s="11">
        <v>83.0</v>
      </c>
      <c r="D21" s="140">
        <v>0.0025973522513616717</v>
      </c>
      <c r="E21" s="140">
        <v>0.001608807737783722</v>
      </c>
      <c r="F21" s="140">
        <v>0.00541064362432367</v>
      </c>
      <c r="G21" s="17"/>
      <c r="H21" s="11">
        <v>1360.0</v>
      </c>
      <c r="I21" s="11">
        <v>1295.0</v>
      </c>
      <c r="J21" s="140">
        <v>0.026361187028745323</v>
      </c>
      <c r="K21" s="140">
        <v>0.02510127735457735</v>
      </c>
      <c r="L21" s="140">
        <v>0.05491399499313575</v>
      </c>
      <c r="M21" s="17"/>
      <c r="N21" s="11">
        <v>1668.0</v>
      </c>
      <c r="O21" s="11">
        <v>928.0</v>
      </c>
      <c r="P21" s="140">
        <v>0.03233122056172588</v>
      </c>
      <c r="Q21" s="140">
        <v>0.017987633501967398</v>
      </c>
      <c r="R21" s="140">
        <v>0.0673503997415812</v>
      </c>
      <c r="S21" s="17"/>
      <c r="T21" s="85">
        <v>945.0</v>
      </c>
      <c r="U21" s="85">
        <v>690.0</v>
      </c>
      <c r="V21" s="140">
        <v>0.018317148339826714</v>
      </c>
      <c r="W21" s="140">
        <v>0.013374425771936966</v>
      </c>
      <c r="X21" s="140">
        <v>0.03815715093273036</v>
      </c>
      <c r="Y21" s="17"/>
      <c r="Z21" s="85">
        <v>14668.0</v>
      </c>
      <c r="AA21" s="85">
        <v>12988.0</v>
      </c>
      <c r="AB21" s="140">
        <v>0.28431315539532087</v>
      </c>
      <c r="AC21" s="140">
        <v>0.25174933612451783</v>
      </c>
      <c r="AD21" s="140">
        <v>0.592263587175967</v>
      </c>
      <c r="AE21" s="17"/>
      <c r="AF21" s="11"/>
      <c r="AG21" s="11"/>
      <c r="AH21" s="11"/>
      <c r="AI21" s="11"/>
      <c r="AJ21" s="11"/>
      <c r="AK21" s="17"/>
      <c r="AL21" s="11"/>
      <c r="AM21" s="11"/>
      <c r="AN21" s="11"/>
      <c r="AO21" s="11"/>
      <c r="AP21" s="11"/>
      <c r="AQ21" s="17"/>
      <c r="AR21" s="85">
        <v>1311.0</v>
      </c>
      <c r="AS21" s="85">
        <v>1180.0</v>
      </c>
      <c r="AT21" s="140">
        <v>0.025411408966680236</v>
      </c>
      <c r="AU21" s="140">
        <v>0.022872206392587854</v>
      </c>
      <c r="AV21" s="140">
        <v>0.052935476055883064</v>
      </c>
      <c r="AW21" s="17"/>
      <c r="AX21" s="85">
        <v>4680.0</v>
      </c>
      <c r="AY21" s="85">
        <v>9661.0</v>
      </c>
      <c r="AZ21" s="140">
        <v>0.0907134965400942</v>
      </c>
      <c r="BA21" s="140">
        <v>0.18726134403287395</v>
      </c>
      <c r="BB21" s="140">
        <v>0.1889687474763789</v>
      </c>
      <c r="BC21" s="17"/>
      <c r="BD21" s="85">
        <v>24766.0</v>
      </c>
      <c r="BE21" s="85">
        <v>26825.0</v>
      </c>
      <c r="BF21" s="85">
        <v>51591.0</v>
      </c>
      <c r="BG21" s="36">
        <f t="shared" si="1"/>
        <v>0.4800449691</v>
      </c>
    </row>
    <row r="22" ht="15.75" hidden="1" customHeight="1">
      <c r="A22" s="11">
        <v>2006.0</v>
      </c>
      <c r="B22" s="11">
        <v>111.0</v>
      </c>
      <c r="C22" s="11">
        <v>90.0</v>
      </c>
      <c r="D22" s="140">
        <v>0.002018475414605761</v>
      </c>
      <c r="E22" s="140">
        <v>0.0016366016875181844</v>
      </c>
      <c r="F22" s="140">
        <v>0.004184415878161873</v>
      </c>
      <c r="G22" s="17"/>
      <c r="H22" s="11">
        <v>1521.0</v>
      </c>
      <c r="I22" s="11">
        <v>1419.0</v>
      </c>
      <c r="J22" s="140">
        <v>0.027658568519057316</v>
      </c>
      <c r="K22" s="140">
        <v>0.025803753273203375</v>
      </c>
      <c r="L22" s="140">
        <v>0.0573378067629208</v>
      </c>
      <c r="M22" s="17"/>
      <c r="N22" s="11">
        <v>1715.0</v>
      </c>
      <c r="O22" s="11">
        <v>945.0</v>
      </c>
      <c r="P22" s="140">
        <v>0.031186354378818736</v>
      </c>
      <c r="Q22" s="140">
        <v>0.017184317718940936</v>
      </c>
      <c r="R22" s="140">
        <v>0.06465111018961812</v>
      </c>
      <c r="S22" s="17"/>
      <c r="T22" s="85">
        <v>942.0</v>
      </c>
      <c r="U22" s="85">
        <v>747.0</v>
      </c>
      <c r="V22" s="140">
        <v>0.017129764329357</v>
      </c>
      <c r="W22" s="140">
        <v>0.013583794006400932</v>
      </c>
      <c r="X22" s="140">
        <v>0.035510988803860215</v>
      </c>
      <c r="Y22" s="17"/>
      <c r="Z22" s="85">
        <v>15126.0</v>
      </c>
      <c r="AA22" s="85">
        <v>13439.0</v>
      </c>
      <c r="AB22" s="140">
        <v>0.2750581902822229</v>
      </c>
      <c r="AC22" s="140">
        <v>0.24438100087285422</v>
      </c>
      <c r="AD22" s="140">
        <v>0.5702114826403287</v>
      </c>
      <c r="AE22" s="17"/>
      <c r="AF22" s="11"/>
      <c r="AG22" s="11"/>
      <c r="AH22" s="11"/>
      <c r="AI22" s="11"/>
      <c r="AJ22" s="11"/>
      <c r="AK22" s="17"/>
      <c r="AL22" s="11"/>
      <c r="AM22" s="11"/>
      <c r="AN22" s="11"/>
      <c r="AO22" s="11"/>
      <c r="AP22" s="11"/>
      <c r="AQ22" s="17"/>
      <c r="AR22" s="85">
        <v>1548.0</v>
      </c>
      <c r="AS22" s="85">
        <v>1386.0</v>
      </c>
      <c r="AT22" s="140">
        <v>0.028149549025312772</v>
      </c>
      <c r="AU22" s="140">
        <v>0.025203665987780042</v>
      </c>
      <c r="AV22" s="140">
        <v>0.05835563765220342</v>
      </c>
      <c r="AW22" s="17"/>
      <c r="AX22" s="85">
        <v>5564.0</v>
      </c>
      <c r="AY22" s="85">
        <v>10439.0</v>
      </c>
      <c r="AZ22" s="140">
        <v>0.10117835321501309</v>
      </c>
      <c r="BA22" s="140">
        <v>0.18982761128891476</v>
      </c>
      <c r="BB22" s="140">
        <v>0.20974855807290685</v>
      </c>
      <c r="BC22" s="17"/>
      <c r="BD22" s="85">
        <v>26527.0</v>
      </c>
      <c r="BE22" s="85">
        <v>28465.0</v>
      </c>
      <c r="BF22" s="85">
        <v>54992.0</v>
      </c>
      <c r="BG22" s="36">
        <f t="shared" si="1"/>
        <v>0.4823792552</v>
      </c>
    </row>
    <row r="23" ht="15.75" hidden="1" customHeight="1">
      <c r="A23" s="11">
        <v>2007.0</v>
      </c>
      <c r="B23" s="11">
        <v>131.0</v>
      </c>
      <c r="C23" s="11">
        <v>83.0</v>
      </c>
      <c r="D23" s="140">
        <v>0.0022135856708347416</v>
      </c>
      <c r="E23" s="140">
        <v>0.001402500844880027</v>
      </c>
      <c r="F23" s="140">
        <v>0.004478938730853392</v>
      </c>
      <c r="G23" s="17"/>
      <c r="H23" s="11">
        <v>1585.0</v>
      </c>
      <c r="I23" s="11">
        <v>1394.0</v>
      </c>
      <c r="J23" s="140">
        <v>0.0267826968570463</v>
      </c>
      <c r="K23" s="140">
        <v>0.023555255153768166</v>
      </c>
      <c r="L23" s="140">
        <v>0.054191739606126915</v>
      </c>
      <c r="M23" s="17"/>
      <c r="N23" s="11">
        <v>1999.0</v>
      </c>
      <c r="O23" s="11">
        <v>1084.0</v>
      </c>
      <c r="P23" s="140">
        <v>0.033778303480905714</v>
      </c>
      <c r="Q23" s="140">
        <v>0.018316998986143966</v>
      </c>
      <c r="R23" s="140">
        <v>0.06834655361050328</v>
      </c>
      <c r="S23" s="17"/>
      <c r="T23" s="85">
        <v>1014.0</v>
      </c>
      <c r="U23" s="85">
        <v>781.0</v>
      </c>
      <c r="V23" s="140">
        <v>0.017134166948293342</v>
      </c>
      <c r="W23" s="140">
        <v>0.013197026022304832</v>
      </c>
      <c r="X23" s="140">
        <v>0.03466903719912472</v>
      </c>
      <c r="Y23" s="17"/>
      <c r="Z23" s="85">
        <v>16743.0</v>
      </c>
      <c r="AA23" s="85">
        <v>13808.0</v>
      </c>
      <c r="AB23" s="140">
        <v>0.2829165258533288</v>
      </c>
      <c r="AC23" s="140">
        <v>0.2333220682663062</v>
      </c>
      <c r="AD23" s="140">
        <v>0.572449398249453</v>
      </c>
      <c r="AE23" s="17"/>
      <c r="AF23" s="11"/>
      <c r="AG23" s="11"/>
      <c r="AH23" s="11"/>
      <c r="AI23" s="11"/>
      <c r="AJ23" s="11"/>
      <c r="AK23" s="17"/>
      <c r="AL23" s="11"/>
      <c r="AM23" s="11"/>
      <c r="AN23" s="11"/>
      <c r="AO23" s="11"/>
      <c r="AP23" s="11"/>
      <c r="AQ23" s="17"/>
      <c r="AR23" s="85">
        <v>1723.0</v>
      </c>
      <c r="AS23" s="85">
        <v>1566.0</v>
      </c>
      <c r="AT23" s="140">
        <v>0.029114565731666105</v>
      </c>
      <c r="AU23" s="140">
        <v>0.026461642446772557</v>
      </c>
      <c r="AV23" s="140">
        <v>0.058910010940919036</v>
      </c>
      <c r="AW23" s="17"/>
      <c r="AX23" s="85">
        <v>6053.0</v>
      </c>
      <c r="AY23" s="85">
        <v>11216.0</v>
      </c>
      <c r="AZ23" s="140">
        <v>0.10228117607299764</v>
      </c>
      <c r="BA23" s="140">
        <v>0.1895234876647516</v>
      </c>
      <c r="BB23" s="140">
        <v>0.2069543216630197</v>
      </c>
      <c r="BC23" s="17"/>
      <c r="BD23" s="85">
        <v>29248.0</v>
      </c>
      <c r="BE23" s="85">
        <v>29932.0</v>
      </c>
      <c r="BF23" s="85">
        <v>59180.0</v>
      </c>
      <c r="BG23" s="36">
        <f t="shared" si="1"/>
        <v>0.4942210206</v>
      </c>
    </row>
    <row r="24" ht="15.75" hidden="1" customHeight="1">
      <c r="A24" s="11">
        <v>2008.0</v>
      </c>
      <c r="B24" s="11">
        <v>107.0</v>
      </c>
      <c r="C24" s="11">
        <v>75.0</v>
      </c>
      <c r="D24" s="140">
        <v>0.0022438451537138784</v>
      </c>
      <c r="E24" s="140">
        <v>0.0015727886591452417</v>
      </c>
      <c r="F24" s="140">
        <v>0.0044277083505751885</v>
      </c>
      <c r="G24" s="17"/>
      <c r="H24" s="11">
        <v>1415.0</v>
      </c>
      <c r="I24" s="11">
        <v>1160.0</v>
      </c>
      <c r="J24" s="140">
        <v>0.029673279369206895</v>
      </c>
      <c r="K24" s="140">
        <v>0.024325797928113072</v>
      </c>
      <c r="L24" s="140">
        <v>0.05855333940246627</v>
      </c>
      <c r="M24" s="17"/>
      <c r="N24" s="11">
        <v>1727.0</v>
      </c>
      <c r="O24" s="11">
        <v>892.0</v>
      </c>
      <c r="P24" s="140">
        <v>0.0362160801912511</v>
      </c>
      <c r="Q24" s="140">
        <v>0.018705699786100743</v>
      </c>
      <c r="R24" s="140">
        <v>0.07146404038732103</v>
      </c>
      <c r="S24" s="17"/>
      <c r="T24" s="85">
        <v>905.0</v>
      </c>
      <c r="U24" s="85">
        <v>646.0</v>
      </c>
      <c r="V24" s="140">
        <v>0.01897831648701925</v>
      </c>
      <c r="W24" s="140">
        <v>0.01354695298410435</v>
      </c>
      <c r="X24" s="140">
        <v>0.037449308946453694</v>
      </c>
      <c r="Y24" s="17"/>
      <c r="Z24" s="85">
        <v>13630.0</v>
      </c>
      <c r="AA24" s="85">
        <v>10911.0</v>
      </c>
      <c r="AB24" s="140">
        <v>0.2858281256553286</v>
      </c>
      <c r="AC24" s="140">
        <v>0.22880929413244977</v>
      </c>
      <c r="AD24" s="140">
        <v>0.5640155590499049</v>
      </c>
      <c r="AE24" s="17"/>
      <c r="AF24" s="11"/>
      <c r="AG24" s="11"/>
      <c r="AH24" s="11"/>
      <c r="AI24" s="11"/>
      <c r="AJ24" s="11"/>
      <c r="AK24" s="17"/>
      <c r="AL24" s="11"/>
      <c r="AM24" s="11"/>
      <c r="AN24" s="140"/>
      <c r="AO24" s="140"/>
      <c r="AP24" s="140"/>
      <c r="AQ24" s="17"/>
      <c r="AR24" s="85">
        <v>1494.0</v>
      </c>
      <c r="AS24" s="85">
        <v>1421.0</v>
      </c>
      <c r="AT24" s="140">
        <v>0.03132995009017322</v>
      </c>
      <c r="AU24" s="140">
        <v>0.029799102461938516</v>
      </c>
      <c r="AV24" s="140">
        <v>0.0618223951005545</v>
      </c>
      <c r="AW24" s="17"/>
      <c r="AX24" s="85">
        <v>4887.0</v>
      </c>
      <c r="AY24" s="85">
        <v>8414.0</v>
      </c>
      <c r="AZ24" s="140">
        <v>0.10248290902990395</v>
      </c>
      <c r="BA24" s="140">
        <v>0.17644591704064086</v>
      </c>
      <c r="BB24" s="140">
        <v>0.20222626831084994</v>
      </c>
      <c r="BC24" s="17"/>
      <c r="BD24" s="85">
        <v>24166.0</v>
      </c>
      <c r="BE24" s="85">
        <v>23520.0</v>
      </c>
      <c r="BF24" s="85">
        <v>47686.0</v>
      </c>
      <c r="BG24" s="36">
        <f t="shared" si="1"/>
        <v>0.5067734765</v>
      </c>
    </row>
    <row r="25" ht="15.75" hidden="1" customHeight="1">
      <c r="A25" s="11">
        <v>2009.0</v>
      </c>
      <c r="B25" s="11">
        <v>91.0</v>
      </c>
      <c r="C25" s="11">
        <v>75.0</v>
      </c>
      <c r="D25" s="140">
        <v>0.0024698729779611336</v>
      </c>
      <c r="E25" s="140">
        <v>0.0020356095972207146</v>
      </c>
      <c r="F25" s="140">
        <v>0.004784940582605952</v>
      </c>
      <c r="G25" s="17"/>
      <c r="H25" s="11">
        <v>1172.0</v>
      </c>
      <c r="I25" s="11">
        <v>971.0</v>
      </c>
      <c r="J25" s="140">
        <v>0.031809792639235696</v>
      </c>
      <c r="K25" s="140">
        <v>0.026354358918684182</v>
      </c>
      <c r="L25" s="140">
        <v>0.06162582816279314</v>
      </c>
      <c r="M25" s="17"/>
      <c r="N25" s="11">
        <v>1438.0</v>
      </c>
      <c r="O25" s="11">
        <v>723.0</v>
      </c>
      <c r="P25" s="140">
        <v>0.03902942134404516</v>
      </c>
      <c r="Q25" s="140">
        <v>0.019623276517207685</v>
      </c>
      <c r="R25" s="140">
        <v>0.07561257755810286</v>
      </c>
      <c r="S25" s="17"/>
      <c r="T25" s="85">
        <v>776.0</v>
      </c>
      <c r="U25" s="85">
        <v>581.0</v>
      </c>
      <c r="V25" s="140">
        <v>0.021061773965910326</v>
      </c>
      <c r="W25" s="140">
        <v>0.015769189013136467</v>
      </c>
      <c r="X25" s="140">
        <v>0.040803449363760645</v>
      </c>
      <c r="Y25" s="17"/>
      <c r="Z25" s="85">
        <v>11070.0</v>
      </c>
      <c r="AA25" s="85">
        <v>8656.0</v>
      </c>
      <c r="AB25" s="140">
        <v>0.30045597654977746</v>
      </c>
      <c r="AC25" s="140">
        <v>0.2349364889805667</v>
      </c>
      <c r="AD25" s="140">
        <v>0.5820801346093175</v>
      </c>
      <c r="AE25" s="17"/>
      <c r="AF25" s="11"/>
      <c r="AG25" s="11"/>
      <c r="AH25" s="11"/>
      <c r="AI25" s="11"/>
      <c r="AJ25" s="11"/>
      <c r="AK25" s="17"/>
      <c r="AL25" s="11"/>
      <c r="AM25" s="11"/>
      <c r="AN25" s="140"/>
      <c r="AO25" s="140"/>
      <c r="AP25" s="140"/>
      <c r="AQ25" s="17"/>
      <c r="AR25" s="85">
        <v>1172.0</v>
      </c>
      <c r="AS25" s="85">
        <v>1050.0</v>
      </c>
      <c r="AT25" s="140">
        <v>0.031809792639235696</v>
      </c>
      <c r="AU25" s="140">
        <v>0.02849853436109</v>
      </c>
      <c r="AV25" s="140">
        <v>0.06162582816279314</v>
      </c>
      <c r="AW25" s="17"/>
      <c r="AX25" s="85">
        <v>3294.0</v>
      </c>
      <c r="AY25" s="85">
        <v>5768.0</v>
      </c>
      <c r="AZ25" s="140">
        <v>0.08940397350993377</v>
      </c>
      <c r="BA25" s="140">
        <v>0.15655194875692108</v>
      </c>
      <c r="BB25" s="140">
        <v>0.17320433273740668</v>
      </c>
      <c r="BC25" s="17"/>
      <c r="BD25" s="85">
        <v>19018.0</v>
      </c>
      <c r="BE25" s="85">
        <v>17826.0</v>
      </c>
      <c r="BF25" s="85">
        <v>36844.0</v>
      </c>
      <c r="BG25" s="36">
        <f t="shared" si="1"/>
        <v>0.5161763109</v>
      </c>
    </row>
    <row r="26" ht="15.75" hidden="1" customHeight="1">
      <c r="A26" s="11">
        <v>2010.0</v>
      </c>
      <c r="B26" s="11">
        <v>115.0</v>
      </c>
      <c r="C26" s="11">
        <v>93.0</v>
      </c>
      <c r="D26" s="140">
        <v>0.0020936498689193127</v>
      </c>
      <c r="E26" s="140">
        <v>0.001693125546169531</v>
      </c>
      <c r="F26" s="140">
        <v>0.004304858875495994</v>
      </c>
      <c r="G26" s="17"/>
      <c r="H26" s="11">
        <v>1720.0</v>
      </c>
      <c r="I26" s="11">
        <v>1362.0</v>
      </c>
      <c r="J26" s="140">
        <v>0.031313719778619284</v>
      </c>
      <c r="K26" s="140">
        <v>0.024796096708418293</v>
      </c>
      <c r="L26" s="140">
        <v>0.06438571535524444</v>
      </c>
      <c r="M26" s="17"/>
      <c r="N26" s="11">
        <v>1860.0</v>
      </c>
      <c r="O26" s="11">
        <v>935.0</v>
      </c>
      <c r="P26" s="140">
        <v>0.03386251092339062</v>
      </c>
      <c r="Q26" s="140">
        <v>0.017022283716865715</v>
      </c>
      <c r="R26" s="140">
        <v>0.06962641311671783</v>
      </c>
      <c r="S26" s="17"/>
      <c r="T26" s="85">
        <v>1134.0</v>
      </c>
      <c r="U26" s="85">
        <v>865.0</v>
      </c>
      <c r="V26" s="140">
        <v>0.02064520827264783</v>
      </c>
      <c r="W26" s="140">
        <v>0.015747888144480048</v>
      </c>
      <c r="X26" s="140">
        <v>0.04244965186793442</v>
      </c>
      <c r="Y26" s="17"/>
      <c r="Z26" s="85">
        <v>14215.0</v>
      </c>
      <c r="AA26" s="85">
        <v>13314.0</v>
      </c>
      <c r="AB26" s="140">
        <v>0.2587933294494611</v>
      </c>
      <c r="AC26" s="140">
        <v>0.24239003786775415</v>
      </c>
      <c r="AD26" s="140">
        <v>0.532117990566744</v>
      </c>
      <c r="AE26" s="17"/>
      <c r="AF26" s="11"/>
      <c r="AG26" s="11"/>
      <c r="AH26" s="11"/>
      <c r="AI26" s="11"/>
      <c r="AJ26" s="11"/>
      <c r="AK26" s="17"/>
      <c r="AL26" s="11"/>
      <c r="AM26" s="11"/>
      <c r="AN26" s="140"/>
      <c r="AO26" s="140"/>
      <c r="AP26" s="140"/>
      <c r="AQ26" s="17"/>
      <c r="AR26" s="85">
        <v>1784.0</v>
      </c>
      <c r="AS26" s="85">
        <v>1742.0</v>
      </c>
      <c r="AT26" s="140">
        <v>0.03247888144480047</v>
      </c>
      <c r="AU26" s="140">
        <v>0.03171424410136906</v>
      </c>
      <c r="AV26" s="140">
        <v>0.06678146290334656</v>
      </c>
      <c r="AW26" s="17"/>
      <c r="AX26" s="85">
        <v>5823.0</v>
      </c>
      <c r="AY26" s="85">
        <v>9854.0</v>
      </c>
      <c r="AZ26" s="140">
        <v>0.10601150597145353</v>
      </c>
      <c r="BA26" s="140">
        <v>0.17939848528983396</v>
      </c>
      <c r="BB26" s="140">
        <v>0.2179755933218537</v>
      </c>
      <c r="BC26" s="17"/>
      <c r="BD26" s="85">
        <v>26714.0</v>
      </c>
      <c r="BE26" s="85">
        <v>28214.0</v>
      </c>
      <c r="BF26" s="85">
        <v>54928.0</v>
      </c>
      <c r="BG26" s="36">
        <f t="shared" si="1"/>
        <v>0.4863457617</v>
      </c>
    </row>
    <row r="27" ht="15.75" hidden="1" customHeight="1">
      <c r="A27" s="11">
        <v>2011.0</v>
      </c>
      <c r="B27" s="11">
        <v>122.0</v>
      </c>
      <c r="C27" s="11">
        <v>89.0</v>
      </c>
      <c r="D27" s="140">
        <v>0.002170084846759992</v>
      </c>
      <c r="E27" s="140">
        <v>0.0015830946832921255</v>
      </c>
      <c r="F27" s="140">
        <v>0.004505669017985744</v>
      </c>
      <c r="G27" s="17"/>
      <c r="H27" s="11">
        <v>1604.0</v>
      </c>
      <c r="I27" s="11">
        <v>1391.0</v>
      </c>
      <c r="J27" s="140">
        <v>0.028531279460680552</v>
      </c>
      <c r="K27" s="140">
        <v>0.02474252476920614</v>
      </c>
      <c r="L27" s="140">
        <v>0.059238468072533884</v>
      </c>
      <c r="M27" s="17"/>
      <c r="N27" s="11">
        <v>1962.0</v>
      </c>
      <c r="O27" s="11">
        <v>1026.0</v>
      </c>
      <c r="P27" s="140">
        <v>0.03489923335527135</v>
      </c>
      <c r="Q27" s="140">
        <v>0.018250057809637312</v>
      </c>
      <c r="R27" s="140">
        <v>0.07246002142039369</v>
      </c>
      <c r="S27" s="17"/>
      <c r="T27" s="85">
        <v>1149.0</v>
      </c>
      <c r="U27" s="85">
        <v>940.0</v>
      </c>
      <c r="V27" s="140">
        <v>0.02043793023710845</v>
      </c>
      <c r="W27" s="140">
        <v>0.016720325868478627</v>
      </c>
      <c r="X27" s="140">
        <v>0.04243453853824279</v>
      </c>
      <c r="Y27" s="17"/>
      <c r="Z27" s="85">
        <v>14416.0</v>
      </c>
      <c r="AA27" s="85">
        <v>13509.0</v>
      </c>
      <c r="AB27" s="140">
        <v>0.25642576353190205</v>
      </c>
      <c r="AC27" s="140">
        <v>0.24029242782689125</v>
      </c>
      <c r="AD27" s="140">
        <v>0.5324075783875614</v>
      </c>
      <c r="AE27" s="17"/>
      <c r="AF27" s="11">
        <v>27.0</v>
      </c>
      <c r="AG27" s="11">
        <v>25.0</v>
      </c>
      <c r="AH27" s="140">
        <v>4.8026467920098186E-4</v>
      </c>
      <c r="AI27" s="140">
        <v>4.446895177786869E-4</v>
      </c>
      <c r="AJ27" s="140">
        <v>9.971562580788124E-4</v>
      </c>
      <c r="AK27" s="17"/>
      <c r="AL27" s="11">
        <v>168.0</v>
      </c>
      <c r="AM27" s="11">
        <v>142.0</v>
      </c>
      <c r="AN27" s="140">
        <v>0.002988313559472776</v>
      </c>
      <c r="AO27" s="140">
        <v>0.0025258364609829415</v>
      </c>
      <c r="AP27" s="140">
        <v>0.006204527828045943</v>
      </c>
      <c r="AQ27" s="17"/>
      <c r="AR27" s="85">
        <v>1688.0</v>
      </c>
      <c r="AS27" s="85">
        <v>1761.0</v>
      </c>
      <c r="AT27" s="140">
        <v>0.030025436240416942</v>
      </c>
      <c r="AU27" s="140">
        <v>0.03132392963233071</v>
      </c>
      <c r="AV27" s="140">
        <v>0.062340731986556853</v>
      </c>
      <c r="AW27" s="17"/>
      <c r="AX27" s="85">
        <v>5941.0</v>
      </c>
      <c r="AY27" s="85">
        <v>10259.0</v>
      </c>
      <c r="AZ27" s="140">
        <v>0.10567601700492715</v>
      </c>
      <c r="BA27" s="140">
        <v>0.18248279051566196</v>
      </c>
      <c r="BB27" s="140">
        <v>0.2194113084906009</v>
      </c>
      <c r="BC27" s="17"/>
      <c r="BD27" s="85">
        <v>27077.0</v>
      </c>
      <c r="BE27" s="85">
        <v>29142.0</v>
      </c>
      <c r="BF27" s="85">
        <v>56219.0</v>
      </c>
      <c r="BG27" s="36">
        <f t="shared" si="1"/>
        <v>0.4816343229</v>
      </c>
    </row>
    <row r="28" ht="15.75" hidden="1" customHeight="1">
      <c r="A28" s="11">
        <v>2012.0</v>
      </c>
      <c r="B28" s="11">
        <v>131.0</v>
      </c>
      <c r="C28" s="11">
        <v>86.0</v>
      </c>
      <c r="D28" s="140">
        <v>0.002244226684026588</v>
      </c>
      <c r="E28" s="140">
        <v>0.0014733091208113478</v>
      </c>
      <c r="F28" s="140">
        <v>0.004636019393424638</v>
      </c>
      <c r="G28" s="17"/>
      <c r="H28" s="11">
        <v>1774.0</v>
      </c>
      <c r="I28" s="11">
        <v>1429.0</v>
      </c>
      <c r="J28" s="140">
        <v>0.030391283492085246</v>
      </c>
      <c r="K28" s="140">
        <v>0.024480915507435072</v>
      </c>
      <c r="L28" s="140">
        <v>0.06278090384683441</v>
      </c>
      <c r="M28" s="17"/>
      <c r="N28" s="11">
        <v>2070.0</v>
      </c>
      <c r="O28" s="11">
        <v>1129.0</v>
      </c>
      <c r="P28" s="140">
        <v>0.03546220790790105</v>
      </c>
      <c r="Q28" s="140">
        <v>0.019341465086000136</v>
      </c>
      <c r="R28" s="140">
        <v>0.07325618430831299</v>
      </c>
      <c r="S28" s="17"/>
      <c r="T28" s="85">
        <v>1310.0</v>
      </c>
      <c r="U28" s="85">
        <v>1015.0</v>
      </c>
      <c r="V28" s="140">
        <v>0.02244226684026588</v>
      </c>
      <c r="W28" s="140">
        <v>0.017388473925854863</v>
      </c>
      <c r="X28" s="140">
        <v>0.04636019393424638</v>
      </c>
      <c r="Y28" s="17"/>
      <c r="Z28" s="85">
        <v>14918.0</v>
      </c>
      <c r="AA28" s="85">
        <v>13900.0</v>
      </c>
      <c r="AB28" s="140">
        <v>0.2555677379565545</v>
      </c>
      <c r="AC28" s="140">
        <v>0.2381278695264853</v>
      </c>
      <c r="AD28" s="140">
        <v>0.5279399794741126</v>
      </c>
      <c r="AE28" s="17"/>
      <c r="AF28" s="11">
        <v>26.0</v>
      </c>
      <c r="AG28" s="11">
        <v>21.0</v>
      </c>
      <c r="AH28" s="140">
        <v>4.45419036524361E-4</v>
      </c>
      <c r="AI28" s="140">
        <v>3.5976152950044544E-4</v>
      </c>
      <c r="AJ28" s="140">
        <v>9.201259864812259E-4</v>
      </c>
      <c r="AK28" s="17"/>
      <c r="AL28" s="11">
        <v>203.0</v>
      </c>
      <c r="AM28" s="11">
        <v>177.0</v>
      </c>
      <c r="AN28" s="140">
        <v>0.0034776947851709724</v>
      </c>
      <c r="AO28" s="140">
        <v>0.0030322757486466114</v>
      </c>
      <c r="AP28" s="140">
        <v>0.007184060586757263</v>
      </c>
      <c r="AQ28" s="17"/>
      <c r="AR28" s="85">
        <v>1706.0</v>
      </c>
      <c r="AS28" s="85">
        <v>1734.0</v>
      </c>
      <c r="AT28" s="140">
        <v>0.029226341396559996</v>
      </c>
      <c r="AU28" s="140">
        <v>0.029706023435893923</v>
      </c>
      <c r="AV28" s="140">
        <v>0.06037442049757582</v>
      </c>
      <c r="AW28" s="17"/>
      <c r="AX28" s="85">
        <v>6119.0</v>
      </c>
      <c r="AY28" s="85">
        <v>10624.0</v>
      </c>
      <c r="AZ28" s="140">
        <v>0.10482765709586789</v>
      </c>
      <c r="BA28" s="140">
        <v>0.1820050709244158</v>
      </c>
      <c r="BB28" s="140">
        <v>0.21654811197225465</v>
      </c>
      <c r="BC28" s="17"/>
      <c r="BD28" s="85">
        <v>28257.0</v>
      </c>
      <c r="BE28" s="85">
        <v>30115.0</v>
      </c>
      <c r="BF28" s="85">
        <v>58372.0</v>
      </c>
      <c r="BG28" s="36">
        <f t="shared" si="1"/>
        <v>0.4840848352</v>
      </c>
    </row>
    <row r="29" ht="15.75" hidden="1" customHeight="1">
      <c r="A29" s="11">
        <v>2013.0</v>
      </c>
      <c r="B29" s="11">
        <v>132.0</v>
      </c>
      <c r="C29" s="11">
        <v>98.0</v>
      </c>
      <c r="D29" s="140">
        <v>0.0021774273366104713</v>
      </c>
      <c r="E29" s="140">
        <v>0.001616574840816865</v>
      </c>
      <c r="F29" s="140">
        <v>0.004515908313376667</v>
      </c>
      <c r="G29" s="17"/>
      <c r="H29" s="11">
        <v>1801.0</v>
      </c>
      <c r="I29" s="11">
        <v>1485.0</v>
      </c>
      <c r="J29" s="140">
        <v>0.029708686615420143</v>
      </c>
      <c r="K29" s="140">
        <v>0.024496057536867805</v>
      </c>
      <c r="L29" s="140">
        <v>0.061614779336298324</v>
      </c>
      <c r="M29" s="17"/>
      <c r="N29" s="11">
        <v>2185.0</v>
      </c>
      <c r="O29" s="11">
        <v>1134.0</v>
      </c>
      <c r="P29" s="140">
        <v>0.036043020685559694</v>
      </c>
      <c r="Q29" s="140">
        <v>0.01870608030088087</v>
      </c>
      <c r="R29" s="140">
        <v>0.07475196715703045</v>
      </c>
      <c r="S29" s="17"/>
      <c r="T29" s="85">
        <v>1387.0</v>
      </c>
      <c r="U29" s="85">
        <v>1050.0</v>
      </c>
      <c r="V29" s="140">
        <v>0.02287948269605094</v>
      </c>
      <c r="W29" s="140">
        <v>0.017320444723037842</v>
      </c>
      <c r="X29" s="140">
        <v>0.0474512487170715</v>
      </c>
      <c r="Y29" s="17"/>
      <c r="Z29" s="85">
        <v>15271.0</v>
      </c>
      <c r="AA29" s="85">
        <v>14551.0</v>
      </c>
      <c r="AB29" s="140">
        <v>0.25190524891953414</v>
      </c>
      <c r="AC29" s="140">
        <v>0.2400283725380225</v>
      </c>
      <c r="AD29" s="140">
        <v>0.5224426958604174</v>
      </c>
      <c r="AE29" s="17"/>
      <c r="AF29" s="11">
        <v>33.0</v>
      </c>
      <c r="AG29" s="11">
        <v>29.0</v>
      </c>
      <c r="AH29" s="140">
        <v>5.443568341526178E-4</v>
      </c>
      <c r="AI29" s="140">
        <v>4.7837418758866416E-4</v>
      </c>
      <c r="AJ29" s="140">
        <v>0.0011289770783441668</v>
      </c>
      <c r="AK29" s="17"/>
      <c r="AL29" s="11">
        <v>270.0</v>
      </c>
      <c r="AM29" s="11">
        <v>233.0</v>
      </c>
      <c r="AN29" s="140">
        <v>0.004453828643066873</v>
      </c>
      <c r="AO29" s="140">
        <v>0.003843489162350302</v>
      </c>
      <c r="AP29" s="140">
        <v>0.009237085186452275</v>
      </c>
      <c r="AQ29" s="17"/>
      <c r="AR29" s="85">
        <v>1707.0</v>
      </c>
      <c r="AS29" s="85">
        <v>1716.0</v>
      </c>
      <c r="AT29" s="140">
        <v>0.028158094421167235</v>
      </c>
      <c r="AU29" s="140">
        <v>0.02830655537593613</v>
      </c>
      <c r="AV29" s="140">
        <v>0.05839890523434827</v>
      </c>
      <c r="AW29" s="17"/>
      <c r="AX29" s="85">
        <v>6444.0</v>
      </c>
      <c r="AY29" s="85">
        <v>11096.0</v>
      </c>
      <c r="AZ29" s="140">
        <v>0.10629804361452938</v>
      </c>
      <c r="BA29" s="140">
        <v>0.1830358615684075</v>
      </c>
      <c r="BB29" s="140">
        <v>0.22045843311666097</v>
      </c>
      <c r="BC29" s="17"/>
      <c r="BD29" s="85">
        <v>29230.0</v>
      </c>
      <c r="BE29" s="85">
        <v>31392.0</v>
      </c>
      <c r="BF29" s="85">
        <v>60622.0</v>
      </c>
      <c r="BG29" s="36">
        <f t="shared" si="1"/>
        <v>0.4821681898</v>
      </c>
    </row>
    <row r="30" ht="15.75" hidden="1" customHeight="1">
      <c r="A30" s="11">
        <v>2014.0</v>
      </c>
      <c r="B30" s="11">
        <v>118.0</v>
      </c>
      <c r="C30" s="11">
        <v>95.0</v>
      </c>
      <c r="D30" s="140">
        <v>0.001879669305637415</v>
      </c>
      <c r="E30" s="140">
        <v>0.0015132930850470714</v>
      </c>
      <c r="F30" s="140">
        <v>0.0038803025320618217</v>
      </c>
      <c r="G30" s="17"/>
      <c r="H30" s="11">
        <v>1836.0</v>
      </c>
      <c r="I30" s="11">
        <v>1466.0</v>
      </c>
      <c r="J30" s="140">
        <v>0.029246380043646557</v>
      </c>
      <c r="K30" s="140">
        <v>0.023352501712410597</v>
      </c>
      <c r="L30" s="140">
        <v>0.060374876685300886</v>
      </c>
      <c r="M30" s="17"/>
      <c r="N30" s="11">
        <v>2251.0</v>
      </c>
      <c r="O30" s="11">
        <v>1229.0</v>
      </c>
      <c r="P30" s="140">
        <v>0.035857081415167975</v>
      </c>
      <c r="Q30" s="140">
        <v>0.019577233700240535</v>
      </c>
      <c r="R30" s="140">
        <v>0.07402170338704374</v>
      </c>
      <c r="S30" s="17"/>
      <c r="T30" s="85">
        <v>1467.0</v>
      </c>
      <c r="U30" s="85">
        <v>1162.0</v>
      </c>
      <c r="V30" s="140">
        <v>0.02336843111330583</v>
      </c>
      <c r="W30" s="140">
        <v>0.018509963840259967</v>
      </c>
      <c r="X30" s="140">
        <v>0.04824071029266688</v>
      </c>
      <c r="Y30" s="17"/>
      <c r="Z30" s="85">
        <v>15953.0</v>
      </c>
      <c r="AA30" s="85">
        <v>14768.0</v>
      </c>
      <c r="AB30" s="140">
        <v>0.2541217324816414</v>
      </c>
      <c r="AC30" s="140">
        <v>0.23524539242079107</v>
      </c>
      <c r="AD30" s="140">
        <v>0.5245971719829003</v>
      </c>
      <c r="AE30" s="17"/>
      <c r="AF30" s="11">
        <v>29.0</v>
      </c>
      <c r="AG30" s="11">
        <v>31.0</v>
      </c>
      <c r="AH30" s="140">
        <v>4.619526259617376E-4</v>
      </c>
      <c r="AI30" s="140">
        <v>4.938114277522023E-4</v>
      </c>
      <c r="AJ30" s="140">
        <v>9.536336731338376E-4</v>
      </c>
      <c r="AK30" s="17"/>
      <c r="AL30" s="11">
        <v>349.0</v>
      </c>
      <c r="AM30" s="11">
        <v>266.0</v>
      </c>
      <c r="AN30" s="140">
        <v>0.0055593609124360835</v>
      </c>
      <c r="AO30" s="140">
        <v>0.0042372206381318</v>
      </c>
      <c r="AP30" s="140">
        <v>0.011476487997369287</v>
      </c>
      <c r="AQ30" s="17"/>
      <c r="AR30" s="85">
        <v>1727.0</v>
      </c>
      <c r="AS30" s="85">
        <v>1747.0</v>
      </c>
      <c r="AT30" s="140">
        <v>0.027510075346066233</v>
      </c>
      <c r="AU30" s="140">
        <v>0.02782866336397088</v>
      </c>
      <c r="AV30" s="140">
        <v>0.05679052943110819</v>
      </c>
      <c r="AW30" s="17"/>
      <c r="AX30" s="85">
        <v>6680.0</v>
      </c>
      <c r="AY30" s="85">
        <v>11603.0</v>
      </c>
      <c r="AZ30" s="140">
        <v>0.10640839798015196</v>
      </c>
      <c r="BA30" s="140">
        <v>0.18482883858738072</v>
      </c>
      <c r="BB30" s="140">
        <v>0.219664584018415</v>
      </c>
      <c r="BC30" s="17"/>
      <c r="BD30" s="85">
        <v>30410.0</v>
      </c>
      <c r="BE30" s="85">
        <v>32367.0</v>
      </c>
      <c r="BF30" s="85">
        <v>62777.0</v>
      </c>
      <c r="BG30" s="36">
        <f t="shared" si="1"/>
        <v>0.4844130812</v>
      </c>
    </row>
    <row r="31" ht="15.75" hidden="1" customHeight="1">
      <c r="A31" s="11">
        <v>2015.0</v>
      </c>
      <c r="B31" s="11">
        <v>135.0</v>
      </c>
      <c r="C31" s="11">
        <v>95.0</v>
      </c>
      <c r="D31" s="140">
        <v>0.002100546141996919</v>
      </c>
      <c r="E31" s="140">
        <v>0.001478162099923758</v>
      </c>
      <c r="F31" s="140">
        <v>0.004320553030787941</v>
      </c>
      <c r="G31" s="17"/>
      <c r="H31" s="11">
        <v>1915.0</v>
      </c>
      <c r="I31" s="11">
        <v>1576.0</v>
      </c>
      <c r="J31" s="140">
        <v>0.029796636014252594</v>
      </c>
      <c r="K31" s="140">
        <v>0.024521931257682553</v>
      </c>
      <c r="L31" s="140">
        <v>0.06128784484414005</v>
      </c>
      <c r="M31" s="17"/>
      <c r="N31" s="11">
        <v>2530.0</v>
      </c>
      <c r="O31" s="11">
        <v>1214.0</v>
      </c>
      <c r="P31" s="140">
        <v>0.03936579066112745</v>
      </c>
      <c r="Q31" s="140">
        <v>0.018889355676920443</v>
      </c>
      <c r="R31" s="140">
        <v>0.08097036420661845</v>
      </c>
      <c r="S31" s="17"/>
      <c r="T31" s="85">
        <v>1582.0</v>
      </c>
      <c r="U31" s="85">
        <v>1324.0</v>
      </c>
      <c r="V31" s="140">
        <v>0.02461528886399353</v>
      </c>
      <c r="W31" s="140">
        <v>0.020600911792621638</v>
      </c>
      <c r="X31" s="140">
        <v>0.0506304807015298</v>
      </c>
      <c r="Y31" s="17"/>
      <c r="Z31" s="85">
        <v>16163.0</v>
      </c>
      <c r="AA31" s="85">
        <v>15192.0</v>
      </c>
      <c r="AB31" s="140">
        <v>0.2514898318007126</v>
      </c>
      <c r="AC31" s="140">
        <v>0.23638145917938663</v>
      </c>
      <c r="AD31" s="140">
        <v>0.5172822121231517</v>
      </c>
      <c r="AE31" s="17"/>
      <c r="AF31" s="11">
        <v>35.0</v>
      </c>
      <c r="AG31" s="11">
        <v>26.0</v>
      </c>
      <c r="AH31" s="140">
        <v>5.44586036814016E-4</v>
      </c>
      <c r="AI31" s="140">
        <v>4.045496273475548E-4</v>
      </c>
      <c r="AJ31" s="140">
        <v>0.0011201433783524291</v>
      </c>
      <c r="AK31" s="17"/>
      <c r="AL31" s="11">
        <v>373.0</v>
      </c>
      <c r="AM31" s="11">
        <v>337.0</v>
      </c>
      <c r="AN31" s="140">
        <v>0.005803731192332229</v>
      </c>
      <c r="AO31" s="140">
        <v>0.005243585554466384</v>
      </c>
      <c r="AP31" s="140">
        <v>0.011937528003584458</v>
      </c>
      <c r="AQ31" s="17"/>
      <c r="AR31" s="85">
        <v>1787.0</v>
      </c>
      <c r="AS31" s="85">
        <v>1759.0</v>
      </c>
      <c r="AT31" s="140">
        <v>0.027805007079618478</v>
      </c>
      <c r="AU31" s="140">
        <v>0.027369338250167265</v>
      </c>
      <c r="AV31" s="140">
        <v>0.0571913204890226</v>
      </c>
      <c r="AW31" s="17"/>
      <c r="AX31" s="85">
        <v>6726.0</v>
      </c>
      <c r="AY31" s="85">
        <v>11500.0</v>
      </c>
      <c r="AZ31" s="140">
        <v>0.10465387667460206</v>
      </c>
      <c r="BA31" s="140">
        <v>0.17893541209603386</v>
      </c>
      <c r="BB31" s="140">
        <v>0.2152595532228125</v>
      </c>
      <c r="BC31" s="17"/>
      <c r="BD31" s="85">
        <v>31246.0</v>
      </c>
      <c r="BE31" s="85">
        <v>33023.0</v>
      </c>
      <c r="BF31" s="85">
        <v>64269.0</v>
      </c>
      <c r="BG31" s="36">
        <f t="shared" si="1"/>
        <v>0.4861752945</v>
      </c>
    </row>
    <row r="32" ht="15.75" hidden="1" customHeight="1">
      <c r="A32" s="11">
        <v>2016.0</v>
      </c>
      <c r="B32" s="11">
        <v>125.0</v>
      </c>
      <c r="C32" s="11">
        <v>94.0</v>
      </c>
      <c r="D32" s="140">
        <v>0.0019269604896021211</v>
      </c>
      <c r="E32" s="140">
        <v>0.001449074288180795</v>
      </c>
      <c r="F32" s="140">
        <v>0.003965610228101901</v>
      </c>
      <c r="G32" s="17"/>
      <c r="H32" s="11">
        <v>1819.0</v>
      </c>
      <c r="I32" s="11">
        <v>1598.0</v>
      </c>
      <c r="J32" s="140">
        <v>0.02804112904469007</v>
      </c>
      <c r="K32" s="140">
        <v>0.024634262899073518</v>
      </c>
      <c r="L32" s="140">
        <v>0.05770756003933886</v>
      </c>
      <c r="M32" s="17"/>
      <c r="N32" s="11">
        <v>2605.0</v>
      </c>
      <c r="O32" s="11">
        <v>1262.0</v>
      </c>
      <c r="P32" s="140">
        <v>0.04015785660330821</v>
      </c>
      <c r="Q32" s="140">
        <v>0.019454593103023016</v>
      </c>
      <c r="R32" s="140">
        <v>0.0826433171536436</v>
      </c>
      <c r="S32" s="17"/>
      <c r="T32" s="85">
        <v>1786.0</v>
      </c>
      <c r="U32" s="85">
        <v>1365.0</v>
      </c>
      <c r="V32" s="140">
        <v>0.027532411475435108</v>
      </c>
      <c r="W32" s="140">
        <v>0.021042408546455164</v>
      </c>
      <c r="X32" s="140">
        <v>0.056660638939119955</v>
      </c>
      <c r="Y32" s="17"/>
      <c r="Z32" s="85">
        <v>16186.0</v>
      </c>
      <c r="AA32" s="85">
        <v>15159.0</v>
      </c>
      <c r="AB32" s="140">
        <v>0.24951825987759946</v>
      </c>
      <c r="AC32" s="140">
        <v>0.23368635249502845</v>
      </c>
      <c r="AD32" s="140">
        <v>0.5134989372164589</v>
      </c>
      <c r="AE32" s="17"/>
      <c r="AF32" s="11">
        <v>36.0</v>
      </c>
      <c r="AG32" s="11">
        <v>33.0</v>
      </c>
      <c r="AH32" s="140">
        <v>5.549646210054109E-4</v>
      </c>
      <c r="AI32" s="140">
        <v>5.0871756925496E-4</v>
      </c>
      <c r="AJ32" s="140">
        <v>0.0011420957456933472</v>
      </c>
      <c r="AK32" s="17"/>
      <c r="AL32" s="11">
        <v>489.0</v>
      </c>
      <c r="AM32" s="11">
        <v>408.0</v>
      </c>
      <c r="AN32" s="140">
        <v>0.007538269435323498</v>
      </c>
      <c r="AO32" s="140">
        <v>0.006289599038061324</v>
      </c>
      <c r="AP32" s="140">
        <v>0.015513467212334634</v>
      </c>
      <c r="AQ32" s="17"/>
      <c r="AR32" s="85">
        <v>1748.0</v>
      </c>
      <c r="AS32" s="85">
        <v>1654.0</v>
      </c>
      <c r="AT32" s="140">
        <v>0.026946615486596062</v>
      </c>
      <c r="AU32" s="140">
        <v>0.02549754119841527</v>
      </c>
      <c r="AV32" s="140">
        <v>0.055455093429776975</v>
      </c>
      <c r="AW32" s="17"/>
      <c r="AX32" s="85">
        <v>6727.0</v>
      </c>
      <c r="AY32" s="85">
        <v>11775.0</v>
      </c>
      <c r="AZ32" s="140">
        <v>0.10370130570842775</v>
      </c>
      <c r="BA32" s="140">
        <v>0.1815196781205198</v>
      </c>
      <c r="BB32" s="140">
        <v>0.21341328003553187</v>
      </c>
      <c r="BC32" s="17"/>
      <c r="BD32" s="85">
        <v>31521.0</v>
      </c>
      <c r="BE32" s="85">
        <v>33348.0</v>
      </c>
      <c r="BF32" s="85">
        <v>64869.0</v>
      </c>
      <c r="BG32" s="36">
        <f t="shared" si="1"/>
        <v>0.4859177727</v>
      </c>
    </row>
    <row r="33" ht="15.75" hidden="1" customHeight="1">
      <c r="A33" s="11">
        <v>2017.0</v>
      </c>
      <c r="B33" s="11">
        <v>135.0</v>
      </c>
      <c r="C33" s="11">
        <v>94.0</v>
      </c>
      <c r="D33" s="140">
        <v>0.0020435967302452314</v>
      </c>
      <c r="E33" s="140">
        <v>0.001422948834392976</v>
      </c>
      <c r="F33" s="140">
        <v>0.004180860947661815</v>
      </c>
      <c r="G33" s="17"/>
      <c r="H33" s="11">
        <v>1909.0</v>
      </c>
      <c r="I33" s="11">
        <v>1693.0</v>
      </c>
      <c r="J33" s="140">
        <v>0.02889797154102331</v>
      </c>
      <c r="K33" s="140">
        <v>0.02562821677263094</v>
      </c>
      <c r="L33" s="140">
        <v>0.05912047073397337</v>
      </c>
      <c r="M33" s="17"/>
      <c r="N33" s="11">
        <v>2861.0</v>
      </c>
      <c r="O33" s="11">
        <v>1360.0</v>
      </c>
      <c r="P33" s="140">
        <v>0.04330911292764154</v>
      </c>
      <c r="Q33" s="140">
        <v>0.020587344838026038</v>
      </c>
      <c r="R33" s="140">
        <v>0.08860328275007742</v>
      </c>
      <c r="S33" s="17"/>
      <c r="T33" s="85">
        <v>1881.0</v>
      </c>
      <c r="U33" s="85">
        <v>1456.0</v>
      </c>
      <c r="V33" s="140">
        <v>0.028474114441416894</v>
      </c>
      <c r="W33" s="140">
        <v>0.02204056917953376</v>
      </c>
      <c r="X33" s="140">
        <v>0.058253329204087954</v>
      </c>
      <c r="Y33" s="17"/>
      <c r="Z33" s="85">
        <v>16262.0</v>
      </c>
      <c r="AA33" s="85">
        <v>15117.0</v>
      </c>
      <c r="AB33" s="140">
        <v>0.24617014834998485</v>
      </c>
      <c r="AC33" s="140">
        <v>0.22883742052679382</v>
      </c>
      <c r="AD33" s="140">
        <v>0.503623412821307</v>
      </c>
      <c r="AE33" s="17"/>
      <c r="AF33" s="11">
        <v>38.0</v>
      </c>
      <c r="AG33" s="11">
        <v>21.0</v>
      </c>
      <c r="AH33" s="140">
        <v>5.752346351801393E-4</v>
      </c>
      <c r="AI33" s="140">
        <v>3.178928247048138E-4</v>
      </c>
      <c r="AJ33" s="140">
        <v>0.0011768349334159182</v>
      </c>
      <c r="AK33" s="17"/>
      <c r="AL33" s="11">
        <v>614.0</v>
      </c>
      <c r="AM33" s="11">
        <v>465.0</v>
      </c>
      <c r="AN33" s="140">
        <v>0.00929458068422646</v>
      </c>
      <c r="AO33" s="140">
        <v>0.00703905540417802</v>
      </c>
      <c r="AP33" s="140">
        <v>0.019015174976772995</v>
      </c>
      <c r="AQ33" s="17"/>
      <c r="AR33" s="85">
        <v>1732.0</v>
      </c>
      <c r="AS33" s="85">
        <v>1579.0</v>
      </c>
      <c r="AT33" s="140">
        <v>0.026218589161368454</v>
      </c>
      <c r="AU33" s="140">
        <v>0.023902512867090525</v>
      </c>
      <c r="AV33" s="140">
        <v>0.05363889749148343</v>
      </c>
      <c r="AW33" s="17"/>
      <c r="AX33" s="85">
        <v>6858.0</v>
      </c>
      <c r="AY33" s="85">
        <v>11985.0</v>
      </c>
      <c r="AZ33" s="140">
        <v>0.10381471389645777</v>
      </c>
      <c r="BA33" s="140">
        <v>0.18142597638510444</v>
      </c>
      <c r="BB33" s="140">
        <v>0.2123877361412202</v>
      </c>
      <c r="BC33" s="17"/>
      <c r="BD33" s="85">
        <v>32290.0</v>
      </c>
      <c r="BE33" s="85">
        <v>33770.0</v>
      </c>
      <c r="BF33" s="85">
        <v>66060.0</v>
      </c>
      <c r="BG33" s="36">
        <f t="shared" si="1"/>
        <v>0.4887980624</v>
      </c>
    </row>
    <row r="34" ht="15.75" customHeight="1">
      <c r="A34" s="11">
        <v>2018.0</v>
      </c>
      <c r="B34" s="11">
        <v>139.0</v>
      </c>
      <c r="C34" s="11">
        <v>89.0</v>
      </c>
      <c r="D34" s="140">
        <f t="shared" ref="D34:D36" si="2">B34/BF34</f>
        <v>0.002052236051</v>
      </c>
      <c r="E34" s="140">
        <f t="shared" ref="E34:E36" si="3">C34/BF34</f>
        <v>0.001314021644</v>
      </c>
      <c r="F34" s="140">
        <f t="shared" ref="F34:F36" si="4">B34/BD34</f>
        <v>0.00418422637</v>
      </c>
      <c r="G34" s="17"/>
      <c r="H34" s="11">
        <v>1960.0</v>
      </c>
      <c r="I34" s="11">
        <v>1664.0</v>
      </c>
      <c r="J34" s="140">
        <f t="shared" ref="J34:J36" si="5">H34/BF34</f>
        <v>0.02893800475</v>
      </c>
      <c r="K34" s="140">
        <f t="shared" ref="K34:K36" si="6">I34/BF34</f>
        <v>0.02456777546</v>
      </c>
      <c r="L34" s="140">
        <f t="shared" ref="L34:L36" si="7">H34/BD34</f>
        <v>0.05900060205</v>
      </c>
      <c r="M34" s="17"/>
      <c r="N34" s="11">
        <v>2881.0</v>
      </c>
      <c r="O34" s="11">
        <v>1461.0</v>
      </c>
      <c r="P34" s="140">
        <f t="shared" ref="P34:P36" si="8">N34/BF34</f>
        <v>0.04253591413</v>
      </c>
      <c r="Q34" s="140">
        <f t="shared" ref="Q34:Q36" si="9">O34/BF34</f>
        <v>0.02157062497</v>
      </c>
      <c r="R34" s="140">
        <f t="shared" ref="R34:R36" si="10">N34/BD34</f>
        <v>0.08672486454</v>
      </c>
      <c r="S34" s="17"/>
      <c r="T34" s="85">
        <v>1977.0</v>
      </c>
      <c r="U34" s="85">
        <v>1510.0</v>
      </c>
      <c r="V34" s="140">
        <f t="shared" ref="V34:V36" si="11">T34/BF34</f>
        <v>0.02918899765</v>
      </c>
      <c r="W34" s="140">
        <f t="shared" ref="W34:W36" si="12">U34/BF34</f>
        <v>0.02229407509</v>
      </c>
      <c r="X34" s="140">
        <f t="shared" ref="X34:X36" si="13">T34/BD34</f>
        <v>0.05951234196</v>
      </c>
      <c r="Y34" s="17"/>
      <c r="Z34" s="85">
        <v>16532.0</v>
      </c>
      <c r="AA34" s="85">
        <v>15132.0</v>
      </c>
      <c r="AB34" s="140">
        <f t="shared" ref="AB34:AB36" si="14">Z34/BF34</f>
        <v>0.2440832115</v>
      </c>
      <c r="AC34" s="140">
        <f t="shared" ref="AC34:AC36" si="15">AA34/BF34</f>
        <v>0.2234132081</v>
      </c>
      <c r="AD34" s="140">
        <f t="shared" ref="AD34:AD36" si="16">Z34/BD34</f>
        <v>0.4976520169</v>
      </c>
      <c r="AE34" s="17"/>
      <c r="AF34" s="11">
        <v>46.0</v>
      </c>
      <c r="AG34" s="11">
        <v>33.0</v>
      </c>
      <c r="AH34" s="140">
        <f t="shared" ref="AH34:AH36" si="17">AF34/BF34</f>
        <v>0.0006791572544</v>
      </c>
      <c r="AI34" s="140">
        <f t="shared" ref="AI34:AI36" si="18">AG34/BF34</f>
        <v>0.0004872215086</v>
      </c>
      <c r="AJ34" s="140">
        <f t="shared" ref="AJ34:AJ36" si="19">AF34/BD34</f>
        <v>0.001384708007</v>
      </c>
      <c r="AK34" s="17"/>
      <c r="AL34" s="11">
        <v>641.0</v>
      </c>
      <c r="AM34" s="11">
        <v>501.0</v>
      </c>
      <c r="AN34" s="140">
        <f t="shared" ref="AN34:AN36" si="20">AL34/BF34</f>
        <v>0.009463908698</v>
      </c>
      <c r="AO34" s="140">
        <f t="shared" ref="AO34:AO36" si="21">AM34/BF34</f>
        <v>0.007396908358</v>
      </c>
      <c r="AP34" s="140">
        <f t="shared" ref="AP34:AP36" si="22">AL34/BD34</f>
        <v>0.01929560506</v>
      </c>
      <c r="AQ34" s="17"/>
      <c r="AR34" s="85">
        <v>1789.0</v>
      </c>
      <c r="AS34" s="85">
        <v>1656.0</v>
      </c>
      <c r="AT34" s="140">
        <f t="shared" ref="AT34:AT36" si="23">AR34/BF34</f>
        <v>0.02641331148</v>
      </c>
      <c r="AU34" s="140">
        <f t="shared" ref="AU34:AU36" si="24">AS34/BF34</f>
        <v>0.02444966116</v>
      </c>
      <c r="AV34" s="140">
        <f t="shared" ref="AV34:AV36" si="25">AR34/BD34</f>
        <v>0.05385310054</v>
      </c>
      <c r="AW34" s="17"/>
      <c r="AX34" s="85">
        <v>7255.0</v>
      </c>
      <c r="AY34" s="85">
        <v>12465.0</v>
      </c>
      <c r="AZ34" s="140">
        <f t="shared" ref="AZ34:AZ36" si="26">AX34/BF34</f>
        <v>0.1071149105</v>
      </c>
      <c r="BA34" s="140">
        <f t="shared" ref="BA34:BA36" si="27">AY34/BF34</f>
        <v>0.1840368517</v>
      </c>
      <c r="BB34" s="140">
        <f t="shared" ref="BB34:BB36" si="28">AX34/BD34</f>
        <v>0.2183925346</v>
      </c>
      <c r="BC34" s="17"/>
      <c r="BD34" s="85">
        <v>33220.0</v>
      </c>
      <c r="BE34" s="85">
        <v>34511.0</v>
      </c>
      <c r="BF34" s="85">
        <v>67731.0</v>
      </c>
      <c r="BG34" s="36">
        <f t="shared" si="1"/>
        <v>0.490469652</v>
      </c>
    </row>
    <row r="35" ht="15.75" customHeight="1">
      <c r="A35" s="11">
        <v>2019.0</v>
      </c>
      <c r="B35" s="85">
        <v>122.0</v>
      </c>
      <c r="C35" s="85">
        <v>89.0</v>
      </c>
      <c r="D35" s="140">
        <f t="shared" si="2"/>
        <v>0.00175393197</v>
      </c>
      <c r="E35" s="140">
        <f t="shared" si="3"/>
        <v>0.001279507749</v>
      </c>
      <c r="F35" s="140">
        <f t="shared" si="4"/>
        <v>0.003559237973</v>
      </c>
      <c r="G35" s="276"/>
      <c r="H35" s="85">
        <v>2114.0</v>
      </c>
      <c r="I35" s="85">
        <v>1814.0</v>
      </c>
      <c r="J35" s="140">
        <f t="shared" si="5"/>
        <v>0.03039190316</v>
      </c>
      <c r="K35" s="140">
        <f t="shared" si="6"/>
        <v>0.02607895569</v>
      </c>
      <c r="L35" s="140">
        <f t="shared" si="7"/>
        <v>0.06167400881</v>
      </c>
      <c r="M35" s="276"/>
      <c r="N35" s="85">
        <v>3216.0</v>
      </c>
      <c r="O35" s="85">
        <v>1610.0</v>
      </c>
      <c r="P35" s="140">
        <f t="shared" si="8"/>
        <v>0.04623479686</v>
      </c>
      <c r="Q35" s="140">
        <f t="shared" si="9"/>
        <v>0.02314615141</v>
      </c>
      <c r="R35" s="140">
        <f t="shared" si="10"/>
        <v>0.09382384689</v>
      </c>
      <c r="S35" s="276"/>
      <c r="T35" s="85">
        <v>2144.0</v>
      </c>
      <c r="U35" s="85">
        <v>1597.0</v>
      </c>
      <c r="V35" s="140">
        <f t="shared" si="11"/>
        <v>0.03082319791</v>
      </c>
      <c r="W35" s="140">
        <f t="shared" si="12"/>
        <v>0.02295925702</v>
      </c>
      <c r="X35" s="140">
        <f t="shared" si="13"/>
        <v>0.06254923126</v>
      </c>
      <c r="Y35" s="276"/>
      <c r="Z35" s="85">
        <v>16640.0</v>
      </c>
      <c r="AA35" s="85">
        <v>15158.0</v>
      </c>
      <c r="AB35" s="140">
        <f t="shared" si="14"/>
        <v>0.2392248196</v>
      </c>
      <c r="AC35" s="140">
        <f t="shared" si="15"/>
        <v>0.2179188591</v>
      </c>
      <c r="AD35" s="140">
        <f t="shared" si="16"/>
        <v>0.4854567202</v>
      </c>
      <c r="AE35" s="276"/>
      <c r="AF35" s="85">
        <v>26.0</v>
      </c>
      <c r="AG35" s="85">
        <v>34.0</v>
      </c>
      <c r="AH35" s="140">
        <f t="shared" si="17"/>
        <v>0.0003737887806</v>
      </c>
      <c r="AI35" s="140">
        <f t="shared" si="18"/>
        <v>0.0004888007131</v>
      </c>
      <c r="AJ35" s="140">
        <f t="shared" si="19"/>
        <v>0.0007585261254</v>
      </c>
      <c r="AK35" s="276"/>
      <c r="AL35" s="85">
        <v>782.0</v>
      </c>
      <c r="AM35" s="85">
        <v>561.0</v>
      </c>
      <c r="AN35" s="140">
        <f t="shared" si="20"/>
        <v>0.0112424164</v>
      </c>
      <c r="AO35" s="140">
        <f t="shared" si="21"/>
        <v>0.008065211766</v>
      </c>
      <c r="AP35" s="140">
        <f t="shared" si="22"/>
        <v>0.02281413193</v>
      </c>
      <c r="AQ35" s="276"/>
      <c r="AR35" s="85">
        <v>1803.0</v>
      </c>
      <c r="AS35" s="85">
        <v>1540.0</v>
      </c>
      <c r="AT35" s="140">
        <f t="shared" si="23"/>
        <v>0.02592081428</v>
      </c>
      <c r="AU35" s="140">
        <f t="shared" si="24"/>
        <v>0.022139797</v>
      </c>
      <c r="AV35" s="140">
        <f t="shared" si="25"/>
        <v>0.05260086939</v>
      </c>
      <c r="AW35" s="276"/>
      <c r="AX35" s="85">
        <v>7430.0</v>
      </c>
      <c r="AY35" s="85">
        <v>12878.0</v>
      </c>
      <c r="AZ35" s="140">
        <f t="shared" si="26"/>
        <v>0.1068173323</v>
      </c>
      <c r="BA35" s="140">
        <f t="shared" si="27"/>
        <v>0.1851404583</v>
      </c>
      <c r="BB35" s="140">
        <f t="shared" si="28"/>
        <v>0.2167634274</v>
      </c>
      <c r="BC35" s="276"/>
      <c r="BD35" s="85">
        <v>34277.0</v>
      </c>
      <c r="BE35" s="85">
        <v>35281.0</v>
      </c>
      <c r="BF35" s="85">
        <v>69558.0</v>
      </c>
      <c r="BG35" s="36">
        <f t="shared" si="1"/>
        <v>0.4927830012</v>
      </c>
    </row>
    <row r="36" ht="15.75" customHeight="1">
      <c r="A36" s="11">
        <v>2020.0</v>
      </c>
      <c r="B36" s="85">
        <v>108.0</v>
      </c>
      <c r="C36" s="85">
        <v>69.0</v>
      </c>
      <c r="D36" s="140">
        <f t="shared" si="2"/>
        <v>0.001563495281</v>
      </c>
      <c r="E36" s="140">
        <f t="shared" si="3"/>
        <v>0.0009988997626</v>
      </c>
      <c r="F36" s="140">
        <f t="shared" si="4"/>
        <v>0.003102200264</v>
      </c>
      <c r="G36" s="276"/>
      <c r="H36" s="85">
        <v>1998.0</v>
      </c>
      <c r="I36" s="85">
        <v>1773.0</v>
      </c>
      <c r="J36" s="140">
        <f t="shared" si="5"/>
        <v>0.02892466269</v>
      </c>
      <c r="K36" s="140">
        <f t="shared" si="6"/>
        <v>0.02566738086</v>
      </c>
      <c r="L36" s="140">
        <f t="shared" si="7"/>
        <v>0.05739070489</v>
      </c>
      <c r="M36" s="276"/>
      <c r="N36" s="85">
        <v>3176.0</v>
      </c>
      <c r="O36" s="85">
        <v>1572.0</v>
      </c>
      <c r="P36" s="140">
        <f t="shared" si="8"/>
        <v>0.0459783427</v>
      </c>
      <c r="Q36" s="140">
        <f t="shared" si="9"/>
        <v>0.02275754242</v>
      </c>
      <c r="R36" s="140">
        <f t="shared" si="10"/>
        <v>0.09122766703</v>
      </c>
      <c r="S36" s="276"/>
      <c r="T36" s="85">
        <v>2172.0</v>
      </c>
      <c r="U36" s="85">
        <v>1600.0</v>
      </c>
      <c r="V36" s="140">
        <f t="shared" si="11"/>
        <v>0.03144362731</v>
      </c>
      <c r="W36" s="140">
        <f t="shared" si="12"/>
        <v>0.02316289305</v>
      </c>
      <c r="X36" s="140">
        <f t="shared" si="13"/>
        <v>0.0623886942</v>
      </c>
      <c r="Y36" s="276"/>
      <c r="Z36" s="85">
        <v>16778.0</v>
      </c>
      <c r="AA36" s="85">
        <v>14755.0</v>
      </c>
      <c r="AB36" s="140">
        <f t="shared" si="14"/>
        <v>0.2428918872</v>
      </c>
      <c r="AC36" s="140">
        <f t="shared" si="15"/>
        <v>0.2136053043</v>
      </c>
      <c r="AD36" s="140">
        <f t="shared" si="16"/>
        <v>0.4819325559</v>
      </c>
      <c r="AE36" s="276"/>
      <c r="AF36" s="85">
        <v>47.0</v>
      </c>
      <c r="AG36" s="85">
        <v>25.0</v>
      </c>
      <c r="AH36" s="140">
        <f t="shared" si="17"/>
        <v>0.0006804099832</v>
      </c>
      <c r="AI36" s="140">
        <f t="shared" si="18"/>
        <v>0.0003619202038</v>
      </c>
      <c r="AJ36" s="140">
        <f t="shared" si="19"/>
        <v>0.001350031596</v>
      </c>
      <c r="AK36" s="276"/>
      <c r="AL36" s="85">
        <v>822.0</v>
      </c>
      <c r="AM36" s="85">
        <v>607.0</v>
      </c>
      <c r="AN36" s="140">
        <f t="shared" si="20"/>
        <v>0.0118999363</v>
      </c>
      <c r="AO36" s="140">
        <f t="shared" si="21"/>
        <v>0.008787422549</v>
      </c>
      <c r="AP36" s="140">
        <f t="shared" si="22"/>
        <v>0.0236111909</v>
      </c>
      <c r="AQ36" s="276"/>
      <c r="AR36" s="85">
        <v>1692.0</v>
      </c>
      <c r="AS36" s="85">
        <v>1400.0</v>
      </c>
      <c r="AT36" s="140">
        <f t="shared" si="23"/>
        <v>0.0244947594</v>
      </c>
      <c r="AU36" s="140">
        <f t="shared" si="24"/>
        <v>0.02026753141</v>
      </c>
      <c r="AV36" s="140">
        <f t="shared" si="25"/>
        <v>0.04860113747</v>
      </c>
      <c r="AW36" s="276"/>
      <c r="AX36" s="85">
        <v>7469.0</v>
      </c>
      <c r="AY36" s="85">
        <v>13013.0</v>
      </c>
      <c r="AZ36" s="140">
        <f t="shared" si="26"/>
        <v>0.1081272801</v>
      </c>
      <c r="BA36" s="140">
        <f t="shared" si="27"/>
        <v>0.1883867045</v>
      </c>
      <c r="BB36" s="140">
        <f t="shared" si="28"/>
        <v>0.2145401275</v>
      </c>
      <c r="BC36" s="276"/>
      <c r="BD36" s="85">
        <v>34814.0</v>
      </c>
      <c r="BE36" s="85">
        <v>34262.0</v>
      </c>
      <c r="BF36" s="85">
        <f>BD36+BE36</f>
        <v>69076</v>
      </c>
      <c r="BG36" s="36">
        <f t="shared" si="1"/>
        <v>0.5039955991</v>
      </c>
    </row>
    <row r="37" ht="15.75" customHeight="1">
      <c r="A37" s="7"/>
      <c r="B37" s="7"/>
      <c r="C37" s="7"/>
      <c r="D37" s="143"/>
      <c r="E37" s="143"/>
      <c r="F37" s="143"/>
      <c r="G37" s="7"/>
      <c r="H37" s="7"/>
      <c r="I37" s="7"/>
      <c r="J37" s="143"/>
      <c r="K37" s="143"/>
      <c r="L37" s="143"/>
      <c r="M37" s="7"/>
      <c r="N37" s="7"/>
      <c r="O37" s="7"/>
      <c r="P37" s="143"/>
      <c r="Q37" s="143"/>
      <c r="R37" s="143"/>
      <c r="S37" s="7"/>
      <c r="T37" s="7"/>
      <c r="U37" s="7"/>
      <c r="V37" s="143"/>
      <c r="W37" s="143"/>
      <c r="X37" s="143"/>
      <c r="Y37" s="7"/>
      <c r="Z37" s="7"/>
      <c r="AA37" s="7"/>
      <c r="AB37" s="143"/>
      <c r="AC37" s="143"/>
      <c r="AD37" s="143"/>
      <c r="AE37" s="7"/>
      <c r="AF37" s="7"/>
      <c r="AG37" s="7"/>
      <c r="AH37" s="143"/>
      <c r="AI37" s="143"/>
      <c r="AJ37" s="143"/>
      <c r="AK37" s="7"/>
      <c r="AL37" s="7"/>
      <c r="AM37" s="7"/>
      <c r="AN37" s="143"/>
      <c r="AO37" s="143"/>
      <c r="AP37" s="143"/>
      <c r="AQ37" s="7"/>
      <c r="AR37" s="7"/>
      <c r="AS37" s="7"/>
      <c r="AT37" s="143"/>
      <c r="AU37" s="143"/>
      <c r="AV37" s="143"/>
      <c r="AW37" s="7"/>
      <c r="AX37" s="7"/>
      <c r="AY37" s="7"/>
      <c r="AZ37" s="143"/>
      <c r="BA37" s="143"/>
      <c r="BB37" s="143"/>
      <c r="BC37" s="7"/>
      <c r="BD37" s="7"/>
      <c r="BE37" s="7"/>
      <c r="BF37" s="7"/>
    </row>
    <row r="38" ht="15.75" customHeight="1">
      <c r="A38" s="98" t="s">
        <v>257</v>
      </c>
      <c r="B38" s="7" t="s">
        <v>144</v>
      </c>
      <c r="C38" s="7" t="s">
        <v>145</v>
      </c>
      <c r="D38" s="7" t="s">
        <v>146</v>
      </c>
      <c r="E38" s="7" t="s">
        <v>106</v>
      </c>
      <c r="F38" s="7" t="s">
        <v>107</v>
      </c>
      <c r="G38" s="7" t="s">
        <v>108</v>
      </c>
      <c r="H38" s="7" t="s">
        <v>147</v>
      </c>
      <c r="I38" s="7" t="s">
        <v>148</v>
      </c>
      <c r="J38" s="7" t="s">
        <v>149</v>
      </c>
      <c r="K38" s="7" t="s">
        <v>112</v>
      </c>
    </row>
    <row r="39" ht="15.75" customHeight="1">
      <c r="A39" s="7" t="s">
        <v>51</v>
      </c>
      <c r="B39" s="85">
        <f>BD36</f>
        <v>34814</v>
      </c>
      <c r="C39" s="140">
        <f>F36</f>
        <v>0.003102200264</v>
      </c>
      <c r="D39" s="140">
        <f>L36</f>
        <v>0.05739070489</v>
      </c>
      <c r="E39" s="140">
        <f>R36</f>
        <v>0.09122766703</v>
      </c>
      <c r="F39" s="140">
        <f>X36</f>
        <v>0.0623886942</v>
      </c>
      <c r="G39" s="140">
        <f>AD36</f>
        <v>0.4819325559</v>
      </c>
      <c r="H39" s="140">
        <f>AJ36</f>
        <v>0.001350031596</v>
      </c>
      <c r="I39" s="140">
        <f>AP36</f>
        <v>0.0236111909</v>
      </c>
      <c r="J39" s="140">
        <f>AV36</f>
        <v>0.04860113747</v>
      </c>
      <c r="K39" s="140">
        <f>BB36</f>
        <v>0.2145401275</v>
      </c>
    </row>
    <row r="40" ht="15.75" customHeight="1">
      <c r="A40" s="98" t="s">
        <v>257</v>
      </c>
      <c r="B40" s="7" t="s">
        <v>144</v>
      </c>
      <c r="C40" s="36" t="s">
        <v>145</v>
      </c>
      <c r="D40" s="36" t="s">
        <v>146</v>
      </c>
      <c r="E40" s="36" t="s">
        <v>106</v>
      </c>
      <c r="F40" s="36" t="s">
        <v>107</v>
      </c>
      <c r="G40" s="36" t="s">
        <v>108</v>
      </c>
      <c r="H40" s="143" t="s">
        <v>147</v>
      </c>
      <c r="I40" s="36" t="s">
        <v>148</v>
      </c>
      <c r="J40" s="36" t="s">
        <v>149</v>
      </c>
      <c r="K40" s="36" t="s">
        <v>112</v>
      </c>
    </row>
    <row r="41" ht="15.75" customHeight="1">
      <c r="A41" s="7" t="s">
        <v>52</v>
      </c>
      <c r="B41" s="85">
        <f>BE36</f>
        <v>34262</v>
      </c>
      <c r="C41" s="143">
        <f>C36/B41</f>
        <v>0.002013892943</v>
      </c>
      <c r="D41" s="36">
        <f>I36/B41</f>
        <v>0.05174829257</v>
      </c>
      <c r="E41" s="36">
        <f>O36/B41</f>
        <v>0.04588173487</v>
      </c>
      <c r="F41" s="36">
        <f>U36/B41</f>
        <v>0.04669896679</v>
      </c>
      <c r="G41" s="36">
        <f>AA36/B41</f>
        <v>0.4306520343</v>
      </c>
      <c r="H41" s="143">
        <f>AG36/B41</f>
        <v>0.000729671356</v>
      </c>
      <c r="I41" s="36">
        <f>AM36/B41</f>
        <v>0.01771642052</v>
      </c>
      <c r="J41" s="36">
        <f>AS36/B41</f>
        <v>0.04086159594</v>
      </c>
      <c r="K41" s="36">
        <f>AY36/B41</f>
        <v>0.3798085342</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90.0" customHeight="1">
      <c r="A57" s="114" t="s">
        <v>312</v>
      </c>
      <c r="B57" s="13"/>
      <c r="C57" s="13"/>
      <c r="D57" s="13"/>
      <c r="E57" s="13"/>
      <c r="F57" s="13"/>
      <c r="G57" s="14"/>
    </row>
    <row r="58" ht="66.0" customHeight="1">
      <c r="A58" s="273" t="s">
        <v>313</v>
      </c>
      <c r="B58" s="13"/>
      <c r="C58" s="13"/>
      <c r="D58" s="13"/>
      <c r="E58" s="13"/>
      <c r="F58" s="13"/>
      <c r="G58" s="14"/>
    </row>
    <row r="59" ht="15.75" customHeight="1"/>
    <row r="60" ht="33.0" customHeight="1">
      <c r="A60" s="39" t="s">
        <v>314</v>
      </c>
    </row>
    <row r="61" ht="15.75" customHeight="1">
      <c r="A61" s="110" t="s">
        <v>36</v>
      </c>
    </row>
    <row r="62" ht="15.75" customHeight="1">
      <c r="A62" s="110"/>
      <c r="B62" s="110"/>
      <c r="C62" s="110"/>
      <c r="D62" s="110"/>
      <c r="E62" s="110"/>
    </row>
    <row r="63" ht="15.75" customHeight="1">
      <c r="A63" s="42" t="s">
        <v>23</v>
      </c>
      <c r="C63" s="41"/>
      <c r="D63" s="41"/>
      <c r="E63" s="41"/>
    </row>
    <row r="64" ht="15.75" customHeight="1">
      <c r="A64" s="14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R3:AV3"/>
    <mergeCell ref="AX3:BB3"/>
    <mergeCell ref="BD3:BD4"/>
    <mergeCell ref="BE3:BE4"/>
    <mergeCell ref="BF3:BF4"/>
    <mergeCell ref="BG3:BG4"/>
    <mergeCell ref="A57:G57"/>
    <mergeCell ref="A58:G58"/>
    <mergeCell ref="A60:E60"/>
    <mergeCell ref="A61:E61"/>
    <mergeCell ref="A63:B63"/>
    <mergeCell ref="B3:F3"/>
    <mergeCell ref="H3:L3"/>
    <mergeCell ref="N3:R3"/>
    <mergeCell ref="T3:X3"/>
    <mergeCell ref="Z3:AD3"/>
    <mergeCell ref="AF3:AJ3"/>
    <mergeCell ref="AL3:AP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9" width="7.75"/>
    <col customWidth="1" min="20" max="20" width="9.0"/>
    <col customWidth="1" min="21" max="66" width="7.75"/>
  </cols>
  <sheetData>
    <row r="1">
      <c r="A1" s="6" t="s">
        <v>24</v>
      </c>
      <c r="B1" s="6"/>
      <c r="C1" s="6"/>
      <c r="D1" s="6"/>
      <c r="E1" s="6"/>
      <c r="F1" s="6"/>
      <c r="G1" s="6"/>
    </row>
    <row r="3">
      <c r="A3" s="11"/>
      <c r="B3" s="12" t="s">
        <v>25</v>
      </c>
      <c r="C3" s="13"/>
      <c r="D3" s="13"/>
      <c r="E3" s="14"/>
      <c r="F3" s="15"/>
      <c r="G3" s="16" t="s">
        <v>26</v>
      </c>
      <c r="H3" s="13"/>
      <c r="I3" s="13"/>
      <c r="J3" s="14"/>
      <c r="K3" s="17"/>
      <c r="L3" s="18" t="s">
        <v>27</v>
      </c>
      <c r="M3" s="13"/>
      <c r="N3" s="13"/>
      <c r="O3" s="14"/>
      <c r="P3" s="17"/>
      <c r="Q3" s="19" t="s">
        <v>28</v>
      </c>
      <c r="R3" s="13"/>
      <c r="S3" s="13"/>
      <c r="T3" s="14"/>
      <c r="U3" s="17"/>
      <c r="V3" s="20" t="s">
        <v>29</v>
      </c>
      <c r="W3" s="13"/>
      <c r="X3" s="13"/>
      <c r="Y3" s="14"/>
      <c r="Z3" s="17"/>
      <c r="AA3" s="21" t="s">
        <v>30</v>
      </c>
      <c r="AB3" s="13"/>
      <c r="AC3" s="13"/>
      <c r="AD3" s="14"/>
      <c r="AE3" s="22"/>
    </row>
    <row r="4">
      <c r="A4" s="23"/>
      <c r="B4" s="24" t="s">
        <v>31</v>
      </c>
      <c r="C4" s="24" t="s">
        <v>32</v>
      </c>
      <c r="D4" s="24" t="s">
        <v>33</v>
      </c>
      <c r="E4" s="24" t="s">
        <v>34</v>
      </c>
      <c r="F4" s="15"/>
      <c r="G4" s="25" t="s">
        <v>31</v>
      </c>
      <c r="H4" s="25" t="s">
        <v>32</v>
      </c>
      <c r="I4" s="25" t="s">
        <v>33</v>
      </c>
      <c r="J4" s="25" t="s">
        <v>34</v>
      </c>
      <c r="K4" s="15"/>
      <c r="L4" s="26" t="s">
        <v>31</v>
      </c>
      <c r="M4" s="26" t="s">
        <v>32</v>
      </c>
      <c r="N4" s="26" t="s">
        <v>33</v>
      </c>
      <c r="O4" s="26" t="s">
        <v>34</v>
      </c>
      <c r="P4" s="15"/>
      <c r="Q4" s="27" t="s">
        <v>31</v>
      </c>
      <c r="R4" s="27" t="s">
        <v>32</v>
      </c>
      <c r="S4" s="27" t="s">
        <v>33</v>
      </c>
      <c r="T4" s="27" t="s">
        <v>34</v>
      </c>
      <c r="U4" s="15"/>
      <c r="V4" s="28" t="s">
        <v>31</v>
      </c>
      <c r="W4" s="28" t="s">
        <v>32</v>
      </c>
      <c r="X4" s="28" t="s">
        <v>33</v>
      </c>
      <c r="Y4" s="28" t="s">
        <v>34</v>
      </c>
      <c r="Z4" s="15"/>
      <c r="AA4" s="29" t="s">
        <v>31</v>
      </c>
      <c r="AB4" s="29" t="s">
        <v>32</v>
      </c>
      <c r="AC4" s="29" t="s">
        <v>33</v>
      </c>
      <c r="AD4" s="29" t="s">
        <v>34</v>
      </c>
      <c r="AE4" s="30"/>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row>
    <row r="5">
      <c r="A5" s="11">
        <v>1995.0</v>
      </c>
      <c r="B5" s="32">
        <v>0.40893470790378006</v>
      </c>
      <c r="C5" s="32">
        <v>0.24005134788189988</v>
      </c>
      <c r="D5" s="32">
        <v>0.23629112662013957</v>
      </c>
      <c r="E5" s="32">
        <v>0.22727272727272727</v>
      </c>
      <c r="F5" s="33"/>
      <c r="G5" s="32">
        <v>0.599787120808941</v>
      </c>
      <c r="H5" s="32">
        <v>0.523405547320105</v>
      </c>
      <c r="I5" s="32">
        <v>0.517522714630076</v>
      </c>
      <c r="J5" s="32">
        <v>0.40344456404736273</v>
      </c>
      <c r="K5" s="33"/>
      <c r="L5" s="32">
        <v>0.14036834245893479</v>
      </c>
      <c r="M5" s="32">
        <v>0.17173242513815704</v>
      </c>
      <c r="N5" s="32">
        <v>0.16224944711622846</v>
      </c>
      <c r="O5" s="32">
        <v>0.11898527004909984</v>
      </c>
      <c r="P5" s="33"/>
      <c r="Q5" s="32">
        <v>0.4398976982097187</v>
      </c>
      <c r="R5" s="32">
        <v>0.468483567733003</v>
      </c>
      <c r="S5" s="32">
        <v>0.3917723032767281</v>
      </c>
      <c r="T5" s="32">
        <v>0.22104404567699837</v>
      </c>
      <c r="U5" s="33"/>
      <c r="V5" s="32">
        <v>0.4401215805471125</v>
      </c>
      <c r="W5" s="32">
        <v>0.34811588117980474</v>
      </c>
      <c r="X5" s="32">
        <v>0.30290311297656525</v>
      </c>
      <c r="Y5" s="32">
        <v>0.23559624832514514</v>
      </c>
      <c r="Z5" s="33"/>
      <c r="AA5" s="32">
        <v>0.5984598459845984</v>
      </c>
      <c r="AB5" s="32">
        <v>0.46829485318222264</v>
      </c>
      <c r="AC5" s="32">
        <v>0.4471539238800943</v>
      </c>
      <c r="AD5" s="32">
        <v>0.37550689375506896</v>
      </c>
      <c r="AE5" s="22"/>
    </row>
    <row r="6">
      <c r="A6" s="11">
        <v>1996.0</v>
      </c>
      <c r="B6" s="32">
        <v>0.3142857142857143</v>
      </c>
      <c r="C6" s="32">
        <v>0.21153846153846154</v>
      </c>
      <c r="D6" s="32">
        <v>0.2242152466367713</v>
      </c>
      <c r="E6" s="32">
        <v>0.1326530612244898</v>
      </c>
      <c r="F6" s="33"/>
      <c r="G6" s="32">
        <v>0.5989199803632793</v>
      </c>
      <c r="H6" s="32">
        <v>0.5269858434919387</v>
      </c>
      <c r="I6" s="32">
        <v>0.5286665583888257</v>
      </c>
      <c r="J6" s="32">
        <v>0.4198744769874477</v>
      </c>
      <c r="K6" s="33"/>
      <c r="L6" s="32">
        <v>0.1342281879194631</v>
      </c>
      <c r="M6" s="32">
        <v>0.17789383754855972</v>
      </c>
      <c r="N6" s="32">
        <v>0.17134250353863464</v>
      </c>
      <c r="O6" s="32">
        <v>0.12545140524415135</v>
      </c>
      <c r="P6" s="33"/>
      <c r="Q6" s="32">
        <v>0.3891820580474934</v>
      </c>
      <c r="R6" s="32">
        <v>0.4570538157494679</v>
      </c>
      <c r="S6" s="32">
        <v>0.38848920863309355</v>
      </c>
      <c r="T6" s="32">
        <v>0.20430107526881722</v>
      </c>
      <c r="U6" s="33"/>
      <c r="V6" s="32">
        <v>0.4505431675242996</v>
      </c>
      <c r="W6" s="32">
        <v>0.3587273938214048</v>
      </c>
      <c r="X6" s="32">
        <v>0.32131203846814355</v>
      </c>
      <c r="Y6" s="32">
        <v>0.2312075388998466</v>
      </c>
      <c r="Z6" s="33"/>
      <c r="AA6" s="32">
        <v>0.6301096709870389</v>
      </c>
      <c r="AB6" s="32">
        <v>0.47925262009769054</v>
      </c>
      <c r="AC6" s="32">
        <v>0.46074448957847774</v>
      </c>
      <c r="AD6" s="32">
        <v>0.3757364756293519</v>
      </c>
      <c r="AE6" s="22"/>
    </row>
    <row r="7">
      <c r="A7" s="11">
        <v>1997.0</v>
      </c>
      <c r="B7" s="32">
        <v>0.33663366336633666</v>
      </c>
      <c r="C7" s="32">
        <v>0.21258907363420426</v>
      </c>
      <c r="D7" s="32">
        <v>0.26131221719457015</v>
      </c>
      <c r="E7" s="32">
        <v>0.15384615384615385</v>
      </c>
      <c r="F7" s="33"/>
      <c r="G7" s="32">
        <v>0.6365784499054821</v>
      </c>
      <c r="H7" s="32">
        <v>0.5392824775774243</v>
      </c>
      <c r="I7" s="32">
        <v>0.5306217135787195</v>
      </c>
      <c r="J7" s="32">
        <v>0.4310058187863674</v>
      </c>
      <c r="K7" s="33"/>
      <c r="L7" s="32">
        <v>0.14341957255343082</v>
      </c>
      <c r="M7" s="32">
        <v>0.18249050898154387</v>
      </c>
      <c r="N7" s="32">
        <v>0.1810207646031438</v>
      </c>
      <c r="O7" s="32">
        <v>0.12304467021448154</v>
      </c>
      <c r="P7" s="33"/>
      <c r="Q7" s="32">
        <v>0.44065656565656564</v>
      </c>
      <c r="R7" s="32">
        <v>0.46113666484758714</v>
      </c>
      <c r="S7" s="32">
        <v>0.4076130055511499</v>
      </c>
      <c r="T7" s="32">
        <v>0.24105621805792163</v>
      </c>
      <c r="U7" s="33"/>
      <c r="V7" s="32">
        <v>0.5046296296296297</v>
      </c>
      <c r="W7" s="32">
        <v>0.37348715043518566</v>
      </c>
      <c r="X7" s="32">
        <v>0.32582041110710425</v>
      </c>
      <c r="Y7" s="32">
        <v>0.23035594358629952</v>
      </c>
      <c r="Z7" s="33"/>
      <c r="AA7" s="32">
        <v>0.6178942165101334</v>
      </c>
      <c r="AB7" s="32">
        <v>0.48651462250552546</v>
      </c>
      <c r="AC7" s="32">
        <v>0.4704808277541083</v>
      </c>
      <c r="AD7" s="32">
        <v>0.3776435045317221</v>
      </c>
      <c r="AE7" s="22"/>
    </row>
    <row r="8">
      <c r="A8" s="11">
        <v>1998.0</v>
      </c>
      <c r="B8" s="32">
        <v>0.3333333333333333</v>
      </c>
      <c r="C8" s="32">
        <v>0.21599777034559645</v>
      </c>
      <c r="D8" s="32">
        <v>0.2746478873239437</v>
      </c>
      <c r="E8" s="32">
        <v>0.11711711711711711</v>
      </c>
      <c r="F8" s="33"/>
      <c r="G8" s="32">
        <v>0.6301564722617354</v>
      </c>
      <c r="H8" s="32">
        <v>0.5507778705319876</v>
      </c>
      <c r="I8" s="32">
        <v>0.5238779747644147</v>
      </c>
      <c r="J8" s="32">
        <v>0.4251159040516025</v>
      </c>
      <c r="K8" s="33"/>
      <c r="L8" s="32">
        <v>0.16529379461834157</v>
      </c>
      <c r="M8" s="32">
        <v>0.18489592062481144</v>
      </c>
      <c r="N8" s="32">
        <v>0.19728800611153552</v>
      </c>
      <c r="O8" s="32">
        <v>0.12217043941411451</v>
      </c>
      <c r="P8" s="33"/>
      <c r="Q8" s="32">
        <v>0.41824644549763035</v>
      </c>
      <c r="R8" s="32">
        <v>0.4648241206030151</v>
      </c>
      <c r="S8" s="32">
        <v>0.40416892257715215</v>
      </c>
      <c r="T8" s="32">
        <v>0.2563492063492063</v>
      </c>
      <c r="U8" s="33"/>
      <c r="V8" s="32">
        <v>0.5077105575326216</v>
      </c>
      <c r="W8" s="32">
        <v>0.3838252840172226</v>
      </c>
      <c r="X8" s="32">
        <v>0.3570229434806939</v>
      </c>
      <c r="Y8" s="32">
        <v>0.2525716787043117</v>
      </c>
      <c r="Z8" s="33"/>
      <c r="AA8" s="32">
        <v>0.6274089935760171</v>
      </c>
      <c r="AB8" s="32">
        <v>0.49176564687062585</v>
      </c>
      <c r="AC8" s="32">
        <v>0.4670995381216949</v>
      </c>
      <c r="AD8" s="32">
        <v>0.40679611650485437</v>
      </c>
      <c r="AE8" s="22"/>
    </row>
    <row r="9">
      <c r="A9" s="11">
        <v>1999.0</v>
      </c>
      <c r="B9" s="32">
        <v>0.3343108504398827</v>
      </c>
      <c r="C9" s="32">
        <v>0.2208546214584301</v>
      </c>
      <c r="D9" s="32">
        <v>0.2981574539363484</v>
      </c>
      <c r="E9" s="32">
        <v>0.18</v>
      </c>
      <c r="F9" s="33"/>
      <c r="G9" s="32">
        <v>0.6530426884650318</v>
      </c>
      <c r="H9" s="32">
        <v>0.5650921570730362</v>
      </c>
      <c r="I9" s="32">
        <v>0.5414516129032259</v>
      </c>
      <c r="J9" s="32">
        <v>0.4226357931183726</v>
      </c>
      <c r="K9" s="33"/>
      <c r="L9" s="32">
        <v>0.17018846373500857</v>
      </c>
      <c r="M9" s="32">
        <v>0.1954387841358014</v>
      </c>
      <c r="N9" s="32">
        <v>0.19798539804005777</v>
      </c>
      <c r="O9" s="32">
        <v>0.14238288454444853</v>
      </c>
      <c r="P9" s="33"/>
      <c r="Q9" s="32">
        <v>0.4520048602673147</v>
      </c>
      <c r="R9" s="32">
        <v>0.4776817569174661</v>
      </c>
      <c r="S9" s="32">
        <v>0.4150401836969001</v>
      </c>
      <c r="T9" s="32">
        <v>0.26468010517090274</v>
      </c>
      <c r="U9" s="33"/>
      <c r="V9" s="32">
        <v>0.5187611673615247</v>
      </c>
      <c r="W9" s="32">
        <v>0.397927290672808</v>
      </c>
      <c r="X9" s="32">
        <v>0.34467427024937175</v>
      </c>
      <c r="Y9" s="32">
        <v>0.24408703878902555</v>
      </c>
      <c r="Z9" s="33"/>
      <c r="AA9" s="32">
        <v>0.6512549537648613</v>
      </c>
      <c r="AB9" s="32">
        <v>0.5044845922224358</v>
      </c>
      <c r="AC9" s="32">
        <v>0.4831944444444444</v>
      </c>
      <c r="AD9" s="32">
        <v>0.4082319440849081</v>
      </c>
      <c r="AE9" s="22"/>
    </row>
    <row r="10">
      <c r="A10" s="11">
        <v>2000.0</v>
      </c>
      <c r="B10" s="32">
        <v>0.3362255965292842</v>
      </c>
      <c r="C10" s="32">
        <v>0.2206405693950178</v>
      </c>
      <c r="D10" s="32">
        <v>0.31285831285831284</v>
      </c>
      <c r="E10" s="32">
        <v>0.1875</v>
      </c>
      <c r="F10" s="33"/>
      <c r="G10" s="32">
        <v>0.6622097114707952</v>
      </c>
      <c r="H10" s="32">
        <v>0.5827786432516641</v>
      </c>
      <c r="I10" s="32">
        <v>0.5525976121329461</v>
      </c>
      <c r="J10" s="32">
        <v>0.44072323813437436</v>
      </c>
      <c r="K10" s="33"/>
      <c r="L10" s="32">
        <v>0.14266929651545035</v>
      </c>
      <c r="M10" s="32">
        <v>0.20424685259510822</v>
      </c>
      <c r="N10" s="32">
        <v>0.2082133125729856</v>
      </c>
      <c r="O10" s="32">
        <v>0.1550891530460624</v>
      </c>
      <c r="P10" s="33"/>
      <c r="Q10" s="32">
        <v>0.3925373134328358</v>
      </c>
      <c r="R10" s="32">
        <v>0.47100611267140263</v>
      </c>
      <c r="S10" s="32">
        <v>0.44871043376318875</v>
      </c>
      <c r="T10" s="32">
        <v>0.24954792043399637</v>
      </c>
      <c r="U10" s="33"/>
      <c r="V10" s="32">
        <v>0.5034674063800277</v>
      </c>
      <c r="W10" s="32">
        <v>0.4031683385408102</v>
      </c>
      <c r="X10" s="32">
        <v>0.3549657889280531</v>
      </c>
      <c r="Y10" s="32">
        <v>0.2549800796812749</v>
      </c>
      <c r="Z10" s="33"/>
      <c r="AA10" s="32">
        <v>0.6509048453006422</v>
      </c>
      <c r="AB10" s="32">
        <v>0.5116721574424254</v>
      </c>
      <c r="AC10" s="32">
        <v>0.5006041651858696</v>
      </c>
      <c r="AD10" s="32">
        <v>0.4122828480548079</v>
      </c>
      <c r="AE10" s="22"/>
    </row>
    <row r="11">
      <c r="A11" s="11">
        <v>2001.0</v>
      </c>
      <c r="B11" s="32">
        <v>0.3118081180811808</v>
      </c>
      <c r="C11" s="32">
        <v>0.2164965426407639</v>
      </c>
      <c r="D11" s="32">
        <v>0.34475939353988133</v>
      </c>
      <c r="E11" s="32">
        <v>0.1411764705882353</v>
      </c>
      <c r="F11" s="33"/>
      <c r="G11" s="32">
        <v>0.6836592178770949</v>
      </c>
      <c r="H11" s="32">
        <v>0.5942077817890092</v>
      </c>
      <c r="I11" s="32">
        <v>0.576056338028169</v>
      </c>
      <c r="J11" s="32">
        <v>0.440997830802603</v>
      </c>
      <c r="K11" s="33"/>
      <c r="L11" s="32">
        <v>0.1751592356687898</v>
      </c>
      <c r="M11" s="32">
        <v>0.19955218268211808</v>
      </c>
      <c r="N11" s="32">
        <v>0.2117963482081976</v>
      </c>
      <c r="O11" s="32">
        <v>0.16552839683680806</v>
      </c>
      <c r="P11" s="33"/>
      <c r="Q11" s="32">
        <v>0.35260115606936415</v>
      </c>
      <c r="R11" s="32">
        <v>0.4644483903342855</v>
      </c>
      <c r="S11" s="32">
        <v>0.41789722386296513</v>
      </c>
      <c r="T11" s="32">
        <v>0.28780487804878047</v>
      </c>
      <c r="U11" s="33"/>
      <c r="V11" s="32">
        <v>0.4622425629290618</v>
      </c>
      <c r="W11" s="32">
        <v>0.41184266327396096</v>
      </c>
      <c r="X11" s="32">
        <v>0.3649074438755415</v>
      </c>
      <c r="Y11" s="32">
        <v>0.2676056338028169</v>
      </c>
      <c r="Z11" s="33"/>
      <c r="AA11" s="32">
        <v>0.6649844720496895</v>
      </c>
      <c r="AB11" s="32">
        <v>0.520176789853299</v>
      </c>
      <c r="AC11" s="32">
        <v>0.5057962614113897</v>
      </c>
      <c r="AD11" s="32">
        <v>0.41380188439011967</v>
      </c>
      <c r="AE11" s="22"/>
    </row>
    <row r="12">
      <c r="A12" s="11">
        <v>2002.0</v>
      </c>
      <c r="B12" s="32">
        <v>0.30564784053156147</v>
      </c>
      <c r="C12" s="32">
        <v>0.2184873949579832</v>
      </c>
      <c r="D12" s="32">
        <v>0.35419440745672437</v>
      </c>
      <c r="E12" s="32">
        <v>0.16853932584269662</v>
      </c>
      <c r="F12" s="33"/>
      <c r="G12" s="32">
        <v>0.6833105335157319</v>
      </c>
      <c r="H12" s="32">
        <v>0.6073315242698181</v>
      </c>
      <c r="I12" s="32">
        <v>0.5777314294882079</v>
      </c>
      <c r="J12" s="32">
        <v>0.44356085707974374</v>
      </c>
      <c r="K12" s="33"/>
      <c r="L12" s="32">
        <v>0.16311166875784192</v>
      </c>
      <c r="M12" s="32">
        <v>0.2074045648691938</v>
      </c>
      <c r="N12" s="32">
        <v>0.2112487573602508</v>
      </c>
      <c r="O12" s="32">
        <v>0.17256637168141592</v>
      </c>
      <c r="P12" s="33"/>
      <c r="Q12" s="32">
        <v>0.35036496350364965</v>
      </c>
      <c r="R12" s="32">
        <v>0.45345040272839415</v>
      </c>
      <c r="S12" s="32">
        <v>0.4231759656652361</v>
      </c>
      <c r="T12" s="32">
        <v>0.290625</v>
      </c>
      <c r="U12" s="33"/>
      <c r="V12" s="32">
        <v>0.4688427299703264</v>
      </c>
      <c r="W12" s="32">
        <v>0.4208099226121064</v>
      </c>
      <c r="X12" s="32">
        <v>0.37609736632083</v>
      </c>
      <c r="Y12" s="32">
        <v>0.2797368421052632</v>
      </c>
      <c r="Z12" s="33"/>
      <c r="AA12" s="32">
        <v>0.6699428162973553</v>
      </c>
      <c r="AB12" s="32">
        <v>0.5195448920665475</v>
      </c>
      <c r="AC12" s="32">
        <v>0.508276740237691</v>
      </c>
      <c r="AD12" s="32">
        <v>0.43146817248459957</v>
      </c>
      <c r="AE12" s="22"/>
    </row>
    <row r="13">
      <c r="A13" s="11">
        <v>2003.0</v>
      </c>
      <c r="B13" s="32">
        <v>0.31655844155844154</v>
      </c>
      <c r="C13" s="32">
        <v>0.21156982233284696</v>
      </c>
      <c r="D13" s="32">
        <v>0.29860921734387785</v>
      </c>
      <c r="E13" s="32">
        <v>0.14583333333333334</v>
      </c>
      <c r="F13" s="33"/>
      <c r="G13" s="32">
        <v>0.7036789297658863</v>
      </c>
      <c r="H13" s="32">
        <v>0.6178650792363465</v>
      </c>
      <c r="I13" s="32">
        <v>0.5738831615120275</v>
      </c>
      <c r="J13" s="32">
        <v>0.45660907995178784</v>
      </c>
      <c r="K13" s="33"/>
      <c r="L13" s="32">
        <v>0.16687344913151364</v>
      </c>
      <c r="M13" s="32">
        <v>0.20250541733229996</v>
      </c>
      <c r="N13" s="32">
        <v>0.21102866896575748</v>
      </c>
      <c r="O13" s="32">
        <v>0.17146101438304315</v>
      </c>
      <c r="P13" s="33"/>
      <c r="Q13" s="32">
        <v>0.36475409836065575</v>
      </c>
      <c r="R13" s="32">
        <v>0.44233919794857185</v>
      </c>
      <c r="S13" s="32">
        <v>0.44921118184334347</v>
      </c>
      <c r="T13" s="32">
        <v>0.2701092353525323</v>
      </c>
      <c r="U13" s="33"/>
      <c r="V13" s="32">
        <v>0.45305164319248825</v>
      </c>
      <c r="W13" s="32">
        <v>0.4135903818653673</v>
      </c>
      <c r="X13" s="32">
        <v>0.3695609756097561</v>
      </c>
      <c r="Y13" s="32">
        <v>0.27623736719357345</v>
      </c>
      <c r="Z13" s="33"/>
      <c r="AA13" s="32">
        <v>0.6664815843050157</v>
      </c>
      <c r="AB13" s="32">
        <v>0.5404772117110677</v>
      </c>
      <c r="AC13" s="32">
        <v>0.523322050689342</v>
      </c>
      <c r="AD13" s="32">
        <v>0.4375209380234506</v>
      </c>
      <c r="AE13" s="22"/>
    </row>
    <row r="14">
      <c r="A14" s="11">
        <v>2004.0</v>
      </c>
      <c r="B14" s="32">
        <v>0.2698170731707317</v>
      </c>
      <c r="C14" s="32">
        <v>0.19362115908206923</v>
      </c>
      <c r="D14" s="32">
        <v>0.28150894025294376</v>
      </c>
      <c r="E14" s="32">
        <v>0.2289156626506024</v>
      </c>
      <c r="F14" s="33"/>
      <c r="G14" s="32">
        <v>0.6762688614540466</v>
      </c>
      <c r="H14" s="32">
        <v>0.6210753096980642</v>
      </c>
      <c r="I14" s="32">
        <v>0.5787411856881692</v>
      </c>
      <c r="J14" s="32">
        <v>0.4640260237275163</v>
      </c>
      <c r="K14" s="33"/>
      <c r="L14" s="32">
        <v>0.2271567126084737</v>
      </c>
      <c r="M14" s="32">
        <v>0.2047538516438335</v>
      </c>
      <c r="N14" s="32">
        <v>0.2118291414234135</v>
      </c>
      <c r="O14" s="32">
        <v>0.1774628879892038</v>
      </c>
      <c r="P14" s="33"/>
      <c r="Q14" s="32">
        <v>0.37281795511221943</v>
      </c>
      <c r="R14" s="32">
        <v>0.44510621401627953</v>
      </c>
      <c r="S14" s="32">
        <v>0.45014245014245013</v>
      </c>
      <c r="T14" s="32">
        <v>0.28180961357210177</v>
      </c>
      <c r="U14" s="33"/>
      <c r="V14" s="32">
        <v>0.4341279799247177</v>
      </c>
      <c r="W14" s="32">
        <v>0.41807052422308255</v>
      </c>
      <c r="X14" s="32">
        <v>0.3952355170546833</v>
      </c>
      <c r="Y14" s="32">
        <v>0.27852084972462626</v>
      </c>
      <c r="Z14" s="33"/>
      <c r="AA14" s="32">
        <v>0.6782312925170068</v>
      </c>
      <c r="AB14" s="32">
        <v>0.5332594151411612</v>
      </c>
      <c r="AC14" s="32">
        <v>0.5270628033534344</v>
      </c>
      <c r="AD14" s="32">
        <v>0.4298245614035088</v>
      </c>
      <c r="AE14" s="22"/>
    </row>
    <row r="15">
      <c r="A15" s="11">
        <v>2005.0</v>
      </c>
      <c r="B15" s="32">
        <v>0.2393048128342246</v>
      </c>
      <c r="C15" s="32">
        <v>0.16985772000702618</v>
      </c>
      <c r="D15" s="32">
        <v>0.2751589563692173</v>
      </c>
      <c r="E15" s="32">
        <v>0.1431924882629108</v>
      </c>
      <c r="F15" s="33"/>
      <c r="G15" s="32">
        <v>0.6763341067285383</v>
      </c>
      <c r="H15" s="32">
        <v>0.6185370395398777</v>
      </c>
      <c r="I15" s="32">
        <v>0.5956151035322778</v>
      </c>
      <c r="J15" s="32">
        <v>0.48991971454058875</v>
      </c>
      <c r="K15" s="33"/>
      <c r="L15" s="32">
        <v>0.14804917156600747</v>
      </c>
      <c r="M15" s="32">
        <v>0.1987051565237261</v>
      </c>
      <c r="N15" s="32">
        <v>0.22157814871016693</v>
      </c>
      <c r="O15" s="32">
        <v>0.18579484834628868</v>
      </c>
      <c r="P15" s="33"/>
      <c r="Q15" s="32">
        <v>0.3444857496902107</v>
      </c>
      <c r="R15" s="32">
        <v>0.43486306439674316</v>
      </c>
      <c r="S15" s="32">
        <v>0.4358002674988854</v>
      </c>
      <c r="T15" s="32">
        <v>0.2854715378079864</v>
      </c>
      <c r="U15" s="33"/>
      <c r="V15" s="32">
        <v>0.39512471655328796</v>
      </c>
      <c r="W15" s="32">
        <v>0.4225050967132415</v>
      </c>
      <c r="X15" s="32">
        <v>0.38529718456725753</v>
      </c>
      <c r="Y15" s="32">
        <v>0.2792223572296476</v>
      </c>
      <c r="Z15" s="33"/>
      <c r="AA15" s="32">
        <v>0.67472</v>
      </c>
      <c r="AB15" s="32">
        <v>0.5305441441441442</v>
      </c>
      <c r="AC15" s="32">
        <v>0.527497513144806</v>
      </c>
      <c r="AD15" s="32">
        <v>0.43397478433974784</v>
      </c>
      <c r="AE15" s="22"/>
    </row>
    <row r="16">
      <c r="A16" s="11">
        <v>2006.0</v>
      </c>
      <c r="B16" s="32">
        <v>0.2341678939617084</v>
      </c>
      <c r="C16" s="32">
        <v>0.15261569416498993</v>
      </c>
      <c r="D16" s="32">
        <v>0.2472165416950693</v>
      </c>
      <c r="E16" s="32">
        <v>0.19597989949748743</v>
      </c>
      <c r="F16" s="33"/>
      <c r="G16" s="32">
        <v>0.6540948275862069</v>
      </c>
      <c r="H16" s="32">
        <v>0.614294542288138</v>
      </c>
      <c r="I16" s="32">
        <v>0.5791350356567748</v>
      </c>
      <c r="J16" s="32">
        <v>0.4917383820998279</v>
      </c>
      <c r="K16" s="33"/>
      <c r="L16" s="32">
        <v>0.14648212226066898</v>
      </c>
      <c r="M16" s="32">
        <v>0.19439558977845436</v>
      </c>
      <c r="N16" s="32">
        <v>0.2275650163134721</v>
      </c>
      <c r="O16" s="32">
        <v>0.20008084074373483</v>
      </c>
      <c r="P16" s="33"/>
      <c r="Q16" s="32">
        <v>0.35856573705179284</v>
      </c>
      <c r="R16" s="32">
        <v>0.4371793342083284</v>
      </c>
      <c r="S16" s="32">
        <v>0.42592592592592593</v>
      </c>
      <c r="T16" s="32">
        <v>0.29475308641975306</v>
      </c>
      <c r="U16" s="33"/>
      <c r="V16" s="32">
        <v>0.3988316516197557</v>
      </c>
      <c r="W16" s="32">
        <v>0.4176368822181699</v>
      </c>
      <c r="X16" s="32">
        <v>0.3936152431890356</v>
      </c>
      <c r="Y16" s="32">
        <v>0.2996438112199466</v>
      </c>
      <c r="Z16" s="33"/>
      <c r="AA16" s="32">
        <v>0.6662976435236438</v>
      </c>
      <c r="AB16" s="32">
        <v>0.5246801375267727</v>
      </c>
      <c r="AC16" s="32">
        <v>0.5272260036116128</v>
      </c>
      <c r="AD16" s="32">
        <v>0.4412243568870075</v>
      </c>
      <c r="AE16" s="22"/>
    </row>
    <row r="17">
      <c r="A17" s="11">
        <v>2007.0</v>
      </c>
      <c r="B17" s="32">
        <v>0.170995670995671</v>
      </c>
      <c r="C17" s="32">
        <v>0.13273073263558516</v>
      </c>
      <c r="D17" s="32">
        <v>0.22406639004149378</v>
      </c>
      <c r="E17" s="32">
        <v>0.20673813169984687</v>
      </c>
      <c r="F17" s="33"/>
      <c r="G17" s="32">
        <v>0.6751219512195122</v>
      </c>
      <c r="H17" s="32">
        <v>0.6010244072795002</v>
      </c>
      <c r="I17" s="32">
        <v>0.592372687828271</v>
      </c>
      <c r="J17" s="32">
        <v>0.4938116872943757</v>
      </c>
      <c r="K17" s="33"/>
      <c r="L17" s="32">
        <v>0.14420935412026725</v>
      </c>
      <c r="M17" s="32">
        <v>0.18843448968737073</v>
      </c>
      <c r="N17" s="32">
        <v>0.22317466720451795</v>
      </c>
      <c r="O17" s="32">
        <v>0.20841063698206555</v>
      </c>
      <c r="P17" s="33"/>
      <c r="Q17" s="32">
        <v>0.3373639661426844</v>
      </c>
      <c r="R17" s="32">
        <v>0.4272977887266115</v>
      </c>
      <c r="S17" s="32">
        <v>0.41457440293937536</v>
      </c>
      <c r="T17" s="32">
        <v>0.29711751662971175</v>
      </c>
      <c r="U17" s="33"/>
      <c r="V17" s="32">
        <v>0.42216117216117216</v>
      </c>
      <c r="W17" s="32">
        <v>0.40741576074698904</v>
      </c>
      <c r="X17" s="32">
        <v>0.3904156647200275</v>
      </c>
      <c r="Y17" s="32">
        <v>0.3157894736842105</v>
      </c>
      <c r="Z17" s="33"/>
      <c r="AA17" s="32">
        <v>0.6617250673854448</v>
      </c>
      <c r="AB17" s="32">
        <v>0.5242975852421387</v>
      </c>
      <c r="AC17" s="32">
        <v>0.5263049308850836</v>
      </c>
      <c r="AD17" s="32">
        <v>0.46419185282522996</v>
      </c>
      <c r="AE17" s="22"/>
    </row>
    <row r="18">
      <c r="A18" s="11">
        <v>2008.0</v>
      </c>
      <c r="B18" s="32">
        <v>0.1702970297029703</v>
      </c>
      <c r="C18" s="32">
        <v>0.12139682539682539</v>
      </c>
      <c r="D18" s="32">
        <v>0.22550979608156738</v>
      </c>
      <c r="E18" s="32">
        <v>0.21441441441441442</v>
      </c>
      <c r="F18" s="33"/>
      <c r="G18" s="32">
        <v>0.6913082437275986</v>
      </c>
      <c r="H18" s="32">
        <v>0.5938578071096445</v>
      </c>
      <c r="I18" s="32">
        <v>0.5775412231266959</v>
      </c>
      <c r="J18" s="32">
        <v>0.5056481979558902</v>
      </c>
      <c r="K18" s="33"/>
      <c r="L18" s="32">
        <v>0.13766233766233765</v>
      </c>
      <c r="M18" s="32">
        <v>0.18382225558699544</v>
      </c>
      <c r="N18" s="32">
        <v>0.22794324029315452</v>
      </c>
      <c r="O18" s="32">
        <v>0.22115064848686397</v>
      </c>
      <c r="P18" s="33"/>
      <c r="Q18" s="32">
        <v>0.32710280373831774</v>
      </c>
      <c r="R18" s="32">
        <v>0.43311212015368494</v>
      </c>
      <c r="S18" s="32">
        <v>0.4254088552054248</v>
      </c>
      <c r="T18" s="32">
        <v>0.3099906629318394</v>
      </c>
      <c r="U18" s="33"/>
      <c r="V18" s="32">
        <v>0.4078578110383536</v>
      </c>
      <c r="W18" s="32">
        <v>0.40609092886665216</v>
      </c>
      <c r="X18" s="32">
        <v>0.3791134989926125</v>
      </c>
      <c r="Y18" s="32">
        <v>0.30409200320941426</v>
      </c>
      <c r="Z18" s="33"/>
      <c r="AA18" s="32">
        <v>0.6592049925383259</v>
      </c>
      <c r="AB18" s="32">
        <v>0.5183282905206504</v>
      </c>
      <c r="AC18" s="32">
        <v>0.5114458231039746</v>
      </c>
      <c r="AD18" s="32">
        <v>0.4631327222000797</v>
      </c>
      <c r="AE18" s="22"/>
    </row>
    <row r="19">
      <c r="A19" s="11">
        <v>2009.0</v>
      </c>
      <c r="B19" s="32">
        <v>0.146484375</v>
      </c>
      <c r="C19" s="32">
        <v>0.12164296998420221</v>
      </c>
      <c r="D19" s="32">
        <v>0.23567362428842506</v>
      </c>
      <c r="E19" s="32">
        <v>0.17766497461928935</v>
      </c>
      <c r="F19" s="33"/>
      <c r="G19" s="32">
        <v>0.6766441821247892</v>
      </c>
      <c r="H19" s="32">
        <v>0.5922248096622788</v>
      </c>
      <c r="I19" s="32">
        <v>0.5758248410856623</v>
      </c>
      <c r="J19" s="32">
        <v>0.5333333333333333</v>
      </c>
      <c r="K19" s="33"/>
      <c r="L19" s="32">
        <v>0.1452081316553727</v>
      </c>
      <c r="M19" s="32">
        <v>0.17999598543285636</v>
      </c>
      <c r="N19" s="32">
        <v>0.22270842929525564</v>
      </c>
      <c r="O19" s="32">
        <v>0.22975563009103978</v>
      </c>
      <c r="P19" s="33"/>
      <c r="Q19" s="32">
        <v>0.3173076923076923</v>
      </c>
      <c r="R19" s="32">
        <v>0.42051252976527953</v>
      </c>
      <c r="S19" s="32">
        <v>0.4113936149875741</v>
      </c>
      <c r="T19" s="32">
        <v>0.32142857142857145</v>
      </c>
      <c r="U19" s="33"/>
      <c r="V19" s="32">
        <v>0.40704993705413345</v>
      </c>
      <c r="W19" s="32">
        <v>0.4049771843839784</v>
      </c>
      <c r="X19" s="32">
        <v>0.39034627492130114</v>
      </c>
      <c r="Y19" s="32">
        <v>0.3210945618288881</v>
      </c>
      <c r="Z19" s="33"/>
      <c r="AA19" s="32">
        <v>0.6592584062643942</v>
      </c>
      <c r="AB19" s="32">
        <v>0.5186340680926843</v>
      </c>
      <c r="AC19" s="32">
        <v>0.5171289786526908</v>
      </c>
      <c r="AD19" s="32">
        <v>0.44894736842105265</v>
      </c>
      <c r="AE19" s="22"/>
    </row>
    <row r="20">
      <c r="A20" s="11">
        <v>2010.0</v>
      </c>
      <c r="B20" s="32">
        <v>0.18870967741935485</v>
      </c>
      <c r="C20" s="32">
        <v>0.12671103855330906</v>
      </c>
      <c r="D20" s="32">
        <v>0.2344654573523736</v>
      </c>
      <c r="E20" s="32">
        <v>0.1769436997319035</v>
      </c>
      <c r="F20" s="33"/>
      <c r="G20" s="32">
        <v>0.6777483944087647</v>
      </c>
      <c r="H20" s="32">
        <v>0.5842008021269884</v>
      </c>
      <c r="I20" s="32">
        <v>0.5702725327876477</v>
      </c>
      <c r="J20" s="32">
        <v>0.5290146696092431</v>
      </c>
      <c r="K20" s="33"/>
      <c r="L20" s="32">
        <v>0.13266583229036297</v>
      </c>
      <c r="M20" s="32">
        <v>0.18370731841048346</v>
      </c>
      <c r="N20" s="32">
        <v>0.22115900302029526</v>
      </c>
      <c r="O20" s="32">
        <v>0.22927712401396613</v>
      </c>
      <c r="P20" s="33"/>
      <c r="Q20" s="32">
        <v>0.3104106972301815</v>
      </c>
      <c r="R20" s="32">
        <v>0.42310647639956095</v>
      </c>
      <c r="S20" s="32">
        <v>0.40074573863636365</v>
      </c>
      <c r="T20" s="32">
        <v>0.29887218045112784</v>
      </c>
      <c r="U20" s="33"/>
      <c r="V20" s="32">
        <v>0.39437211255774884</v>
      </c>
      <c r="W20" s="32">
        <v>0.4045929189100995</v>
      </c>
      <c r="X20" s="32">
        <v>0.3974570673712021</v>
      </c>
      <c r="Y20" s="32">
        <v>0.32728348786742945</v>
      </c>
      <c r="Z20" s="33"/>
      <c r="AA20" s="32">
        <v>0.6543258760641457</v>
      </c>
      <c r="AB20" s="32">
        <v>0.5157192505892222</v>
      </c>
      <c r="AC20" s="32">
        <v>0.5083708145927036</v>
      </c>
      <c r="AD20" s="32">
        <v>0.4620422744864543</v>
      </c>
      <c r="AE20" s="22"/>
    </row>
    <row r="21" ht="15.75" customHeight="1">
      <c r="A21" s="11">
        <v>2011.0</v>
      </c>
      <c r="B21" s="32">
        <v>0.141399416909621</v>
      </c>
      <c r="C21" s="32">
        <v>0.12666741396704406</v>
      </c>
      <c r="D21" s="32">
        <v>0.24085576259489302</v>
      </c>
      <c r="E21" s="32">
        <v>0.1697860962566845</v>
      </c>
      <c r="F21" s="33"/>
      <c r="G21" s="32">
        <v>0.6569749458707084</v>
      </c>
      <c r="H21" s="32">
        <v>0.5893012341387103</v>
      </c>
      <c r="I21" s="32">
        <v>0.5722331485785803</v>
      </c>
      <c r="J21" s="32">
        <v>0.5257045929018789</v>
      </c>
      <c r="K21" s="33"/>
      <c r="L21" s="32">
        <v>0.1398198198198198</v>
      </c>
      <c r="M21" s="32">
        <v>0.18759118382659443</v>
      </c>
      <c r="N21" s="32">
        <v>0.22081517559600103</v>
      </c>
      <c r="O21" s="32">
        <v>0.222010481181515</v>
      </c>
      <c r="P21" s="33"/>
      <c r="Q21" s="32">
        <v>0.3781973203410475</v>
      </c>
      <c r="R21" s="32">
        <v>0.4208348054307778</v>
      </c>
      <c r="S21" s="32">
        <v>0.41130298273155413</v>
      </c>
      <c r="T21" s="32">
        <v>0.2861635220125786</v>
      </c>
      <c r="U21" s="33"/>
      <c r="V21" s="32">
        <v>0.4493811488416376</v>
      </c>
      <c r="W21" s="32">
        <v>0.3986423943227399</v>
      </c>
      <c r="X21" s="32">
        <v>0.38757257178722737</v>
      </c>
      <c r="Y21" s="32">
        <v>0.3183018867924528</v>
      </c>
      <c r="Z21" s="33"/>
      <c r="AA21" s="32">
        <v>0.6586686661667916</v>
      </c>
      <c r="AB21" s="32">
        <v>0.513839004106644</v>
      </c>
      <c r="AC21" s="32">
        <v>0.5132168987491149</v>
      </c>
      <c r="AD21" s="32">
        <v>0.4730040206777714</v>
      </c>
      <c r="AE21" s="22"/>
    </row>
    <row r="22" ht="15.75" customHeight="1">
      <c r="A22" s="11">
        <v>2012.0</v>
      </c>
      <c r="B22" s="32">
        <v>0.15572715572715573</v>
      </c>
      <c r="C22" s="32">
        <v>0.1350609756097561</v>
      </c>
      <c r="D22" s="32">
        <v>0.24568559774082208</v>
      </c>
      <c r="E22" s="32">
        <v>0.17564102564102563</v>
      </c>
      <c r="F22" s="33"/>
      <c r="G22" s="32">
        <v>0.6657060518731989</v>
      </c>
      <c r="H22" s="32">
        <v>0.5870343729913379</v>
      </c>
      <c r="I22" s="32">
        <v>0.5666992028631853</v>
      </c>
      <c r="J22" s="32">
        <v>0.5321252059308073</v>
      </c>
      <c r="K22" s="33"/>
      <c r="L22" s="32">
        <v>0.1331936545944328</v>
      </c>
      <c r="M22" s="32">
        <v>0.19189901341993995</v>
      </c>
      <c r="N22" s="32">
        <v>0.22508038585209003</v>
      </c>
      <c r="O22" s="32">
        <v>0.2229737475639115</v>
      </c>
      <c r="P22" s="33"/>
      <c r="Q22" s="32">
        <v>0.31229454306377386</v>
      </c>
      <c r="R22" s="32">
        <v>0.42117819783446503</v>
      </c>
      <c r="S22" s="32">
        <v>0.4085099498463032</v>
      </c>
      <c r="T22" s="32">
        <v>0.2834928229665072</v>
      </c>
      <c r="U22" s="33"/>
      <c r="V22" s="32">
        <v>0.43291347207009856</v>
      </c>
      <c r="W22" s="32">
        <v>0.39879088848105365</v>
      </c>
      <c r="X22" s="32">
        <v>0.37429521468844873</v>
      </c>
      <c r="Y22" s="32">
        <v>0.3276888723483439</v>
      </c>
      <c r="Z22" s="33"/>
      <c r="AA22" s="32">
        <v>0.6508068164681043</v>
      </c>
      <c r="AB22" s="32">
        <v>0.5149061464850938</v>
      </c>
      <c r="AC22" s="32">
        <v>0.5051552232041695</v>
      </c>
      <c r="AD22" s="32">
        <v>0.46771090959054684</v>
      </c>
      <c r="AE22" s="22"/>
    </row>
    <row r="23" ht="15.75" customHeight="1">
      <c r="A23" s="11">
        <v>2013.0</v>
      </c>
      <c r="B23" s="32">
        <v>0.12206572769953052</v>
      </c>
      <c r="C23" s="32">
        <v>0.1327845382963493</v>
      </c>
      <c r="D23" s="32">
        <v>0.2322289625136102</v>
      </c>
      <c r="E23" s="32">
        <v>0.15491329479768787</v>
      </c>
      <c r="F23" s="33"/>
      <c r="G23" s="32">
        <v>0.6812710640346654</v>
      </c>
      <c r="H23" s="32">
        <v>0.5857601400641961</v>
      </c>
      <c r="I23" s="32">
        <v>0.5650990473310147</v>
      </c>
      <c r="J23" s="32">
        <v>0.535705273782488</v>
      </c>
      <c r="K23" s="33"/>
      <c r="L23" s="32">
        <v>0.1384699753221826</v>
      </c>
      <c r="M23" s="32">
        <v>0.19347240915208613</v>
      </c>
      <c r="N23" s="32">
        <v>0.23624260355029586</v>
      </c>
      <c r="O23" s="32">
        <v>0.22658836091831286</v>
      </c>
      <c r="P23" s="33"/>
      <c r="Q23" s="32">
        <v>0.30953708867819296</v>
      </c>
      <c r="R23" s="32">
        <v>0.42143157894736843</v>
      </c>
      <c r="S23" s="32">
        <v>0.4012907010853623</v>
      </c>
      <c r="T23" s="32">
        <v>0.29157549234135666</v>
      </c>
      <c r="U23" s="33"/>
      <c r="V23" s="32">
        <v>0.425880626223092</v>
      </c>
      <c r="W23" s="32">
        <v>0.38599070149049636</v>
      </c>
      <c r="X23" s="32">
        <v>0.3738251210481344</v>
      </c>
      <c r="Y23" s="32">
        <v>0.3386483058525095</v>
      </c>
      <c r="Z23" s="33"/>
      <c r="AA23" s="32">
        <v>0.6463256827623782</v>
      </c>
      <c r="AB23" s="32">
        <v>0.51628151927006</v>
      </c>
      <c r="AC23" s="32">
        <v>0.5056425610317826</v>
      </c>
      <c r="AD23" s="32">
        <v>0.4710926694329184</v>
      </c>
      <c r="AE23" s="22"/>
    </row>
    <row r="24" ht="15.75" customHeight="1">
      <c r="A24" s="11">
        <v>2014.0</v>
      </c>
      <c r="B24" s="32">
        <v>0.11869436201780416</v>
      </c>
      <c r="C24" s="32">
        <v>0.144554149953718</v>
      </c>
      <c r="D24" s="32">
        <v>0.23523190814322406</v>
      </c>
      <c r="E24" s="32">
        <v>0.17634173055859803</v>
      </c>
      <c r="F24" s="33"/>
      <c r="G24" s="32">
        <v>0.6730684326710816</v>
      </c>
      <c r="H24" s="32">
        <v>0.5849016173511217</v>
      </c>
      <c r="I24" s="32">
        <v>0.565530006407062</v>
      </c>
      <c r="J24" s="32">
        <v>0.5311565602200694</v>
      </c>
      <c r="K24" s="33"/>
      <c r="L24" s="32">
        <v>0.13236692015209126</v>
      </c>
      <c r="M24" s="32">
        <v>0.1988266885224687</v>
      </c>
      <c r="N24" s="32">
        <v>0.24003254678600489</v>
      </c>
      <c r="O24" s="32">
        <v>0.22624614466222268</v>
      </c>
      <c r="P24" s="33"/>
      <c r="Q24" s="32">
        <v>0.30093457943925234</v>
      </c>
      <c r="R24" s="32">
        <v>0.4200377451382621</v>
      </c>
      <c r="S24" s="32">
        <v>0.41414419372592187</v>
      </c>
      <c r="T24" s="32">
        <v>0.288604898828541</v>
      </c>
      <c r="U24" s="33"/>
      <c r="V24" s="32">
        <v>0.41296173412961734</v>
      </c>
      <c r="W24" s="32">
        <v>0.3898852223816356</v>
      </c>
      <c r="X24" s="32">
        <v>0.38021726700971986</v>
      </c>
      <c r="Y24" s="32">
        <v>0.33212996389891697</v>
      </c>
      <c r="Z24" s="33"/>
      <c r="AA24" s="32">
        <v>0.6426861616096267</v>
      </c>
      <c r="AB24" s="32">
        <v>0.5131205379643866</v>
      </c>
      <c r="AC24" s="32">
        <v>0.5051915089986156</v>
      </c>
      <c r="AD24" s="32">
        <v>0.48403679653679654</v>
      </c>
      <c r="AE24" s="22"/>
    </row>
    <row r="25" ht="15.75" customHeight="1">
      <c r="A25" s="11">
        <v>2015.0</v>
      </c>
      <c r="B25" s="32">
        <v>0.11821862348178137</v>
      </c>
      <c r="C25" s="32">
        <v>0.15519693316020527</v>
      </c>
      <c r="D25" s="32">
        <v>0.25960904897869536</v>
      </c>
      <c r="E25" s="32">
        <v>0.1896551724137931</v>
      </c>
      <c r="F25" s="33"/>
      <c r="G25" s="32">
        <v>0.6650296705545324</v>
      </c>
      <c r="H25" s="32">
        <v>0.5895486052708457</v>
      </c>
      <c r="I25" s="32">
        <v>0.5738917928178671</v>
      </c>
      <c r="J25" s="32">
        <v>0.5318624429927277</v>
      </c>
      <c r="K25" s="33"/>
      <c r="L25" s="32">
        <v>0.13913408995376209</v>
      </c>
      <c r="M25" s="32">
        <v>0.2005266889496607</v>
      </c>
      <c r="N25" s="32">
        <v>0.24874933475252795</v>
      </c>
      <c r="O25" s="32">
        <v>0.23056717579531083</v>
      </c>
      <c r="P25" s="33"/>
      <c r="Q25" s="32">
        <v>0.28984432913269087</v>
      </c>
      <c r="R25" s="32">
        <v>0.4187863869026687</v>
      </c>
      <c r="S25" s="32">
        <v>0.40578947368421053</v>
      </c>
      <c r="T25" s="32">
        <v>0.27906976744186046</v>
      </c>
      <c r="U25" s="33"/>
      <c r="V25" s="32">
        <v>0.4149147163823879</v>
      </c>
      <c r="W25" s="32">
        <v>0.3823258180430566</v>
      </c>
      <c r="X25" s="32">
        <v>0.37349908179121344</v>
      </c>
      <c r="Y25" s="32">
        <v>0.34317596566523606</v>
      </c>
      <c r="Z25" s="33"/>
      <c r="AA25" s="32">
        <v>0.6474197040779502</v>
      </c>
      <c r="AB25" s="32">
        <v>0.5088681007862573</v>
      </c>
      <c r="AC25" s="32">
        <v>0.49964058943332934</v>
      </c>
      <c r="AD25" s="32">
        <v>0.4646017699115044</v>
      </c>
      <c r="AE25" s="22"/>
    </row>
    <row r="26" ht="15.75" customHeight="1">
      <c r="A26" s="11">
        <v>2016.0</v>
      </c>
      <c r="B26" s="32">
        <v>0.146777281429483</v>
      </c>
      <c r="C26" s="32">
        <v>0.16664874744651112</v>
      </c>
      <c r="D26" s="32">
        <v>0.2765820233776703</v>
      </c>
      <c r="E26" s="32">
        <v>0.17118093174431204</v>
      </c>
      <c r="F26" s="33"/>
      <c r="G26" s="32">
        <v>0.6584948688711516</v>
      </c>
      <c r="H26" s="32">
        <v>0.5991263009122446</v>
      </c>
      <c r="I26" s="32">
        <v>0.5741245012982078</v>
      </c>
      <c r="J26" s="32">
        <v>0.5287039358235147</v>
      </c>
      <c r="K26" s="33"/>
      <c r="L26" s="32">
        <v>0.1480053960300636</v>
      </c>
      <c r="M26" s="32">
        <v>0.20962951963768653</v>
      </c>
      <c r="N26" s="32">
        <v>0.2501521838380764</v>
      </c>
      <c r="O26" s="32">
        <v>0.23258971871968961</v>
      </c>
      <c r="P26" s="33"/>
      <c r="Q26" s="32">
        <v>0.2867986798679868</v>
      </c>
      <c r="R26" s="32">
        <v>0.41522854041103585</v>
      </c>
      <c r="S26" s="32">
        <v>0.4171974522292994</v>
      </c>
      <c r="T26" s="32">
        <v>0.2868675995694295</v>
      </c>
      <c r="U26" s="33"/>
      <c r="V26" s="32">
        <v>0.4101590744757773</v>
      </c>
      <c r="W26" s="32">
        <v>0.38490436089284036</v>
      </c>
      <c r="X26" s="32">
        <v>0.37448850007055173</v>
      </c>
      <c r="Y26" s="32">
        <v>0.3227190232634879</v>
      </c>
      <c r="Z26" s="33"/>
      <c r="AA26" s="32">
        <v>0.6513279132791328</v>
      </c>
      <c r="AB26" s="32">
        <v>0.5177940183500814</v>
      </c>
      <c r="AC26" s="32">
        <v>0.49608869725900834</v>
      </c>
      <c r="AD26" s="32">
        <v>0.44474177147444477</v>
      </c>
      <c r="AE26" s="22"/>
    </row>
    <row r="27" ht="15.75" customHeight="1">
      <c r="A27" s="11">
        <v>2017.0</v>
      </c>
      <c r="B27" s="32">
        <v>0.2</v>
      </c>
      <c r="C27" s="32">
        <v>0.19</v>
      </c>
      <c r="D27" s="32">
        <v>0.3</v>
      </c>
      <c r="E27" s="32">
        <v>0.22</v>
      </c>
      <c r="F27" s="33"/>
      <c r="G27" s="32">
        <v>0.684447648224905</v>
      </c>
      <c r="H27" s="32">
        <v>0.6096730017702662</v>
      </c>
      <c r="I27" s="32">
        <v>0.5806293620668544</v>
      </c>
      <c r="J27" s="32">
        <v>0.5237685787986733</v>
      </c>
      <c r="K27" s="33"/>
      <c r="L27" s="32">
        <v>0.1566946682667581</v>
      </c>
      <c r="M27" s="32">
        <v>0.2156686216003018</v>
      </c>
      <c r="N27" s="32">
        <v>0.2472857515949707</v>
      </c>
      <c r="O27" s="32">
        <v>0.23516989825302362</v>
      </c>
      <c r="P27" s="33"/>
      <c r="Q27" s="32">
        <v>0.3138390272148234</v>
      </c>
      <c r="R27" s="32">
        <v>0.4106737588652482</v>
      </c>
      <c r="S27" s="32">
        <v>0.4360210341805434</v>
      </c>
      <c r="T27" s="32">
        <v>0.2712655601659751</v>
      </c>
      <c r="U27" s="33"/>
      <c r="V27" s="32">
        <v>0.4215568862275449</v>
      </c>
      <c r="W27" s="32">
        <v>0.3938162598148544</v>
      </c>
      <c r="X27" s="32">
        <v>0.38037841625788366</v>
      </c>
      <c r="Y27" s="32">
        <v>0.32432880344713294</v>
      </c>
      <c r="Z27" s="33"/>
      <c r="AA27" s="32">
        <v>0.6499617249298291</v>
      </c>
      <c r="AB27" s="32">
        <v>0.5204185418841033</v>
      </c>
      <c r="AC27" s="32">
        <v>0.5072481422828603</v>
      </c>
      <c r="AD27" s="32">
        <v>0.4597457627118644</v>
      </c>
      <c r="AE27" s="22"/>
    </row>
    <row r="28" ht="15.75" customHeight="1">
      <c r="A28" s="11">
        <v>2018.0</v>
      </c>
      <c r="B28" s="32">
        <v>0.2</v>
      </c>
      <c r="C28" s="32">
        <v>0.2</v>
      </c>
      <c r="D28" s="32">
        <v>0.32</v>
      </c>
      <c r="E28" s="32">
        <v>0.22</v>
      </c>
      <c r="F28" s="33"/>
      <c r="G28" s="32">
        <v>0.68</v>
      </c>
      <c r="H28" s="32">
        <v>0.62</v>
      </c>
      <c r="I28" s="32">
        <v>0.59</v>
      </c>
      <c r="J28" s="32">
        <v>0.53</v>
      </c>
      <c r="K28" s="33"/>
      <c r="L28" s="32">
        <v>0.17</v>
      </c>
      <c r="M28" s="32">
        <v>0.22</v>
      </c>
      <c r="N28" s="32">
        <v>0.25</v>
      </c>
      <c r="O28" s="32">
        <v>0.24</v>
      </c>
      <c r="P28" s="33"/>
      <c r="Q28" s="32">
        <v>0.3</v>
      </c>
      <c r="R28" s="32">
        <v>0.42</v>
      </c>
      <c r="S28" s="32">
        <v>0.43</v>
      </c>
      <c r="T28" s="32">
        <v>0.28</v>
      </c>
      <c r="U28" s="33"/>
      <c r="V28" s="32">
        <v>0.42</v>
      </c>
      <c r="W28" s="32">
        <v>0.4</v>
      </c>
      <c r="X28" s="32">
        <v>0.37</v>
      </c>
      <c r="Y28" s="32">
        <v>0.34</v>
      </c>
      <c r="Z28" s="33"/>
      <c r="AA28" s="32">
        <v>0.65</v>
      </c>
      <c r="AB28" s="32">
        <v>0.52</v>
      </c>
      <c r="AC28" s="32">
        <v>0.51</v>
      </c>
      <c r="AD28" s="32">
        <v>0.47</v>
      </c>
      <c r="AE28" s="22"/>
    </row>
    <row r="29" ht="15.75" customHeight="1">
      <c r="A29" s="11">
        <v>2019.0</v>
      </c>
      <c r="B29" s="34">
        <v>0.2</v>
      </c>
      <c r="C29" s="34">
        <v>0.21</v>
      </c>
      <c r="D29" s="34">
        <v>0.32</v>
      </c>
      <c r="E29" s="34">
        <v>0.23</v>
      </c>
      <c r="F29" s="35"/>
      <c r="G29" s="34">
        <v>0.7</v>
      </c>
      <c r="H29" s="34">
        <v>0.63</v>
      </c>
      <c r="I29" s="34">
        <v>0.59</v>
      </c>
      <c r="J29" s="34">
        <v>0.52</v>
      </c>
      <c r="K29" s="35"/>
      <c r="L29" s="34">
        <v>0.16</v>
      </c>
      <c r="M29" s="34">
        <v>0.23</v>
      </c>
      <c r="N29" s="34">
        <v>0.26</v>
      </c>
      <c r="O29" s="34">
        <v>0.24</v>
      </c>
      <c r="P29" s="35"/>
      <c r="Q29" s="34">
        <v>0.31</v>
      </c>
      <c r="R29" s="34">
        <v>0.42</v>
      </c>
      <c r="S29" s="34">
        <v>0.42</v>
      </c>
      <c r="T29" s="34">
        <v>0.3</v>
      </c>
      <c r="U29" s="35"/>
      <c r="V29" s="34">
        <v>0.43</v>
      </c>
      <c r="W29" s="34">
        <v>0.41</v>
      </c>
      <c r="X29" s="34">
        <v>0.38</v>
      </c>
      <c r="Y29" s="34">
        <v>0.34</v>
      </c>
      <c r="Z29" s="35"/>
      <c r="AA29" s="34">
        <v>0.66</v>
      </c>
      <c r="AB29" s="34">
        <v>0.53</v>
      </c>
      <c r="AC29" s="34">
        <v>0.52</v>
      </c>
      <c r="AD29" s="34">
        <v>0.46</v>
      </c>
      <c r="AE29" s="22"/>
    </row>
    <row r="30" ht="15.75" customHeight="1">
      <c r="A30" s="11">
        <v>2020.0</v>
      </c>
      <c r="B30" s="34">
        <v>0.21</v>
      </c>
      <c r="C30" s="34">
        <v>0.22</v>
      </c>
      <c r="D30" s="34">
        <v>0.33</v>
      </c>
      <c r="E30" s="34">
        <v>0.22</v>
      </c>
      <c r="F30" s="35"/>
      <c r="G30" s="34">
        <v>0.7</v>
      </c>
      <c r="H30" s="34">
        <v>0.65</v>
      </c>
      <c r="I30" s="34">
        <v>0.61</v>
      </c>
      <c r="J30" s="34">
        <v>0.53</v>
      </c>
      <c r="K30" s="35"/>
      <c r="L30" s="34">
        <v>0.18</v>
      </c>
      <c r="M30" s="34">
        <v>0.24</v>
      </c>
      <c r="N30" s="34">
        <v>0.27</v>
      </c>
      <c r="O30" s="34">
        <v>0.25</v>
      </c>
      <c r="P30" s="35"/>
      <c r="Q30" s="34">
        <v>0.3</v>
      </c>
      <c r="R30" s="34">
        <v>0.41</v>
      </c>
      <c r="S30" s="34">
        <v>0.42</v>
      </c>
      <c r="T30" s="34">
        <v>0.29</v>
      </c>
      <c r="U30" s="35"/>
      <c r="V30" s="34">
        <v>0.43</v>
      </c>
      <c r="W30" s="34">
        <v>0.43</v>
      </c>
      <c r="X30" s="34">
        <v>0.38</v>
      </c>
      <c r="Y30" s="34">
        <v>0.34</v>
      </c>
      <c r="Z30" s="35"/>
      <c r="AA30" s="34">
        <v>0.66</v>
      </c>
      <c r="AB30" s="34">
        <v>0.54</v>
      </c>
      <c r="AC30" s="34">
        <v>0.5</v>
      </c>
      <c r="AD30" s="34">
        <v>0.46</v>
      </c>
      <c r="AE30" s="22"/>
    </row>
    <row r="31" ht="15.75" customHeight="1">
      <c r="A31" s="7"/>
      <c r="B31" s="7"/>
      <c r="C31" s="7"/>
      <c r="D31" s="7"/>
      <c r="E31" s="7"/>
      <c r="F31" s="36"/>
      <c r="G31" s="36"/>
      <c r="H31" s="36"/>
      <c r="I31" s="36"/>
      <c r="J31" s="36"/>
      <c r="K31" s="36"/>
      <c r="L31" s="36"/>
      <c r="M31" s="36"/>
      <c r="N31" s="36"/>
      <c r="O31" s="36"/>
      <c r="P31" s="36"/>
      <c r="Q31" s="36"/>
      <c r="R31" s="36"/>
      <c r="S31" s="36"/>
      <c r="T31" s="36"/>
      <c r="U31" s="36"/>
      <c r="V31" s="36"/>
      <c r="W31" s="36"/>
      <c r="X31" s="36"/>
      <c r="Y31" s="36"/>
      <c r="Z31" s="36"/>
      <c r="AA31" s="36"/>
      <c r="AB31" s="36"/>
      <c r="AC31" s="36"/>
      <c r="AD31" s="7"/>
      <c r="AE31" s="36"/>
      <c r="AF31" s="36"/>
      <c r="AG31" s="36"/>
      <c r="AH31" s="36"/>
    </row>
    <row r="32" ht="15.75" customHeight="1">
      <c r="A32" s="7"/>
      <c r="B32" s="7"/>
      <c r="C32" s="7"/>
      <c r="D32" s="7"/>
      <c r="E32" s="7"/>
      <c r="F32" s="36"/>
      <c r="G32" s="36"/>
      <c r="H32" s="36"/>
      <c r="I32" s="36"/>
      <c r="J32" s="36"/>
      <c r="K32" s="36"/>
      <c r="L32" s="36"/>
      <c r="M32" s="36"/>
      <c r="N32" s="36"/>
      <c r="O32" s="36"/>
      <c r="P32" s="36"/>
      <c r="Q32" s="36"/>
      <c r="R32" s="36"/>
      <c r="S32" s="36"/>
      <c r="T32" s="36"/>
      <c r="U32" s="36"/>
      <c r="V32" s="36"/>
      <c r="W32" s="36"/>
      <c r="X32" s="36"/>
      <c r="Y32" s="36"/>
      <c r="Z32" s="36"/>
      <c r="AA32" s="36"/>
      <c r="AB32" s="36"/>
      <c r="AC32" s="36"/>
      <c r="AD32" s="7"/>
      <c r="AE32" s="36"/>
      <c r="AF32" s="36"/>
      <c r="AG32" s="36"/>
      <c r="AH32" s="36"/>
    </row>
    <row r="33" ht="15.75" customHeight="1">
      <c r="A33" s="7"/>
      <c r="B33" s="7"/>
      <c r="C33" s="7"/>
      <c r="D33" s="7"/>
      <c r="E33" s="7"/>
      <c r="F33" s="36"/>
      <c r="G33" s="36"/>
      <c r="H33" s="36"/>
      <c r="I33" s="36"/>
      <c r="J33" s="36"/>
      <c r="K33" s="36"/>
      <c r="L33" s="36"/>
      <c r="M33" s="36"/>
      <c r="N33" s="36"/>
      <c r="O33" s="36"/>
      <c r="P33" s="36"/>
      <c r="Q33" s="36"/>
      <c r="R33" s="36"/>
      <c r="S33" s="36"/>
      <c r="T33" s="36"/>
      <c r="U33" s="36"/>
      <c r="V33" s="36"/>
      <c r="W33" s="36"/>
      <c r="X33" s="36"/>
      <c r="Y33" s="36"/>
      <c r="Z33" s="36"/>
      <c r="AA33" s="36"/>
      <c r="AB33" s="36"/>
      <c r="AC33" s="36"/>
      <c r="AD33" s="7"/>
      <c r="AE33" s="36"/>
      <c r="AF33" s="36"/>
      <c r="AG33" s="36"/>
      <c r="AH33" s="36"/>
    </row>
    <row r="34" ht="15.75" customHeight="1">
      <c r="A34" s="7"/>
      <c r="B34" s="7"/>
      <c r="C34" s="7"/>
      <c r="D34" s="7"/>
      <c r="E34" s="7"/>
      <c r="F34" s="36"/>
      <c r="G34" s="36"/>
      <c r="H34" s="36"/>
      <c r="I34" s="36"/>
      <c r="J34" s="36"/>
      <c r="K34" s="36"/>
      <c r="L34" s="36"/>
      <c r="M34" s="36"/>
      <c r="N34" s="36"/>
      <c r="O34" s="36"/>
      <c r="P34" s="36"/>
      <c r="Q34" s="36"/>
      <c r="R34" s="36"/>
      <c r="S34" s="36"/>
      <c r="T34" s="36"/>
      <c r="U34" s="36"/>
      <c r="V34" s="36"/>
      <c r="W34" s="36"/>
      <c r="X34" s="36"/>
      <c r="Y34" s="36"/>
      <c r="Z34" s="36"/>
      <c r="AA34" s="36"/>
      <c r="AB34" s="36"/>
      <c r="AC34" s="36"/>
      <c r="AD34" s="7"/>
      <c r="AE34" s="36"/>
      <c r="AF34" s="36"/>
      <c r="AG34" s="36"/>
      <c r="AH34" s="36"/>
    </row>
    <row r="35" ht="15.75" customHeight="1">
      <c r="A35" s="7"/>
      <c r="B35" s="7"/>
      <c r="C35" s="7"/>
      <c r="D35" s="7"/>
      <c r="E35" s="7"/>
      <c r="F35" s="36"/>
      <c r="G35" s="36"/>
      <c r="H35" s="36"/>
      <c r="I35" s="36"/>
      <c r="J35" s="36"/>
      <c r="K35" s="36"/>
      <c r="L35" s="36"/>
      <c r="M35" s="36"/>
      <c r="N35" s="36"/>
      <c r="O35" s="36"/>
      <c r="P35" s="36"/>
      <c r="Q35" s="36"/>
      <c r="R35" s="36"/>
      <c r="S35" s="36"/>
      <c r="T35" s="36"/>
      <c r="U35" s="36"/>
      <c r="V35" s="36"/>
      <c r="W35" s="36"/>
      <c r="X35" s="36"/>
      <c r="Y35" s="36"/>
      <c r="Z35" s="36"/>
      <c r="AA35" s="36"/>
      <c r="AB35" s="36"/>
      <c r="AC35" s="36"/>
      <c r="AD35" s="7"/>
      <c r="AE35" s="36"/>
      <c r="AF35" s="36"/>
      <c r="AG35" s="36"/>
      <c r="AH35" s="36"/>
    </row>
    <row r="36" ht="15.75" customHeight="1">
      <c r="A36" s="7"/>
      <c r="B36" s="7"/>
      <c r="C36" s="7"/>
      <c r="D36" s="7"/>
      <c r="E36" s="7"/>
      <c r="F36" s="36"/>
      <c r="G36" s="36"/>
      <c r="H36" s="36"/>
      <c r="I36" s="36"/>
      <c r="J36" s="36"/>
      <c r="K36" s="36"/>
      <c r="L36" s="36"/>
      <c r="M36" s="36"/>
      <c r="N36" s="36"/>
      <c r="O36" s="36"/>
      <c r="P36" s="36"/>
      <c r="Q36" s="36"/>
      <c r="R36" s="36"/>
      <c r="S36" s="36"/>
      <c r="T36" s="36"/>
      <c r="U36" s="36"/>
      <c r="V36" s="36"/>
      <c r="W36" s="36"/>
      <c r="X36" s="36"/>
      <c r="Y36" s="36"/>
      <c r="Z36" s="36"/>
      <c r="AA36" s="36"/>
      <c r="AB36" s="36"/>
      <c r="AC36" s="36"/>
      <c r="AD36" s="7"/>
      <c r="AE36" s="36"/>
      <c r="AF36" s="36"/>
      <c r="AG36" s="36"/>
      <c r="AH36" s="36"/>
    </row>
    <row r="37" ht="15.75" customHeight="1">
      <c r="A37" s="37"/>
      <c r="B37" s="7"/>
      <c r="C37" s="7"/>
      <c r="D37" s="7"/>
      <c r="E37" s="7"/>
      <c r="F37" s="36"/>
      <c r="G37" s="36"/>
      <c r="H37" s="36"/>
      <c r="I37" s="36"/>
      <c r="J37" s="36"/>
      <c r="K37" s="36"/>
      <c r="L37" s="36"/>
      <c r="M37" s="36"/>
      <c r="N37" s="36"/>
      <c r="O37" s="36"/>
      <c r="P37" s="36"/>
      <c r="Q37" s="36"/>
      <c r="R37" s="36"/>
      <c r="S37" s="36"/>
      <c r="T37" s="36"/>
      <c r="U37" s="36"/>
      <c r="V37" s="36"/>
      <c r="W37" s="36"/>
      <c r="X37" s="36"/>
      <c r="Y37" s="36"/>
      <c r="Z37" s="36"/>
      <c r="AA37" s="36"/>
      <c r="AB37" s="36"/>
      <c r="AC37" s="36"/>
      <c r="AD37" s="7"/>
      <c r="AE37" s="36"/>
      <c r="AF37" s="36"/>
      <c r="AG37" s="36"/>
      <c r="AH37" s="36"/>
    </row>
    <row r="38" ht="33.75" customHeight="1">
      <c r="A38" s="37"/>
      <c r="B38" s="38"/>
      <c r="C38" s="38"/>
      <c r="D38" s="38"/>
      <c r="E38" s="38"/>
      <c r="F38" s="38"/>
      <c r="G38" s="38"/>
      <c r="H38" s="38"/>
      <c r="I38" s="38"/>
      <c r="J38" s="38"/>
      <c r="Y38" s="9"/>
      <c r="Z38" s="9"/>
      <c r="AA38" s="9"/>
      <c r="AB38" s="9"/>
      <c r="AC38" s="9"/>
      <c r="AD38" s="9"/>
    </row>
    <row r="39" ht="38.25" customHeight="1">
      <c r="A39" s="37"/>
      <c r="Y39" s="9"/>
      <c r="Z39" s="9"/>
      <c r="AA39" s="9"/>
      <c r="AB39" s="9"/>
      <c r="AC39" s="9"/>
      <c r="AD39" s="9"/>
    </row>
    <row r="40" ht="32.25" customHeight="1">
      <c r="A40" s="37"/>
    </row>
    <row r="41" ht="23.25" customHeight="1">
      <c r="A41" s="37"/>
    </row>
    <row r="42" ht="21.0" customHeight="1">
      <c r="A42" s="37"/>
    </row>
    <row r="43" ht="23.25" customHeight="1">
      <c r="A43" s="37"/>
    </row>
    <row r="44" ht="70.5" customHeight="1">
      <c r="A44" s="39" t="s">
        <v>35</v>
      </c>
    </row>
    <row r="45" ht="15.75" customHeight="1">
      <c r="H45" s="39"/>
      <c r="I45" s="39"/>
      <c r="J45" s="39"/>
    </row>
    <row r="46" ht="88.5" customHeight="1">
      <c r="A46" s="40" t="s">
        <v>36</v>
      </c>
      <c r="B46" s="40"/>
      <c r="C46" s="40"/>
      <c r="D46" s="40"/>
      <c r="E46" s="40"/>
      <c r="F46" s="40"/>
      <c r="G46" s="40"/>
      <c r="H46" s="40"/>
      <c r="I46" s="40"/>
      <c r="J46" s="40"/>
    </row>
    <row r="47" ht="23.25" customHeight="1">
      <c r="F47" s="41"/>
      <c r="G47" s="41"/>
      <c r="H47" s="41"/>
      <c r="I47" s="41"/>
    </row>
    <row r="48" ht="15.75" customHeight="1">
      <c r="F48" s="41"/>
      <c r="G48" s="41"/>
      <c r="H48" s="41"/>
      <c r="I48" s="41"/>
    </row>
    <row r="49" ht="15.75" customHeight="1">
      <c r="F49" s="41"/>
      <c r="G49" s="41"/>
      <c r="H49" s="41"/>
      <c r="I49" s="41"/>
    </row>
    <row r="50" ht="15.75" customHeight="1">
      <c r="F50" s="41"/>
      <c r="G50" s="41"/>
      <c r="H50" s="41"/>
      <c r="I50" s="41"/>
    </row>
    <row r="51" ht="15.75" customHeight="1">
      <c r="F51" s="41"/>
      <c r="G51" s="41"/>
      <c r="H51" s="41"/>
      <c r="I51" s="41"/>
    </row>
    <row r="52" ht="15.75" customHeight="1">
      <c r="F52" s="41"/>
      <c r="G52" s="41"/>
      <c r="H52" s="41"/>
      <c r="I52" s="41"/>
    </row>
    <row r="53" ht="15.75" customHeight="1">
      <c r="A53" s="42" t="s">
        <v>23</v>
      </c>
      <c r="C53" s="43"/>
      <c r="D53" s="43"/>
      <c r="E53" s="43"/>
      <c r="F53" s="41"/>
      <c r="G53" s="41"/>
      <c r="H53" s="41"/>
      <c r="I53" s="41"/>
    </row>
    <row r="54" ht="15.75" customHeight="1">
      <c r="B54" s="44"/>
      <c r="C54" s="44" t="s">
        <v>37</v>
      </c>
      <c r="D54" s="44"/>
      <c r="E54" s="43"/>
      <c r="F54" s="41"/>
      <c r="G54" s="41"/>
      <c r="H54" s="41"/>
      <c r="I54" s="41"/>
    </row>
    <row r="55" ht="15.75" customHeight="1">
      <c r="A55" s="43"/>
      <c r="B55" s="43"/>
      <c r="C55" s="43"/>
      <c r="D55" s="43"/>
      <c r="E55" s="44"/>
      <c r="F55" s="44"/>
      <c r="G55" s="44"/>
    </row>
    <row r="56" ht="15.75" customHeight="1">
      <c r="A56" s="7"/>
      <c r="B56" s="43"/>
      <c r="C56" s="45" t="s">
        <v>38</v>
      </c>
      <c r="D56" s="45"/>
      <c r="E56" s="45"/>
      <c r="F56" s="45"/>
      <c r="G56" s="45"/>
      <c r="H56" s="45"/>
      <c r="I56" s="45"/>
      <c r="J56" s="45"/>
      <c r="K56" s="45"/>
      <c r="L56" s="45"/>
      <c r="M56" s="45"/>
      <c r="O56" s="46" t="s">
        <v>27</v>
      </c>
      <c r="P56" s="47"/>
      <c r="Q56" s="47"/>
      <c r="R56" s="47"/>
      <c r="S56" s="47"/>
      <c r="T56" s="47"/>
      <c r="U56" s="47"/>
      <c r="V56" s="47"/>
      <c r="W56" s="47"/>
      <c r="X56" s="47"/>
      <c r="Y56" s="47"/>
      <c r="Z56" s="48"/>
      <c r="AB56" s="49" t="s">
        <v>39</v>
      </c>
      <c r="AC56" s="47"/>
      <c r="AD56" s="47"/>
      <c r="AE56" s="47"/>
      <c r="AF56" s="47"/>
      <c r="AG56" s="47"/>
      <c r="AH56" s="47"/>
      <c r="AI56" s="47"/>
      <c r="AJ56" s="47"/>
      <c r="AK56" s="47"/>
      <c r="AL56" s="47"/>
      <c r="AM56" s="48"/>
      <c r="AO56" s="50" t="s">
        <v>29</v>
      </c>
      <c r="AP56" s="47"/>
      <c r="AQ56" s="47"/>
      <c r="AR56" s="47"/>
      <c r="AS56" s="47"/>
      <c r="AT56" s="47"/>
      <c r="AU56" s="47"/>
      <c r="AV56" s="47"/>
      <c r="AW56" s="47"/>
      <c r="AX56" s="47"/>
      <c r="AY56" s="47"/>
      <c r="AZ56" s="48"/>
      <c r="BB56" s="51" t="s">
        <v>30</v>
      </c>
      <c r="BC56" s="47"/>
      <c r="BD56" s="47"/>
      <c r="BE56" s="47"/>
      <c r="BF56" s="47"/>
      <c r="BG56" s="47"/>
      <c r="BH56" s="47"/>
      <c r="BI56" s="47"/>
      <c r="BJ56" s="47"/>
      <c r="BK56" s="47"/>
      <c r="BL56" s="47"/>
      <c r="BM56" s="48"/>
      <c r="BN56" s="52"/>
    </row>
    <row r="57" ht="15.75" customHeight="1">
      <c r="A57" s="7"/>
      <c r="B57" s="53" t="s">
        <v>31</v>
      </c>
      <c r="C57" s="54"/>
      <c r="D57" s="55"/>
      <c r="E57" s="56" t="s">
        <v>32</v>
      </c>
      <c r="F57" s="57"/>
      <c r="G57" s="58"/>
      <c r="H57" s="53" t="s">
        <v>40</v>
      </c>
      <c r="I57" s="54"/>
      <c r="J57" s="55"/>
      <c r="K57" s="53" t="s">
        <v>41</v>
      </c>
      <c r="L57" s="54"/>
      <c r="M57" s="55"/>
      <c r="N57" s="59"/>
      <c r="O57" s="60" t="s">
        <v>31</v>
      </c>
      <c r="P57" s="54"/>
      <c r="Q57" s="55"/>
      <c r="R57" s="60" t="s">
        <v>32</v>
      </c>
      <c r="S57" s="54"/>
      <c r="T57" s="55"/>
      <c r="U57" s="60" t="s">
        <v>40</v>
      </c>
      <c r="V57" s="54"/>
      <c r="W57" s="55"/>
      <c r="X57" s="60" t="s">
        <v>41</v>
      </c>
      <c r="Y57" s="54"/>
      <c r="Z57" s="55"/>
      <c r="AA57" s="59"/>
      <c r="AB57" s="61" t="s">
        <v>31</v>
      </c>
      <c r="AC57" s="54"/>
      <c r="AD57" s="55"/>
      <c r="AE57" s="61" t="s">
        <v>32</v>
      </c>
      <c r="AF57" s="54"/>
      <c r="AG57" s="55"/>
      <c r="AH57" s="61" t="s">
        <v>40</v>
      </c>
      <c r="AI57" s="54"/>
      <c r="AJ57" s="55"/>
      <c r="AK57" s="61" t="s">
        <v>41</v>
      </c>
      <c r="AL57" s="54"/>
      <c r="AM57" s="55"/>
      <c r="AN57" s="59"/>
      <c r="AO57" s="62" t="s">
        <v>31</v>
      </c>
      <c r="AP57" s="54"/>
      <c r="AQ57" s="63"/>
      <c r="AR57" s="62" t="s">
        <v>32</v>
      </c>
      <c r="AS57" s="54"/>
      <c r="AT57" s="55"/>
      <c r="AU57" s="62" t="s">
        <v>40</v>
      </c>
      <c r="AV57" s="54"/>
      <c r="AW57" s="55"/>
      <c r="AX57" s="64" t="s">
        <v>41</v>
      </c>
      <c r="AY57" s="54"/>
      <c r="AZ57" s="55"/>
      <c r="BA57" s="59"/>
      <c r="BB57" s="65" t="s">
        <v>31</v>
      </c>
      <c r="BC57" s="54"/>
      <c r="BD57" s="55"/>
      <c r="BE57" s="65" t="s">
        <v>32</v>
      </c>
      <c r="BF57" s="54"/>
      <c r="BG57" s="55"/>
      <c r="BH57" s="65" t="s">
        <v>40</v>
      </c>
      <c r="BI57" s="54"/>
      <c r="BJ57" s="55"/>
      <c r="BK57" s="65" t="s">
        <v>41</v>
      </c>
      <c r="BL57" s="54"/>
      <c r="BM57" s="55"/>
      <c r="BN57" s="9"/>
    </row>
    <row r="58" ht="15.75" customHeight="1">
      <c r="A58" s="7"/>
      <c r="B58" s="66" t="s">
        <v>42</v>
      </c>
      <c r="C58" s="67" t="s">
        <v>43</v>
      </c>
      <c r="D58" s="68" t="s">
        <v>44</v>
      </c>
      <c r="E58" s="66" t="s">
        <v>42</v>
      </c>
      <c r="F58" s="67" t="s">
        <v>43</v>
      </c>
      <c r="G58" s="68" t="s">
        <v>44</v>
      </c>
      <c r="H58" s="66" t="s">
        <v>42</v>
      </c>
      <c r="I58" s="67" t="s">
        <v>43</v>
      </c>
      <c r="J58" s="68" t="s">
        <v>44</v>
      </c>
      <c r="K58" s="66" t="s">
        <v>42</v>
      </c>
      <c r="L58" s="67" t="s">
        <v>43</v>
      </c>
      <c r="M58" s="68" t="s">
        <v>44</v>
      </c>
      <c r="N58" s="22"/>
      <c r="O58" s="69" t="s">
        <v>42</v>
      </c>
      <c r="P58" s="70" t="s">
        <v>43</v>
      </c>
      <c r="Q58" s="71" t="s">
        <v>44</v>
      </c>
      <c r="R58" s="69" t="s">
        <v>42</v>
      </c>
      <c r="S58" s="70" t="s">
        <v>43</v>
      </c>
      <c r="T58" s="71" t="s">
        <v>44</v>
      </c>
      <c r="U58" s="69" t="s">
        <v>42</v>
      </c>
      <c r="V58" s="70" t="s">
        <v>43</v>
      </c>
      <c r="W58" s="71" t="s">
        <v>44</v>
      </c>
      <c r="X58" s="69" t="s">
        <v>42</v>
      </c>
      <c r="Y58" s="70" t="s">
        <v>43</v>
      </c>
      <c r="Z58" s="71" t="s">
        <v>44</v>
      </c>
      <c r="AA58" s="22"/>
      <c r="AB58" s="72" t="s">
        <v>42</v>
      </c>
      <c r="AC58" s="73" t="s">
        <v>43</v>
      </c>
      <c r="AD58" s="74" t="s">
        <v>44</v>
      </c>
      <c r="AE58" s="72" t="s">
        <v>42</v>
      </c>
      <c r="AF58" s="73" t="s">
        <v>43</v>
      </c>
      <c r="AG58" s="74" t="s">
        <v>44</v>
      </c>
      <c r="AH58" s="72" t="s">
        <v>42</v>
      </c>
      <c r="AI58" s="73" t="s">
        <v>43</v>
      </c>
      <c r="AJ58" s="74" t="s">
        <v>44</v>
      </c>
      <c r="AK58" s="72" t="s">
        <v>42</v>
      </c>
      <c r="AL58" s="73" t="s">
        <v>43</v>
      </c>
      <c r="AM58" s="74" t="s">
        <v>44</v>
      </c>
      <c r="AN58" s="22"/>
      <c r="AO58" s="75" t="s">
        <v>42</v>
      </c>
      <c r="AP58" s="76" t="s">
        <v>43</v>
      </c>
      <c r="AQ58" s="76" t="s">
        <v>44</v>
      </c>
      <c r="AR58" s="75" t="s">
        <v>42</v>
      </c>
      <c r="AS58" s="76" t="s">
        <v>43</v>
      </c>
      <c r="AT58" s="77" t="s">
        <v>44</v>
      </c>
      <c r="AU58" s="75" t="s">
        <v>42</v>
      </c>
      <c r="AV58" s="76" t="s">
        <v>43</v>
      </c>
      <c r="AW58" s="77" t="s">
        <v>44</v>
      </c>
      <c r="AX58" s="76" t="s">
        <v>42</v>
      </c>
      <c r="AY58" s="76" t="s">
        <v>43</v>
      </c>
      <c r="AZ58" s="77" t="s">
        <v>44</v>
      </c>
      <c r="BA58" s="22"/>
      <c r="BB58" s="78" t="s">
        <v>42</v>
      </c>
      <c r="BC58" s="79" t="s">
        <v>43</v>
      </c>
      <c r="BD58" s="79" t="s">
        <v>44</v>
      </c>
      <c r="BE58" s="78" t="s">
        <v>42</v>
      </c>
      <c r="BF58" s="79" t="s">
        <v>43</v>
      </c>
      <c r="BG58" s="80" t="s">
        <v>44</v>
      </c>
      <c r="BH58" s="78" t="s">
        <v>42</v>
      </c>
      <c r="BI58" s="79" t="s">
        <v>43</v>
      </c>
      <c r="BJ58" s="80" t="s">
        <v>44</v>
      </c>
      <c r="BK58" s="79" t="s">
        <v>42</v>
      </c>
      <c r="BL58" s="79" t="s">
        <v>43</v>
      </c>
      <c r="BM58" s="80" t="s">
        <v>44</v>
      </c>
      <c r="BN58" s="9"/>
    </row>
    <row r="59" ht="15.75" hidden="1" customHeight="1">
      <c r="A59" s="81">
        <v>1995.0</v>
      </c>
      <c r="B59" s="82">
        <v>752.0</v>
      </c>
      <c r="C59" s="7">
        <v>1127.0</v>
      </c>
      <c r="D59" s="83">
        <v>1879.0</v>
      </c>
      <c r="E59" s="82">
        <v>26685.0</v>
      </c>
      <c r="F59" s="7">
        <v>29306.0</v>
      </c>
      <c r="G59" s="83">
        <v>55991.0</v>
      </c>
      <c r="H59" s="82">
        <v>2602.0</v>
      </c>
      <c r="I59" s="7">
        <v>2791.0</v>
      </c>
      <c r="J59" s="83">
        <v>5393.0</v>
      </c>
      <c r="K59" s="82">
        <v>2771.0</v>
      </c>
      <c r="L59" s="7">
        <v>1874.0</v>
      </c>
      <c r="M59" s="83">
        <v>4645.0</v>
      </c>
      <c r="N59" s="22"/>
      <c r="O59" s="82">
        <v>1727.0</v>
      </c>
      <c r="P59" s="7">
        <v>282.0</v>
      </c>
      <c r="Q59" s="83">
        <v>2009.0</v>
      </c>
      <c r="R59" s="82">
        <v>51558.0</v>
      </c>
      <c r="S59" s="7">
        <v>10690.0</v>
      </c>
      <c r="T59" s="83">
        <v>62248.0</v>
      </c>
      <c r="U59" s="82">
        <v>23865.0</v>
      </c>
      <c r="V59" s="7">
        <v>4622.0</v>
      </c>
      <c r="W59" s="83">
        <v>28487.0</v>
      </c>
      <c r="X59" s="82">
        <v>5383.0</v>
      </c>
      <c r="Y59" s="7">
        <v>727.0</v>
      </c>
      <c r="Z59" s="83">
        <v>6110.0</v>
      </c>
      <c r="AA59" s="22"/>
      <c r="AB59" s="82">
        <v>438.0</v>
      </c>
      <c r="AC59" s="7">
        <v>344.0</v>
      </c>
      <c r="AD59" s="83">
        <v>782.0</v>
      </c>
      <c r="AE59" s="82">
        <v>7294.0</v>
      </c>
      <c r="AF59" s="7">
        <v>6429.0</v>
      </c>
      <c r="AG59" s="83">
        <v>13723.0</v>
      </c>
      <c r="AH59" s="82">
        <v>2543.0</v>
      </c>
      <c r="AI59" s="7">
        <v>1638.0</v>
      </c>
      <c r="AJ59" s="83">
        <v>4181.0</v>
      </c>
      <c r="AK59" s="82">
        <v>955.0</v>
      </c>
      <c r="AL59" s="7">
        <v>271.0</v>
      </c>
      <c r="AM59" s="83">
        <v>1226.0</v>
      </c>
      <c r="AN59" s="22"/>
      <c r="AO59" s="82">
        <v>921.0</v>
      </c>
      <c r="AP59" s="7">
        <v>724.0</v>
      </c>
      <c r="AQ59" s="7">
        <v>1645.0</v>
      </c>
      <c r="AR59" s="82">
        <v>12421.0</v>
      </c>
      <c r="AS59" s="7">
        <v>6633.0</v>
      </c>
      <c r="AT59" s="83">
        <v>19054.0</v>
      </c>
      <c r="AU59" s="82">
        <v>3986.0</v>
      </c>
      <c r="AV59" s="7">
        <v>1732.0</v>
      </c>
      <c r="AW59" s="83">
        <v>5718.0</v>
      </c>
      <c r="AX59" s="7">
        <v>3423.0</v>
      </c>
      <c r="AY59" s="7">
        <v>1055.0</v>
      </c>
      <c r="AZ59" s="83">
        <v>4478.0</v>
      </c>
      <c r="BA59" s="22"/>
      <c r="BB59" s="82">
        <v>1460.0</v>
      </c>
      <c r="BC59" s="7">
        <v>2176.0</v>
      </c>
      <c r="BD59" s="7">
        <v>3636.0</v>
      </c>
      <c r="BE59" s="82">
        <v>68121.0</v>
      </c>
      <c r="BF59" s="7">
        <v>59997.0</v>
      </c>
      <c r="BG59" s="83">
        <v>128118.0</v>
      </c>
      <c r="BH59" s="82">
        <v>8207.0</v>
      </c>
      <c r="BI59" s="7">
        <v>6638.0</v>
      </c>
      <c r="BJ59" s="83">
        <v>14845.0</v>
      </c>
      <c r="BK59" s="7">
        <v>2310.0</v>
      </c>
      <c r="BL59" s="7">
        <v>1389.0</v>
      </c>
      <c r="BM59" s="83">
        <v>3699.0</v>
      </c>
    </row>
    <row r="60" ht="15.75" hidden="1" customHeight="1">
      <c r="A60" s="81">
        <v>1996.0</v>
      </c>
      <c r="B60" s="82">
        <v>817.0</v>
      </c>
      <c r="C60" s="7">
        <v>1220.0</v>
      </c>
      <c r="D60" s="83">
        <v>2037.0</v>
      </c>
      <c r="E60" s="82">
        <v>28869.0</v>
      </c>
      <c r="F60" s="7">
        <v>32163.0</v>
      </c>
      <c r="G60" s="83">
        <v>61032.0</v>
      </c>
      <c r="H60" s="82">
        <v>2902.0</v>
      </c>
      <c r="I60" s="7">
        <v>3255.0</v>
      </c>
      <c r="J60" s="83">
        <v>6157.0</v>
      </c>
      <c r="K60" s="82">
        <v>2773.0</v>
      </c>
      <c r="L60" s="7">
        <v>2007.0</v>
      </c>
      <c r="M60" s="83">
        <v>4780.0</v>
      </c>
      <c r="N60" s="22"/>
      <c r="O60" s="82">
        <v>1677.0</v>
      </c>
      <c r="P60" s="7">
        <v>260.0</v>
      </c>
      <c r="Q60" s="83">
        <v>1937.0</v>
      </c>
      <c r="R60" s="82">
        <v>51001.0</v>
      </c>
      <c r="S60" s="7">
        <v>11036.0</v>
      </c>
      <c r="T60" s="83">
        <v>62037.0</v>
      </c>
      <c r="U60" s="82">
        <v>22832.0</v>
      </c>
      <c r="V60" s="7">
        <v>4721.0</v>
      </c>
      <c r="W60" s="83">
        <v>27553.0</v>
      </c>
      <c r="X60" s="82">
        <v>5570.0</v>
      </c>
      <c r="Y60" s="7">
        <v>799.0</v>
      </c>
      <c r="Z60" s="83">
        <v>6369.0</v>
      </c>
      <c r="AA60" s="22"/>
      <c r="AB60" s="82">
        <v>463.0</v>
      </c>
      <c r="AC60" s="7">
        <v>295.0</v>
      </c>
      <c r="AD60" s="83">
        <v>758.0</v>
      </c>
      <c r="AE60" s="82">
        <v>7143.0</v>
      </c>
      <c r="AF60" s="7">
        <v>6013.0</v>
      </c>
      <c r="AG60" s="83">
        <v>13156.0</v>
      </c>
      <c r="AH60" s="82">
        <v>2465.0</v>
      </c>
      <c r="AI60" s="7">
        <v>1566.0</v>
      </c>
      <c r="AJ60" s="83">
        <v>4031.0</v>
      </c>
      <c r="AK60" s="82">
        <v>962.0</v>
      </c>
      <c r="AL60" s="7">
        <v>247.0</v>
      </c>
      <c r="AM60" s="83">
        <v>1209.0</v>
      </c>
      <c r="AN60" s="22"/>
      <c r="AO60" s="82">
        <v>961.0</v>
      </c>
      <c r="AP60" s="7">
        <v>788.0</v>
      </c>
      <c r="AQ60" s="7">
        <v>1749.0</v>
      </c>
      <c r="AR60" s="82">
        <v>12517.0</v>
      </c>
      <c r="AS60" s="7">
        <v>7002.0</v>
      </c>
      <c r="AT60" s="83">
        <v>19519.0</v>
      </c>
      <c r="AU60" s="82">
        <v>3952.0</v>
      </c>
      <c r="AV60" s="7">
        <v>1871.0</v>
      </c>
      <c r="AW60" s="83">
        <v>5823.0</v>
      </c>
      <c r="AX60" s="7">
        <v>3508.0</v>
      </c>
      <c r="AY60" s="7">
        <v>1055.0</v>
      </c>
      <c r="AZ60" s="83">
        <v>4563.0</v>
      </c>
      <c r="BA60" s="22"/>
      <c r="BB60" s="82">
        <v>1484.0</v>
      </c>
      <c r="BC60" s="7">
        <v>2528.0</v>
      </c>
      <c r="BD60" s="7">
        <v>4012.0</v>
      </c>
      <c r="BE60" s="82">
        <v>65886.0</v>
      </c>
      <c r="BF60" s="7">
        <v>60636.0</v>
      </c>
      <c r="BG60" s="83">
        <v>126522.0</v>
      </c>
      <c r="BH60" s="82">
        <v>8098.0</v>
      </c>
      <c r="BI60" s="7">
        <v>6919.0</v>
      </c>
      <c r="BJ60" s="83">
        <v>15017.0</v>
      </c>
      <c r="BK60" s="7">
        <v>2331.0</v>
      </c>
      <c r="BL60" s="7">
        <v>1403.0</v>
      </c>
      <c r="BM60" s="83">
        <v>3734.0</v>
      </c>
    </row>
    <row r="61" ht="15.75" hidden="1" customHeight="1">
      <c r="A61" s="81">
        <v>1997.0</v>
      </c>
      <c r="B61" s="82">
        <v>769.0</v>
      </c>
      <c r="C61" s="7">
        <v>1347.0</v>
      </c>
      <c r="D61" s="83">
        <v>2116.0</v>
      </c>
      <c r="E61" s="82">
        <v>29485.0</v>
      </c>
      <c r="F61" s="7">
        <v>34513.0</v>
      </c>
      <c r="G61" s="83">
        <v>63998.0</v>
      </c>
      <c r="H61" s="82">
        <v>3035.0</v>
      </c>
      <c r="I61" s="7">
        <v>3431.0</v>
      </c>
      <c r="J61" s="83">
        <v>6466.0</v>
      </c>
      <c r="K61" s="82">
        <v>2738.0</v>
      </c>
      <c r="L61" s="7">
        <v>2074.0</v>
      </c>
      <c r="M61" s="83">
        <v>4812.0</v>
      </c>
      <c r="N61" s="22"/>
      <c r="O61" s="82">
        <v>1523.0</v>
      </c>
      <c r="P61" s="7">
        <v>255.0</v>
      </c>
      <c r="Q61" s="83">
        <v>1778.0</v>
      </c>
      <c r="R61" s="82">
        <v>49743.0</v>
      </c>
      <c r="S61" s="7">
        <v>11104.0</v>
      </c>
      <c r="T61" s="83">
        <v>60847.0</v>
      </c>
      <c r="U61" s="82">
        <v>21101.0</v>
      </c>
      <c r="V61" s="7">
        <v>4664.0</v>
      </c>
      <c r="W61" s="83">
        <v>25765.0</v>
      </c>
      <c r="X61" s="82">
        <v>5438.0</v>
      </c>
      <c r="Y61" s="7">
        <v>763.0</v>
      </c>
      <c r="Z61" s="83">
        <v>6201.0</v>
      </c>
      <c r="AA61" s="22"/>
      <c r="AB61" s="82">
        <v>443.0</v>
      </c>
      <c r="AC61" s="7">
        <v>349.0</v>
      </c>
      <c r="AD61" s="83">
        <v>792.0</v>
      </c>
      <c r="AE61" s="82">
        <v>6912.0</v>
      </c>
      <c r="AF61" s="7">
        <v>5915.0</v>
      </c>
      <c r="AG61" s="83">
        <v>12827.0</v>
      </c>
      <c r="AH61" s="82">
        <v>2241.0</v>
      </c>
      <c r="AI61" s="7">
        <v>1542.0</v>
      </c>
      <c r="AJ61" s="83">
        <v>3783.0</v>
      </c>
      <c r="AK61" s="82">
        <v>891.0</v>
      </c>
      <c r="AL61" s="7">
        <v>283.0</v>
      </c>
      <c r="AM61" s="83">
        <v>1174.0</v>
      </c>
      <c r="AN61" s="22"/>
      <c r="AO61" s="82">
        <v>856.0</v>
      </c>
      <c r="AP61" s="7">
        <v>872.0</v>
      </c>
      <c r="AQ61" s="7">
        <v>1728.0</v>
      </c>
      <c r="AR61" s="82">
        <v>12165.0</v>
      </c>
      <c r="AS61" s="7">
        <v>7252.0</v>
      </c>
      <c r="AT61" s="83">
        <v>19417.0</v>
      </c>
      <c r="AU61" s="82">
        <v>3739.0</v>
      </c>
      <c r="AV61" s="7">
        <v>1807.0</v>
      </c>
      <c r="AW61" s="83">
        <v>5546.0</v>
      </c>
      <c r="AX61" s="7">
        <v>3438.0</v>
      </c>
      <c r="AY61" s="7">
        <v>1029.0</v>
      </c>
      <c r="AZ61" s="83">
        <v>4467.0</v>
      </c>
      <c r="BA61" s="22"/>
      <c r="BB61" s="82">
        <v>1546.0</v>
      </c>
      <c r="BC61" s="7">
        <v>2500.0</v>
      </c>
      <c r="BD61" s="7">
        <v>4046.0</v>
      </c>
      <c r="BE61" s="82">
        <v>64122.0</v>
      </c>
      <c r="BF61" s="7">
        <v>60754.0</v>
      </c>
      <c r="BG61" s="83">
        <v>124876.0</v>
      </c>
      <c r="BH61" s="82">
        <v>7830.0</v>
      </c>
      <c r="BI61" s="7">
        <v>6957.0</v>
      </c>
      <c r="BJ61" s="83">
        <v>14787.0</v>
      </c>
      <c r="BK61" s="7">
        <v>2472.0</v>
      </c>
      <c r="BL61" s="7">
        <v>1500.0</v>
      </c>
      <c r="BM61" s="83">
        <v>3972.0</v>
      </c>
    </row>
    <row r="62" ht="15.75" hidden="1" customHeight="1">
      <c r="A62" s="81">
        <v>1998.0</v>
      </c>
      <c r="B62" s="82">
        <v>780.0</v>
      </c>
      <c r="C62" s="7">
        <v>1329.0</v>
      </c>
      <c r="D62" s="83">
        <v>2109.0</v>
      </c>
      <c r="E62" s="82">
        <v>29597.0</v>
      </c>
      <c r="F62" s="7">
        <v>36288.0</v>
      </c>
      <c r="G62" s="83">
        <v>65885.0</v>
      </c>
      <c r="H62" s="82">
        <v>2981.0</v>
      </c>
      <c r="I62" s="7">
        <v>3280.0</v>
      </c>
      <c r="J62" s="83">
        <v>6261.0</v>
      </c>
      <c r="K62" s="82">
        <v>2852.0</v>
      </c>
      <c r="L62" s="7">
        <v>2109.0</v>
      </c>
      <c r="M62" s="83">
        <v>4961.0</v>
      </c>
      <c r="N62" s="22"/>
      <c r="O62" s="82">
        <v>1520.0</v>
      </c>
      <c r="P62" s="7">
        <v>301.0</v>
      </c>
      <c r="Q62" s="83">
        <v>1821.0</v>
      </c>
      <c r="R62" s="82">
        <v>48634.0</v>
      </c>
      <c r="S62" s="7">
        <v>11032.0</v>
      </c>
      <c r="T62" s="83">
        <v>59666.0</v>
      </c>
      <c r="U62" s="82">
        <v>21015.0</v>
      </c>
      <c r="V62" s="7">
        <v>5165.0</v>
      </c>
      <c r="W62" s="83">
        <v>26180.0</v>
      </c>
      <c r="X62" s="82">
        <v>5274.0</v>
      </c>
      <c r="Y62" s="7">
        <v>734.0</v>
      </c>
      <c r="Z62" s="83">
        <v>6008.0</v>
      </c>
      <c r="AA62" s="22"/>
      <c r="AB62" s="82">
        <v>491.0</v>
      </c>
      <c r="AC62" s="7">
        <v>353.0</v>
      </c>
      <c r="AD62" s="83">
        <v>844.0</v>
      </c>
      <c r="AE62" s="82">
        <v>6603.0</v>
      </c>
      <c r="AF62" s="7">
        <v>5735.0</v>
      </c>
      <c r="AG62" s="83">
        <v>12338.0</v>
      </c>
      <c r="AH62" s="82">
        <v>2201.0</v>
      </c>
      <c r="AI62" s="7">
        <v>1493.0</v>
      </c>
      <c r="AJ62" s="83">
        <v>3694.0</v>
      </c>
      <c r="AK62" s="82">
        <v>937.0</v>
      </c>
      <c r="AL62" s="7">
        <v>323.0</v>
      </c>
      <c r="AM62" s="83">
        <v>1260.0</v>
      </c>
      <c r="AN62" s="22"/>
      <c r="AO62" s="82">
        <v>830.0</v>
      </c>
      <c r="AP62" s="7">
        <v>856.0</v>
      </c>
      <c r="AQ62" s="7">
        <v>1686.0</v>
      </c>
      <c r="AR62" s="82">
        <v>11878.0</v>
      </c>
      <c r="AS62" s="7">
        <v>7399.0</v>
      </c>
      <c r="AT62" s="83">
        <v>19277.0</v>
      </c>
      <c r="AU62" s="82">
        <v>3447.0</v>
      </c>
      <c r="AV62" s="7">
        <v>1914.0</v>
      </c>
      <c r="AW62" s="83">
        <v>5361.0</v>
      </c>
      <c r="AX62" s="7">
        <v>3415.0</v>
      </c>
      <c r="AY62" s="7">
        <v>1154.0</v>
      </c>
      <c r="AZ62" s="83">
        <v>4569.0</v>
      </c>
      <c r="BA62" s="22"/>
      <c r="BB62" s="82">
        <v>1566.0</v>
      </c>
      <c r="BC62" s="7">
        <v>2637.0</v>
      </c>
      <c r="BD62" s="7">
        <v>4203.0</v>
      </c>
      <c r="BE62" s="82">
        <v>63542.0</v>
      </c>
      <c r="BF62" s="7">
        <v>61483.0</v>
      </c>
      <c r="BG62" s="83">
        <v>125025.0</v>
      </c>
      <c r="BH62" s="82">
        <v>7961.0</v>
      </c>
      <c r="BI62" s="7">
        <v>6978.0</v>
      </c>
      <c r="BJ62" s="83">
        <v>14939.0</v>
      </c>
      <c r="BK62" s="7">
        <v>2444.0</v>
      </c>
      <c r="BL62" s="7">
        <v>1676.0</v>
      </c>
      <c r="BM62" s="83">
        <v>4120.0</v>
      </c>
    </row>
    <row r="63" ht="15.75" hidden="1" customHeight="1">
      <c r="A63" s="81">
        <v>1999.0</v>
      </c>
      <c r="B63" s="82">
        <v>764.0</v>
      </c>
      <c r="C63" s="7">
        <v>1438.0</v>
      </c>
      <c r="D63" s="83">
        <v>2202.0</v>
      </c>
      <c r="E63" s="82">
        <v>28386.0</v>
      </c>
      <c r="F63" s="7">
        <v>36883.0</v>
      </c>
      <c r="G63" s="83">
        <v>65269.0</v>
      </c>
      <c r="H63" s="82">
        <v>2843.0</v>
      </c>
      <c r="I63" s="7">
        <v>3357.0</v>
      </c>
      <c r="J63" s="83">
        <v>6200.0</v>
      </c>
      <c r="K63" s="82">
        <v>2668.0</v>
      </c>
      <c r="L63" s="7">
        <v>1953.0</v>
      </c>
      <c r="M63" s="83">
        <v>4621.0</v>
      </c>
      <c r="N63" s="22"/>
      <c r="O63" s="82">
        <v>1453.0</v>
      </c>
      <c r="P63" s="7">
        <v>298.0</v>
      </c>
      <c r="Q63" s="83">
        <v>1751.0</v>
      </c>
      <c r="R63" s="82">
        <v>46638.0</v>
      </c>
      <c r="S63" s="7">
        <v>11329.0</v>
      </c>
      <c r="T63" s="83">
        <v>57967.0</v>
      </c>
      <c r="U63" s="82">
        <v>20542.0</v>
      </c>
      <c r="V63" s="7">
        <v>5071.0</v>
      </c>
      <c r="W63" s="83">
        <v>25613.0</v>
      </c>
      <c r="X63" s="82">
        <v>4650.0</v>
      </c>
      <c r="Y63" s="7">
        <v>772.0</v>
      </c>
      <c r="Z63" s="83">
        <v>5422.0</v>
      </c>
      <c r="AA63" s="22"/>
      <c r="AB63" s="82">
        <v>451.0</v>
      </c>
      <c r="AC63" s="7">
        <v>372.0</v>
      </c>
      <c r="AD63" s="83">
        <v>823.0</v>
      </c>
      <c r="AE63" s="82">
        <v>6588.0</v>
      </c>
      <c r="AF63" s="7">
        <v>6025.0</v>
      </c>
      <c r="AG63" s="83">
        <v>12613.0</v>
      </c>
      <c r="AH63" s="82">
        <v>2038.0</v>
      </c>
      <c r="AI63" s="7">
        <v>1446.0</v>
      </c>
      <c r="AJ63" s="83">
        <v>3484.0</v>
      </c>
      <c r="AK63" s="82">
        <v>839.0</v>
      </c>
      <c r="AL63" s="7">
        <v>302.0</v>
      </c>
      <c r="AM63" s="83">
        <v>1141.0</v>
      </c>
      <c r="AN63" s="22"/>
      <c r="AO63" s="82">
        <v>808.0</v>
      </c>
      <c r="AP63" s="7">
        <v>871.0</v>
      </c>
      <c r="AQ63" s="7">
        <v>1679.0</v>
      </c>
      <c r="AR63" s="82">
        <v>10980.0</v>
      </c>
      <c r="AS63" s="7">
        <v>7257.0</v>
      </c>
      <c r="AT63" s="83">
        <v>18237.0</v>
      </c>
      <c r="AU63" s="82">
        <v>3390.0</v>
      </c>
      <c r="AV63" s="7">
        <v>1783.0</v>
      </c>
      <c r="AW63" s="83">
        <v>5173.0</v>
      </c>
      <c r="AX63" s="7">
        <v>3196.0</v>
      </c>
      <c r="AY63" s="7">
        <v>1032.0</v>
      </c>
      <c r="AZ63" s="83">
        <v>4228.0</v>
      </c>
      <c r="BA63" s="22"/>
      <c r="BB63" s="82">
        <v>1584.0</v>
      </c>
      <c r="BC63" s="7">
        <v>2958.0</v>
      </c>
      <c r="BD63" s="7">
        <v>4542.0</v>
      </c>
      <c r="BE63" s="82">
        <v>61876.0</v>
      </c>
      <c r="BF63" s="7">
        <v>62996.0</v>
      </c>
      <c r="BG63" s="83">
        <v>124872.0</v>
      </c>
      <c r="BH63" s="82">
        <v>7442.0</v>
      </c>
      <c r="BI63" s="7">
        <v>6958.0</v>
      </c>
      <c r="BJ63" s="83">
        <v>14400.0</v>
      </c>
      <c r="BK63" s="7">
        <v>2286.0</v>
      </c>
      <c r="BL63" s="7">
        <v>1577.0</v>
      </c>
      <c r="BM63" s="83">
        <v>3863.0</v>
      </c>
    </row>
    <row r="64" ht="15.75" hidden="1" customHeight="1">
      <c r="A64" s="81">
        <v>2000.0</v>
      </c>
      <c r="B64" s="82">
        <v>480.0</v>
      </c>
      <c r="C64" s="7">
        <v>941.0</v>
      </c>
      <c r="D64" s="83">
        <v>1421.0</v>
      </c>
      <c r="E64" s="82">
        <v>26514.0</v>
      </c>
      <c r="F64" s="7">
        <v>37035.0</v>
      </c>
      <c r="G64" s="83">
        <v>63549.0</v>
      </c>
      <c r="H64" s="82">
        <v>2773.0</v>
      </c>
      <c r="I64" s="7">
        <v>3425.0</v>
      </c>
      <c r="J64" s="83">
        <v>6198.0</v>
      </c>
      <c r="K64" s="82">
        <v>2722.0</v>
      </c>
      <c r="L64" s="7">
        <v>2145.0</v>
      </c>
      <c r="M64" s="83">
        <v>4867.0</v>
      </c>
      <c r="N64" s="22"/>
      <c r="O64" s="82">
        <v>1304.0</v>
      </c>
      <c r="P64" s="7">
        <v>217.0</v>
      </c>
      <c r="Q64" s="83">
        <v>1521.0</v>
      </c>
      <c r="R64" s="82">
        <v>46394.0</v>
      </c>
      <c r="S64" s="7">
        <v>11908.0</v>
      </c>
      <c r="T64" s="83">
        <v>58302.0</v>
      </c>
      <c r="U64" s="82">
        <v>20341.0</v>
      </c>
      <c r="V64" s="7">
        <v>5349.0</v>
      </c>
      <c r="W64" s="83">
        <v>25690.0</v>
      </c>
      <c r="X64" s="82">
        <v>4549.0</v>
      </c>
      <c r="Y64" s="7">
        <v>835.0</v>
      </c>
      <c r="Z64" s="83">
        <v>5384.0</v>
      </c>
      <c r="AA64" s="22"/>
      <c r="AB64" s="82">
        <v>407.0</v>
      </c>
      <c r="AC64" s="7">
        <v>263.0</v>
      </c>
      <c r="AD64" s="83">
        <v>670.0</v>
      </c>
      <c r="AE64" s="82">
        <v>6404.0</v>
      </c>
      <c r="AF64" s="7">
        <v>5702.0</v>
      </c>
      <c r="AG64" s="83">
        <v>12106.0</v>
      </c>
      <c r="AH64" s="82">
        <v>1881.0</v>
      </c>
      <c r="AI64" s="7">
        <v>1531.0</v>
      </c>
      <c r="AJ64" s="83">
        <v>3412.0</v>
      </c>
      <c r="AK64" s="82">
        <v>830.0</v>
      </c>
      <c r="AL64" s="7">
        <v>276.0</v>
      </c>
      <c r="AM64" s="83">
        <v>1106.0</v>
      </c>
      <c r="AN64" s="22"/>
      <c r="AO64" s="82">
        <v>716.0</v>
      </c>
      <c r="AP64" s="7">
        <v>726.0</v>
      </c>
      <c r="AQ64" s="7">
        <v>1442.0</v>
      </c>
      <c r="AR64" s="82">
        <v>10888.0</v>
      </c>
      <c r="AS64" s="7">
        <v>7355.0</v>
      </c>
      <c r="AT64" s="83">
        <v>18243.0</v>
      </c>
      <c r="AU64" s="82">
        <v>3111.0</v>
      </c>
      <c r="AV64" s="7">
        <v>1712.0</v>
      </c>
      <c r="AW64" s="83">
        <v>4823.0</v>
      </c>
      <c r="AX64" s="7">
        <v>2992.0</v>
      </c>
      <c r="AY64" s="7">
        <v>1024.0</v>
      </c>
      <c r="AZ64" s="83">
        <v>4016.0</v>
      </c>
      <c r="BA64" s="22"/>
      <c r="BB64" s="82">
        <v>1794.0</v>
      </c>
      <c r="BC64" s="7">
        <v>3345.0</v>
      </c>
      <c r="BD64" s="7">
        <v>5139.0</v>
      </c>
      <c r="BE64" s="82">
        <v>62107.0</v>
      </c>
      <c r="BF64" s="7">
        <v>65076.0</v>
      </c>
      <c r="BG64" s="83">
        <v>127183.0</v>
      </c>
      <c r="BH64" s="82">
        <v>7026.0</v>
      </c>
      <c r="BI64" s="7">
        <v>7043.0</v>
      </c>
      <c r="BJ64" s="83">
        <v>14069.0</v>
      </c>
      <c r="BK64" s="7">
        <v>2402.0</v>
      </c>
      <c r="BL64" s="7">
        <v>1685.0</v>
      </c>
      <c r="BM64" s="83">
        <v>4087.0</v>
      </c>
    </row>
    <row r="65" ht="15.75" hidden="1" customHeight="1">
      <c r="A65" s="81">
        <v>2001.0</v>
      </c>
      <c r="B65" s="82">
        <v>453.0</v>
      </c>
      <c r="C65" s="7">
        <v>979.0</v>
      </c>
      <c r="D65" s="83">
        <v>1432.0</v>
      </c>
      <c r="E65" s="82">
        <v>25291.0</v>
      </c>
      <c r="F65" s="7">
        <v>37034.0</v>
      </c>
      <c r="G65" s="83">
        <v>62325.0</v>
      </c>
      <c r="H65" s="82">
        <v>2709.0</v>
      </c>
      <c r="I65" s="7">
        <v>3681.0</v>
      </c>
      <c r="J65" s="83">
        <v>6390.0</v>
      </c>
      <c r="K65" s="82">
        <v>2577.0</v>
      </c>
      <c r="L65" s="7">
        <v>2033.0</v>
      </c>
      <c r="M65" s="83">
        <v>4610.0</v>
      </c>
      <c r="N65" s="22"/>
      <c r="O65" s="82">
        <v>1295.0</v>
      </c>
      <c r="P65" s="7">
        <v>275.0</v>
      </c>
      <c r="Q65" s="83">
        <v>1570.0</v>
      </c>
      <c r="R65" s="82">
        <v>46831.0</v>
      </c>
      <c r="S65" s="7">
        <v>11675.0</v>
      </c>
      <c r="T65" s="83">
        <v>58506.0</v>
      </c>
      <c r="U65" s="82">
        <v>20807.0</v>
      </c>
      <c r="V65" s="7">
        <v>5591.0</v>
      </c>
      <c r="W65" s="83">
        <v>26398.0</v>
      </c>
      <c r="X65" s="82">
        <v>4643.0</v>
      </c>
      <c r="Y65" s="7">
        <v>921.0</v>
      </c>
      <c r="Z65" s="83">
        <v>5564.0</v>
      </c>
      <c r="AA65" s="22"/>
      <c r="AB65" s="82">
        <v>448.0</v>
      </c>
      <c r="AC65" s="7">
        <v>244.0</v>
      </c>
      <c r="AD65" s="83">
        <v>692.0</v>
      </c>
      <c r="AE65" s="82">
        <v>6937.0</v>
      </c>
      <c r="AF65" s="7">
        <v>6016.0</v>
      </c>
      <c r="AG65" s="83">
        <v>12953.0</v>
      </c>
      <c r="AH65" s="82">
        <v>1971.0</v>
      </c>
      <c r="AI65" s="7">
        <v>1415.0</v>
      </c>
      <c r="AJ65" s="83">
        <v>3386.0</v>
      </c>
      <c r="AK65" s="82">
        <v>730.0</v>
      </c>
      <c r="AL65" s="7">
        <v>295.0</v>
      </c>
      <c r="AM65" s="83">
        <v>1025.0</v>
      </c>
      <c r="AN65" s="22"/>
      <c r="AO65" s="82">
        <v>705.0</v>
      </c>
      <c r="AP65" s="7">
        <v>606.0</v>
      </c>
      <c r="AQ65" s="7">
        <v>1311.0</v>
      </c>
      <c r="AR65" s="82">
        <v>11095.0</v>
      </c>
      <c r="AS65" s="7">
        <v>7769.0</v>
      </c>
      <c r="AT65" s="83">
        <v>18864.0</v>
      </c>
      <c r="AU65" s="82">
        <v>3225.0</v>
      </c>
      <c r="AV65" s="7">
        <v>1853.0</v>
      </c>
      <c r="AW65" s="83">
        <v>5078.0</v>
      </c>
      <c r="AX65" s="7">
        <v>2912.0</v>
      </c>
      <c r="AY65" s="7">
        <v>1064.0</v>
      </c>
      <c r="AZ65" s="83">
        <v>3976.0</v>
      </c>
      <c r="BA65" s="22"/>
      <c r="BB65" s="82">
        <v>1726.0</v>
      </c>
      <c r="BC65" s="7">
        <v>3426.0</v>
      </c>
      <c r="BD65" s="7">
        <v>5152.0</v>
      </c>
      <c r="BE65" s="82">
        <v>66658.0</v>
      </c>
      <c r="BF65" s="7">
        <v>72264.0</v>
      </c>
      <c r="BG65" s="83">
        <v>138922.0</v>
      </c>
      <c r="BH65" s="82">
        <v>6821.0</v>
      </c>
      <c r="BI65" s="7">
        <v>6981.0</v>
      </c>
      <c r="BJ65" s="83">
        <v>13802.0</v>
      </c>
      <c r="BK65" s="7">
        <v>2302.0</v>
      </c>
      <c r="BL65" s="7">
        <v>1625.0</v>
      </c>
      <c r="BM65" s="83">
        <v>3927.0</v>
      </c>
    </row>
    <row r="66" ht="15.75" hidden="1" customHeight="1">
      <c r="A66" s="81">
        <v>2002.0</v>
      </c>
      <c r="B66" s="82">
        <v>463.0</v>
      </c>
      <c r="C66" s="7">
        <v>999.0</v>
      </c>
      <c r="D66" s="83">
        <v>1462.0</v>
      </c>
      <c r="E66" s="82">
        <v>24455.0</v>
      </c>
      <c r="F66" s="7">
        <v>37824.0</v>
      </c>
      <c r="G66" s="83">
        <v>62279.0</v>
      </c>
      <c r="H66" s="82">
        <v>2632.0</v>
      </c>
      <c r="I66" s="7">
        <v>3601.0</v>
      </c>
      <c r="J66" s="83">
        <v>6233.0</v>
      </c>
      <c r="K66" s="82">
        <v>2519.0</v>
      </c>
      <c r="L66" s="7">
        <v>2008.0</v>
      </c>
      <c r="M66" s="83">
        <v>4527.0</v>
      </c>
      <c r="N66" s="22"/>
      <c r="O66" s="82">
        <v>1334.0</v>
      </c>
      <c r="P66" s="7">
        <v>260.0</v>
      </c>
      <c r="Q66" s="83">
        <v>1594.0</v>
      </c>
      <c r="R66" s="82">
        <v>47505.0</v>
      </c>
      <c r="S66" s="7">
        <v>12431.0</v>
      </c>
      <c r="T66" s="83">
        <v>59936.0</v>
      </c>
      <c r="U66" s="82">
        <v>20629.0</v>
      </c>
      <c r="V66" s="7">
        <v>5525.0</v>
      </c>
      <c r="W66" s="83">
        <v>26154.0</v>
      </c>
      <c r="X66" s="82">
        <v>4301.0</v>
      </c>
      <c r="Y66" s="7">
        <v>897.0</v>
      </c>
      <c r="Z66" s="83">
        <v>5198.0</v>
      </c>
      <c r="AA66" s="22"/>
      <c r="AB66" s="82">
        <v>445.0</v>
      </c>
      <c r="AC66" s="7">
        <v>240.0</v>
      </c>
      <c r="AD66" s="83">
        <v>685.0</v>
      </c>
      <c r="AE66" s="82">
        <v>7532.0</v>
      </c>
      <c r="AF66" s="7">
        <v>6249.0</v>
      </c>
      <c r="AG66" s="83">
        <v>13781.0</v>
      </c>
      <c r="AH66" s="82">
        <v>2016.0</v>
      </c>
      <c r="AI66" s="7">
        <v>1479.0</v>
      </c>
      <c r="AJ66" s="83">
        <v>3495.0</v>
      </c>
      <c r="AK66" s="82">
        <v>681.0</v>
      </c>
      <c r="AL66" s="7">
        <v>279.0</v>
      </c>
      <c r="AM66" s="83">
        <v>960.0</v>
      </c>
      <c r="AN66" s="22"/>
      <c r="AO66" s="82">
        <v>716.0</v>
      </c>
      <c r="AP66" s="7">
        <v>632.0</v>
      </c>
      <c r="AQ66" s="7">
        <v>1348.0</v>
      </c>
      <c r="AR66" s="82">
        <v>10927.0</v>
      </c>
      <c r="AS66" s="7">
        <v>7939.0</v>
      </c>
      <c r="AT66" s="83">
        <v>18866.0</v>
      </c>
      <c r="AU66" s="82">
        <v>3127.0</v>
      </c>
      <c r="AV66" s="7">
        <v>1885.0</v>
      </c>
      <c r="AW66" s="83">
        <v>5012.0</v>
      </c>
      <c r="AX66" s="7">
        <v>2737.0</v>
      </c>
      <c r="AY66" s="7">
        <v>1063.0</v>
      </c>
      <c r="AZ66" s="83">
        <v>3800.0</v>
      </c>
      <c r="BA66" s="22"/>
      <c r="BB66" s="82">
        <v>1847.0</v>
      </c>
      <c r="BC66" s="7">
        <v>3749.0</v>
      </c>
      <c r="BD66" s="7">
        <v>5596.0</v>
      </c>
      <c r="BE66" s="82">
        <v>69887.0</v>
      </c>
      <c r="BF66" s="7">
        <v>75573.0</v>
      </c>
      <c r="BG66" s="83">
        <v>145460.0</v>
      </c>
      <c r="BH66" s="82">
        <v>6951.0</v>
      </c>
      <c r="BI66" s="7">
        <v>7185.0</v>
      </c>
      <c r="BJ66" s="83">
        <v>14136.0</v>
      </c>
      <c r="BK66" s="7">
        <v>2215.0</v>
      </c>
      <c r="BL66" s="7">
        <v>1681.0</v>
      </c>
      <c r="BM66" s="83">
        <v>3896.0</v>
      </c>
    </row>
    <row r="67" ht="15.75" hidden="1" customHeight="1">
      <c r="A67" s="81">
        <v>2003.0</v>
      </c>
      <c r="B67" s="82">
        <v>443.0</v>
      </c>
      <c r="C67" s="7">
        <v>1052.0</v>
      </c>
      <c r="D67" s="83">
        <v>1495.0</v>
      </c>
      <c r="E67" s="82">
        <v>23559.0</v>
      </c>
      <c r="F67" s="7">
        <v>38092.0</v>
      </c>
      <c r="G67" s="83">
        <v>61651.0</v>
      </c>
      <c r="H67" s="82">
        <v>2976.0</v>
      </c>
      <c r="I67" s="7">
        <v>4008.0</v>
      </c>
      <c r="J67" s="83">
        <v>6984.0</v>
      </c>
      <c r="K67" s="82">
        <v>2705.0</v>
      </c>
      <c r="L67" s="7">
        <v>2273.0</v>
      </c>
      <c r="M67" s="83">
        <v>4978.0</v>
      </c>
      <c r="N67" s="22"/>
      <c r="O67" s="82">
        <v>1343.0</v>
      </c>
      <c r="P67" s="7">
        <v>269.0</v>
      </c>
      <c r="Q67" s="83">
        <v>1612.0</v>
      </c>
      <c r="R67" s="82">
        <v>50420.0</v>
      </c>
      <c r="S67" s="7">
        <v>12803.0</v>
      </c>
      <c r="T67" s="83">
        <v>63223.0</v>
      </c>
      <c r="U67" s="82">
        <v>22649.0</v>
      </c>
      <c r="V67" s="7">
        <v>6058.0</v>
      </c>
      <c r="W67" s="83">
        <v>28707.0</v>
      </c>
      <c r="X67" s="82">
        <v>4378.0</v>
      </c>
      <c r="Y67" s="7">
        <v>906.0</v>
      </c>
      <c r="Z67" s="83">
        <v>5284.0</v>
      </c>
      <c r="AA67" s="22"/>
      <c r="AB67" s="82">
        <v>465.0</v>
      </c>
      <c r="AC67" s="7">
        <v>267.0</v>
      </c>
      <c r="AD67" s="83">
        <v>732.0</v>
      </c>
      <c r="AE67" s="82">
        <v>7829.0</v>
      </c>
      <c r="AF67" s="7">
        <v>6210.0</v>
      </c>
      <c r="AG67" s="83">
        <v>14039.0</v>
      </c>
      <c r="AH67" s="82">
        <v>1990.0</v>
      </c>
      <c r="AI67" s="7">
        <v>1623.0</v>
      </c>
      <c r="AJ67" s="83">
        <v>3613.0</v>
      </c>
      <c r="AK67" s="82">
        <v>735.0</v>
      </c>
      <c r="AL67" s="7">
        <v>272.0</v>
      </c>
      <c r="AM67" s="83">
        <v>1007.0</v>
      </c>
      <c r="AN67" s="22"/>
      <c r="AO67" s="82">
        <v>699.0</v>
      </c>
      <c r="AP67" s="7">
        <v>579.0</v>
      </c>
      <c r="AQ67" s="7">
        <v>1278.0</v>
      </c>
      <c r="AR67" s="82">
        <v>11072.0</v>
      </c>
      <c r="AS67" s="7">
        <v>7809.0</v>
      </c>
      <c r="AT67" s="83">
        <v>18881.0</v>
      </c>
      <c r="AU67" s="82">
        <v>3231.0</v>
      </c>
      <c r="AV67" s="7">
        <v>1894.0</v>
      </c>
      <c r="AW67" s="83">
        <v>5125.0</v>
      </c>
      <c r="AX67" s="7">
        <v>2793.0</v>
      </c>
      <c r="AY67" s="7">
        <v>1066.0</v>
      </c>
      <c r="AZ67" s="83">
        <v>3859.0</v>
      </c>
      <c r="BA67" s="22"/>
      <c r="BB67" s="82">
        <v>1802.0</v>
      </c>
      <c r="BC67" s="7">
        <v>3601.0</v>
      </c>
      <c r="BD67" s="7">
        <v>5403.0</v>
      </c>
      <c r="BE67" s="82">
        <v>57853.0</v>
      </c>
      <c r="BF67" s="7">
        <v>68045.0</v>
      </c>
      <c r="BG67" s="83">
        <v>125898.0</v>
      </c>
      <c r="BH67" s="82">
        <v>5774.0</v>
      </c>
      <c r="BI67" s="7">
        <v>6339.0</v>
      </c>
      <c r="BJ67" s="83">
        <v>12113.0</v>
      </c>
      <c r="BK67" s="7">
        <v>1679.0</v>
      </c>
      <c r="BL67" s="7">
        <v>1306.0</v>
      </c>
      <c r="BM67" s="83">
        <v>2985.0</v>
      </c>
    </row>
    <row r="68" ht="15.75" hidden="1" customHeight="1">
      <c r="A68" s="81">
        <v>2004.0</v>
      </c>
      <c r="B68" s="82">
        <v>472.0</v>
      </c>
      <c r="C68" s="7">
        <v>986.0</v>
      </c>
      <c r="D68" s="83">
        <v>1458.0</v>
      </c>
      <c r="E68" s="82">
        <v>23920.0</v>
      </c>
      <c r="F68" s="7">
        <v>39206.0</v>
      </c>
      <c r="G68" s="83">
        <v>63126.0</v>
      </c>
      <c r="H68" s="82">
        <v>3226.0</v>
      </c>
      <c r="I68" s="7">
        <v>4432.0</v>
      </c>
      <c r="J68" s="83">
        <v>7658.0</v>
      </c>
      <c r="K68" s="82">
        <v>2801.0</v>
      </c>
      <c r="L68" s="7">
        <v>2425.0</v>
      </c>
      <c r="M68" s="83">
        <v>5226.0</v>
      </c>
      <c r="N68" s="22"/>
      <c r="O68" s="82">
        <v>1514.0</v>
      </c>
      <c r="P68" s="7">
        <v>445.0</v>
      </c>
      <c r="Q68" s="83">
        <v>1959.0</v>
      </c>
      <c r="R68" s="82">
        <v>51256.0</v>
      </c>
      <c r="S68" s="7">
        <v>13197.0</v>
      </c>
      <c r="T68" s="83">
        <v>64453.0</v>
      </c>
      <c r="U68" s="82">
        <v>25759.0</v>
      </c>
      <c r="V68" s="7">
        <v>6923.0</v>
      </c>
      <c r="W68" s="83">
        <v>32682.0</v>
      </c>
      <c r="X68" s="82">
        <v>4876.0</v>
      </c>
      <c r="Y68" s="7">
        <v>1052.0</v>
      </c>
      <c r="Z68" s="83">
        <v>5928.0</v>
      </c>
      <c r="AA68" s="22"/>
      <c r="AB68" s="82">
        <v>503.0</v>
      </c>
      <c r="AC68" s="7">
        <v>299.0</v>
      </c>
      <c r="AD68" s="83">
        <v>802.0</v>
      </c>
      <c r="AE68" s="82">
        <v>8385.0</v>
      </c>
      <c r="AF68" s="7">
        <v>6726.0</v>
      </c>
      <c r="AG68" s="83">
        <v>15111.0</v>
      </c>
      <c r="AH68" s="82">
        <v>2316.0</v>
      </c>
      <c r="AI68" s="7">
        <v>1896.0</v>
      </c>
      <c r="AJ68" s="83">
        <v>4212.0</v>
      </c>
      <c r="AK68" s="82">
        <v>762.0</v>
      </c>
      <c r="AL68" s="7">
        <v>299.0</v>
      </c>
      <c r="AM68" s="83">
        <v>1061.0</v>
      </c>
      <c r="AN68" s="22"/>
      <c r="AO68" s="82">
        <v>902.0</v>
      </c>
      <c r="AP68" s="7">
        <v>692.0</v>
      </c>
      <c r="AQ68" s="7">
        <v>1594.0</v>
      </c>
      <c r="AR68" s="82">
        <v>11123.0</v>
      </c>
      <c r="AS68" s="7">
        <v>7991.0</v>
      </c>
      <c r="AT68" s="83">
        <v>19114.0</v>
      </c>
      <c r="AU68" s="82">
        <v>3351.0</v>
      </c>
      <c r="AV68" s="7">
        <v>2190.0</v>
      </c>
      <c r="AW68" s="83">
        <v>5541.0</v>
      </c>
      <c r="AX68" s="7">
        <v>2751.0</v>
      </c>
      <c r="AY68" s="7">
        <v>1062.0</v>
      </c>
      <c r="AZ68" s="83">
        <v>3813.0</v>
      </c>
      <c r="BA68" s="22"/>
      <c r="BB68" s="82">
        <v>1892.0</v>
      </c>
      <c r="BC68" s="7">
        <v>3988.0</v>
      </c>
      <c r="BD68" s="7">
        <v>5880.0</v>
      </c>
      <c r="BE68" s="82">
        <v>61880.0</v>
      </c>
      <c r="BF68" s="7">
        <v>70699.0</v>
      </c>
      <c r="BG68" s="83">
        <v>132579.0</v>
      </c>
      <c r="BH68" s="82">
        <v>6431.0</v>
      </c>
      <c r="BI68" s="7">
        <v>7167.0</v>
      </c>
      <c r="BJ68" s="83">
        <v>13598.0</v>
      </c>
      <c r="BK68" s="7">
        <v>1690.0</v>
      </c>
      <c r="BL68" s="7">
        <v>1274.0</v>
      </c>
      <c r="BM68" s="83">
        <v>2964.0</v>
      </c>
    </row>
    <row r="69" ht="15.75" hidden="1" customHeight="1">
      <c r="A69" s="81">
        <v>2005.0</v>
      </c>
      <c r="B69" s="82">
        <v>558.0</v>
      </c>
      <c r="C69" s="7">
        <v>1166.0</v>
      </c>
      <c r="D69" s="83">
        <v>1724.0</v>
      </c>
      <c r="E69" s="82">
        <v>25402.0</v>
      </c>
      <c r="F69" s="7">
        <v>41189.0</v>
      </c>
      <c r="G69" s="83">
        <v>66591.0</v>
      </c>
      <c r="H69" s="82">
        <v>3320.0</v>
      </c>
      <c r="I69" s="7">
        <v>4890.0</v>
      </c>
      <c r="J69" s="83">
        <v>8210.0</v>
      </c>
      <c r="K69" s="82">
        <v>2859.0</v>
      </c>
      <c r="L69" s="7">
        <v>2746.0</v>
      </c>
      <c r="M69" s="83">
        <v>5605.0</v>
      </c>
      <c r="N69" s="22"/>
      <c r="O69" s="82">
        <v>1594.0</v>
      </c>
      <c r="P69" s="7">
        <v>277.0</v>
      </c>
      <c r="Q69" s="83">
        <v>1871.0</v>
      </c>
      <c r="R69" s="82">
        <v>52601.0</v>
      </c>
      <c r="S69" s="7">
        <v>13044.0</v>
      </c>
      <c r="T69" s="83">
        <v>65645.0</v>
      </c>
      <c r="U69" s="82">
        <v>25649.0</v>
      </c>
      <c r="V69" s="7">
        <v>7301.0</v>
      </c>
      <c r="W69" s="83">
        <v>32950.0</v>
      </c>
      <c r="X69" s="82">
        <v>5342.0</v>
      </c>
      <c r="Y69" s="7">
        <v>1219.0</v>
      </c>
      <c r="Z69" s="83">
        <v>6561.0</v>
      </c>
      <c r="AA69" s="22"/>
      <c r="AB69" s="82">
        <v>529.0</v>
      </c>
      <c r="AC69" s="7">
        <v>278.0</v>
      </c>
      <c r="AD69" s="83">
        <v>807.0</v>
      </c>
      <c r="AE69" s="82">
        <v>9162.0</v>
      </c>
      <c r="AF69" s="7">
        <v>7050.0</v>
      </c>
      <c r="AG69" s="83">
        <v>16212.0</v>
      </c>
      <c r="AH69" s="82">
        <v>2531.0</v>
      </c>
      <c r="AI69" s="7">
        <v>1955.0</v>
      </c>
      <c r="AJ69" s="83">
        <v>4486.0</v>
      </c>
      <c r="AK69" s="82">
        <v>841.0</v>
      </c>
      <c r="AL69" s="7">
        <v>336.0</v>
      </c>
      <c r="AM69" s="83">
        <v>1177.0</v>
      </c>
      <c r="AN69" s="22"/>
      <c r="AO69" s="82">
        <v>1067.0</v>
      </c>
      <c r="AP69" s="7">
        <v>697.0</v>
      </c>
      <c r="AQ69" s="7">
        <v>1764.0</v>
      </c>
      <c r="AR69" s="82">
        <v>11614.0</v>
      </c>
      <c r="AS69" s="7">
        <v>8497.0</v>
      </c>
      <c r="AT69" s="83">
        <v>20111.0</v>
      </c>
      <c r="AU69" s="82">
        <v>3537.0</v>
      </c>
      <c r="AV69" s="7">
        <v>2217.0</v>
      </c>
      <c r="AW69" s="83">
        <v>5754.0</v>
      </c>
      <c r="AX69" s="7">
        <v>2966.0</v>
      </c>
      <c r="AY69" s="7">
        <v>1149.0</v>
      </c>
      <c r="AZ69" s="83">
        <v>4115.0</v>
      </c>
      <c r="BA69" s="22"/>
      <c r="BB69" s="82">
        <v>2033.0</v>
      </c>
      <c r="BC69" s="7">
        <v>4217.0</v>
      </c>
      <c r="BD69" s="7">
        <v>6250.0</v>
      </c>
      <c r="BE69" s="82">
        <v>65137.0</v>
      </c>
      <c r="BF69" s="7">
        <v>73613.0</v>
      </c>
      <c r="BG69" s="83">
        <v>138750.0</v>
      </c>
      <c r="BH69" s="82">
        <v>6650.0</v>
      </c>
      <c r="BI69" s="7">
        <v>7424.0</v>
      </c>
      <c r="BJ69" s="83">
        <v>14074.0</v>
      </c>
      <c r="BK69" s="7">
        <v>1706.0</v>
      </c>
      <c r="BL69" s="7">
        <v>1308.0</v>
      </c>
      <c r="BM69" s="83">
        <v>3014.0</v>
      </c>
    </row>
    <row r="70" ht="15.75" hidden="1" customHeight="1">
      <c r="A70" s="81">
        <v>2006.0</v>
      </c>
      <c r="B70" s="82">
        <v>642.0</v>
      </c>
      <c r="C70" s="7">
        <v>1214.0</v>
      </c>
      <c r="D70" s="83">
        <v>1856.0</v>
      </c>
      <c r="E70" s="82">
        <v>27463.0</v>
      </c>
      <c r="F70" s="7">
        <v>43739.0</v>
      </c>
      <c r="G70" s="83">
        <v>71202.0</v>
      </c>
      <c r="H70" s="82">
        <v>3659.0</v>
      </c>
      <c r="I70" s="7">
        <v>5035.0</v>
      </c>
      <c r="J70" s="83">
        <v>8694.0</v>
      </c>
      <c r="K70" s="82">
        <v>2953.0</v>
      </c>
      <c r="L70" s="7">
        <v>2857.0</v>
      </c>
      <c r="M70" s="83">
        <v>5810.0</v>
      </c>
      <c r="N70" s="22"/>
      <c r="O70" s="82">
        <v>1480.0</v>
      </c>
      <c r="P70" s="7">
        <v>254.0</v>
      </c>
      <c r="Q70" s="83">
        <v>1734.0</v>
      </c>
      <c r="R70" s="82">
        <v>54508.0</v>
      </c>
      <c r="S70" s="7">
        <v>13153.0</v>
      </c>
      <c r="T70" s="83">
        <v>67661.0</v>
      </c>
      <c r="U70" s="82">
        <v>24385.0</v>
      </c>
      <c r="V70" s="7">
        <v>7184.0</v>
      </c>
      <c r="W70" s="83">
        <v>31569.0</v>
      </c>
      <c r="X70" s="82">
        <v>5937.0</v>
      </c>
      <c r="Y70" s="7">
        <v>1485.0</v>
      </c>
      <c r="Z70" s="83">
        <v>7422.0</v>
      </c>
      <c r="AA70" s="22"/>
      <c r="AB70" s="82">
        <v>483.0</v>
      </c>
      <c r="AC70" s="7">
        <v>270.0</v>
      </c>
      <c r="AD70" s="83">
        <v>753.0</v>
      </c>
      <c r="AE70" s="82">
        <v>9434.0</v>
      </c>
      <c r="AF70" s="7">
        <v>7328.0</v>
      </c>
      <c r="AG70" s="83">
        <v>16762.0</v>
      </c>
      <c r="AH70" s="82">
        <v>2728.0</v>
      </c>
      <c r="AI70" s="7">
        <v>2024.0</v>
      </c>
      <c r="AJ70" s="83">
        <v>4752.0</v>
      </c>
      <c r="AK70" s="82">
        <v>914.0</v>
      </c>
      <c r="AL70" s="7">
        <v>382.0</v>
      </c>
      <c r="AM70" s="83">
        <v>1296.0</v>
      </c>
      <c r="AN70" s="22"/>
      <c r="AO70" s="82">
        <v>1132.0</v>
      </c>
      <c r="AP70" s="7">
        <v>751.0</v>
      </c>
      <c r="AQ70" s="7">
        <v>1883.0</v>
      </c>
      <c r="AR70" s="82">
        <v>12455.0</v>
      </c>
      <c r="AS70" s="7">
        <v>8932.0</v>
      </c>
      <c r="AT70" s="83">
        <v>21387.0</v>
      </c>
      <c r="AU70" s="82">
        <v>3628.0</v>
      </c>
      <c r="AV70" s="7">
        <v>2355.0</v>
      </c>
      <c r="AW70" s="83">
        <v>5983.0</v>
      </c>
      <c r="AX70" s="7">
        <v>3146.0</v>
      </c>
      <c r="AY70" s="7">
        <v>1346.0</v>
      </c>
      <c r="AZ70" s="83">
        <v>4492.0</v>
      </c>
      <c r="BA70" s="22"/>
      <c r="BB70" s="82">
        <v>2110.0</v>
      </c>
      <c r="BC70" s="7">
        <v>4213.0</v>
      </c>
      <c r="BD70" s="7">
        <v>6323.0</v>
      </c>
      <c r="BE70" s="82">
        <v>67465.0</v>
      </c>
      <c r="BF70" s="7">
        <v>74471.0</v>
      </c>
      <c r="BG70" s="83">
        <v>141936.0</v>
      </c>
      <c r="BH70" s="82">
        <v>6807.0</v>
      </c>
      <c r="BI70" s="7">
        <v>7591.0</v>
      </c>
      <c r="BJ70" s="83">
        <v>14398.0</v>
      </c>
      <c r="BK70" s="7">
        <v>1716.0</v>
      </c>
      <c r="BL70" s="7">
        <v>1355.0</v>
      </c>
      <c r="BM70" s="83">
        <v>3071.0</v>
      </c>
    </row>
    <row r="71" ht="15.75" hidden="1" customHeight="1">
      <c r="A71" s="81">
        <v>2007.0</v>
      </c>
      <c r="B71" s="82">
        <v>666.0</v>
      </c>
      <c r="C71" s="7">
        <v>1384.0</v>
      </c>
      <c r="D71" s="83">
        <v>2050.0</v>
      </c>
      <c r="E71" s="82">
        <v>30846.0</v>
      </c>
      <c r="F71" s="7">
        <v>46467.0</v>
      </c>
      <c r="G71" s="83">
        <v>77313.0</v>
      </c>
      <c r="H71" s="82">
        <v>3570.0</v>
      </c>
      <c r="I71" s="7">
        <v>5188.0</v>
      </c>
      <c r="J71" s="83">
        <v>8758.0</v>
      </c>
      <c r="K71" s="82">
        <v>3231.0</v>
      </c>
      <c r="L71" s="7">
        <v>3152.0</v>
      </c>
      <c r="M71" s="83">
        <v>6383.0</v>
      </c>
      <c r="N71" s="22"/>
      <c r="O71" s="82">
        <v>1537.0</v>
      </c>
      <c r="P71" s="7">
        <v>259.0</v>
      </c>
      <c r="Q71" s="83">
        <v>1796.0</v>
      </c>
      <c r="R71" s="82">
        <v>54923.0</v>
      </c>
      <c r="S71" s="7">
        <v>12754.0</v>
      </c>
      <c r="T71" s="83">
        <v>67684.0</v>
      </c>
      <c r="U71" s="82">
        <v>23108.0</v>
      </c>
      <c r="V71" s="7">
        <v>6639.0</v>
      </c>
      <c r="W71" s="83">
        <v>29748.0</v>
      </c>
      <c r="X71" s="82">
        <v>6399.0</v>
      </c>
      <c r="Y71" s="7">
        <v>1685.0</v>
      </c>
      <c r="Z71" s="83">
        <v>8085.0</v>
      </c>
      <c r="AA71" s="22"/>
      <c r="AB71" s="82">
        <v>548.0</v>
      </c>
      <c r="AC71" s="7">
        <v>279.0</v>
      </c>
      <c r="AD71" s="83">
        <v>827.0</v>
      </c>
      <c r="AE71" s="82">
        <v>9764.0</v>
      </c>
      <c r="AF71" s="7">
        <v>7285.0</v>
      </c>
      <c r="AG71" s="83">
        <v>17049.0</v>
      </c>
      <c r="AH71" s="82">
        <v>2868.0</v>
      </c>
      <c r="AI71" s="7">
        <v>2031.0</v>
      </c>
      <c r="AJ71" s="83">
        <v>4899.0</v>
      </c>
      <c r="AK71" s="82">
        <v>951.0</v>
      </c>
      <c r="AL71" s="7">
        <v>402.0</v>
      </c>
      <c r="AM71" s="83">
        <v>1353.0</v>
      </c>
      <c r="AN71" s="22"/>
      <c r="AO71" s="82">
        <v>1262.0</v>
      </c>
      <c r="AP71" s="7">
        <v>922.0</v>
      </c>
      <c r="AQ71" s="7">
        <v>2184.0</v>
      </c>
      <c r="AR71" s="82">
        <v>13137.0</v>
      </c>
      <c r="AS71" s="7">
        <v>9032.0</v>
      </c>
      <c r="AT71" s="83">
        <v>22169.0</v>
      </c>
      <c r="AU71" s="82">
        <v>3549.0</v>
      </c>
      <c r="AV71" s="7">
        <v>2273.0</v>
      </c>
      <c r="AW71" s="83">
        <v>5822.0</v>
      </c>
      <c r="AX71" s="7">
        <v>3315.0</v>
      </c>
      <c r="AY71" s="7">
        <v>1530.0</v>
      </c>
      <c r="AZ71" s="83">
        <v>4845.0</v>
      </c>
      <c r="BA71" s="22"/>
      <c r="BB71" s="82">
        <v>2259.0</v>
      </c>
      <c r="BC71" s="7">
        <v>4419.0</v>
      </c>
      <c r="BD71" s="7">
        <v>6678.0</v>
      </c>
      <c r="BE71" s="82">
        <v>68181.0</v>
      </c>
      <c r="BF71" s="7">
        <v>75146.0</v>
      </c>
      <c r="BG71" s="83">
        <v>143327.0</v>
      </c>
      <c r="BH71" s="82">
        <v>6888.0</v>
      </c>
      <c r="BI71" s="7">
        <v>7653.0</v>
      </c>
      <c r="BJ71" s="83">
        <v>14541.0</v>
      </c>
      <c r="BK71" s="7">
        <v>1631.0</v>
      </c>
      <c r="BL71" s="7">
        <v>1413.0</v>
      </c>
      <c r="BM71" s="83">
        <v>3044.0</v>
      </c>
    </row>
    <row r="72" ht="15.75" hidden="1" customHeight="1">
      <c r="A72" s="81">
        <v>2008.0</v>
      </c>
      <c r="B72" s="82">
        <v>689.0</v>
      </c>
      <c r="C72" s="7">
        <v>1543.0</v>
      </c>
      <c r="D72" s="83">
        <v>2232.0</v>
      </c>
      <c r="E72" s="82">
        <v>32493.0</v>
      </c>
      <c r="F72" s="7">
        <v>47511.0</v>
      </c>
      <c r="G72" s="83">
        <v>80004.0</v>
      </c>
      <c r="H72" s="82">
        <v>4048.0</v>
      </c>
      <c r="I72" s="7">
        <v>5534.0</v>
      </c>
      <c r="J72" s="83">
        <v>9582.0</v>
      </c>
      <c r="K72" s="82">
        <v>2761.0</v>
      </c>
      <c r="L72" s="7">
        <v>2820.0</v>
      </c>
      <c r="M72" s="83">
        <v>5577.0</v>
      </c>
      <c r="N72" s="22"/>
      <c r="O72" s="82">
        <v>1660.0</v>
      </c>
      <c r="P72" s="7">
        <v>265.0</v>
      </c>
      <c r="Q72" s="83">
        <v>1925.0</v>
      </c>
      <c r="R72" s="82">
        <v>56535.0</v>
      </c>
      <c r="S72" s="7">
        <v>12733.0</v>
      </c>
      <c r="T72" s="83">
        <v>69268.0</v>
      </c>
      <c r="U72" s="82">
        <v>24756.0</v>
      </c>
      <c r="V72" s="7">
        <v>7309.0</v>
      </c>
      <c r="W72" s="83">
        <v>32065.0</v>
      </c>
      <c r="X72" s="82">
        <v>4684.0</v>
      </c>
      <c r="Y72" s="7">
        <v>1330.0</v>
      </c>
      <c r="Z72" s="83">
        <v>6014.0</v>
      </c>
      <c r="AA72" s="22"/>
      <c r="AB72" s="82">
        <v>576.0</v>
      </c>
      <c r="AC72" s="7">
        <v>280.0</v>
      </c>
      <c r="AD72" s="83">
        <v>856.0</v>
      </c>
      <c r="AE72" s="82">
        <v>9738.0</v>
      </c>
      <c r="AF72" s="7">
        <v>7440.0</v>
      </c>
      <c r="AG72" s="83">
        <v>17178.0</v>
      </c>
      <c r="AH72" s="82">
        <v>2881.0</v>
      </c>
      <c r="AI72" s="7">
        <v>2133.0</v>
      </c>
      <c r="AJ72" s="83">
        <v>5014.0</v>
      </c>
      <c r="AK72" s="82">
        <v>739.0</v>
      </c>
      <c r="AL72" s="7">
        <v>332.0</v>
      </c>
      <c r="AM72" s="83">
        <v>1071.0</v>
      </c>
      <c r="AN72" s="22"/>
      <c r="AO72" s="82">
        <v>1266.0</v>
      </c>
      <c r="AP72" s="7">
        <v>872.0</v>
      </c>
      <c r="AQ72" s="7">
        <v>2138.0</v>
      </c>
      <c r="AR72" s="82">
        <v>13651.0</v>
      </c>
      <c r="AS72" s="7">
        <v>9334.0</v>
      </c>
      <c r="AT72" s="83">
        <v>22985.0</v>
      </c>
      <c r="AU72" s="82">
        <v>3698.0</v>
      </c>
      <c r="AV72" s="7">
        <v>2258.0</v>
      </c>
      <c r="AW72" s="83">
        <v>5956.0</v>
      </c>
      <c r="AX72" s="7">
        <v>2602.0</v>
      </c>
      <c r="AY72" s="7">
        <v>1137.0</v>
      </c>
      <c r="AZ72" s="83">
        <v>3739.0</v>
      </c>
      <c r="BA72" s="22"/>
      <c r="BB72" s="82">
        <v>2512.0</v>
      </c>
      <c r="BC72" s="7">
        <v>4859.0</v>
      </c>
      <c r="BD72" s="7">
        <v>7371.0</v>
      </c>
      <c r="BE72" s="82">
        <v>70523.0</v>
      </c>
      <c r="BF72" s="7">
        <v>75890.0</v>
      </c>
      <c r="BG72" s="83">
        <v>146413.0</v>
      </c>
      <c r="BH72" s="82">
        <v>7363.0</v>
      </c>
      <c r="BI72" s="7">
        <v>7708.0</v>
      </c>
      <c r="BJ72" s="83">
        <v>15071.0</v>
      </c>
      <c r="BK72" s="7">
        <v>1347.0</v>
      </c>
      <c r="BL72" s="7">
        <v>1162.0</v>
      </c>
      <c r="BM72" s="83">
        <v>2509.0</v>
      </c>
    </row>
    <row r="73" ht="15.75" hidden="1" customHeight="1">
      <c r="A73" s="81">
        <v>2009.0</v>
      </c>
      <c r="B73" s="82">
        <v>767.0</v>
      </c>
      <c r="C73" s="7">
        <v>1605.0</v>
      </c>
      <c r="D73" s="83">
        <v>2372.0</v>
      </c>
      <c r="E73" s="82">
        <v>33796.0</v>
      </c>
      <c r="F73" s="7">
        <v>49083.0</v>
      </c>
      <c r="G73" s="83">
        <v>82879.0</v>
      </c>
      <c r="H73" s="82">
        <v>4204.0</v>
      </c>
      <c r="I73" s="7">
        <v>5707.0</v>
      </c>
      <c r="J73" s="83">
        <v>9911.0</v>
      </c>
      <c r="K73" s="82">
        <v>1960.0</v>
      </c>
      <c r="L73" s="7">
        <v>2240.0</v>
      </c>
      <c r="M73" s="83">
        <v>4200.0</v>
      </c>
      <c r="N73" s="22"/>
      <c r="O73" s="82">
        <v>1766.0</v>
      </c>
      <c r="P73" s="7">
        <v>300.0</v>
      </c>
      <c r="Q73" s="83">
        <v>2066.0</v>
      </c>
      <c r="R73" s="82">
        <v>57192.0</v>
      </c>
      <c r="S73" s="7">
        <v>12554.0</v>
      </c>
      <c r="T73" s="83">
        <v>69746.0</v>
      </c>
      <c r="U73" s="82">
        <v>27000.0</v>
      </c>
      <c r="V73" s="7">
        <v>7736.0</v>
      </c>
      <c r="W73" s="83">
        <v>34736.0</v>
      </c>
      <c r="X73" s="82">
        <v>3215.0</v>
      </c>
      <c r="Y73" s="7">
        <v>959.0</v>
      </c>
      <c r="Z73" s="83">
        <v>4174.0</v>
      </c>
      <c r="AA73" s="22"/>
      <c r="AB73" s="82">
        <v>639.0</v>
      </c>
      <c r="AC73" s="7">
        <v>297.0</v>
      </c>
      <c r="AD73" s="83">
        <v>936.0</v>
      </c>
      <c r="AE73" s="82">
        <v>10221.0</v>
      </c>
      <c r="AF73" s="7">
        <v>7417.0</v>
      </c>
      <c r="AG73" s="83">
        <v>17638.0</v>
      </c>
      <c r="AH73" s="82">
        <v>3079.0</v>
      </c>
      <c r="AI73" s="7">
        <v>2152.0</v>
      </c>
      <c r="AJ73" s="83">
        <v>5231.0</v>
      </c>
      <c r="AK73" s="82">
        <v>589.0</v>
      </c>
      <c r="AL73" s="7">
        <v>279.0</v>
      </c>
      <c r="AM73" s="83">
        <v>868.0</v>
      </c>
      <c r="AN73" s="22"/>
      <c r="AO73" s="82">
        <v>1413.0</v>
      </c>
      <c r="AP73" s="7">
        <v>970.0</v>
      </c>
      <c r="AQ73" s="7">
        <v>2383.0</v>
      </c>
      <c r="AR73" s="82">
        <v>14083.0</v>
      </c>
      <c r="AS73" s="7">
        <v>9585.0</v>
      </c>
      <c r="AT73" s="83">
        <v>23668.0</v>
      </c>
      <c r="AU73" s="82">
        <v>3486.0</v>
      </c>
      <c r="AV73" s="7">
        <v>2232.0</v>
      </c>
      <c r="AW73" s="83">
        <v>5718.0</v>
      </c>
      <c r="AX73" s="7">
        <v>1960.0</v>
      </c>
      <c r="AY73" s="7">
        <v>927.0</v>
      </c>
      <c r="AZ73" s="83">
        <v>2887.0</v>
      </c>
      <c r="BA73" s="22"/>
      <c r="BB73" s="82">
        <v>2959.0</v>
      </c>
      <c r="BC73" s="7">
        <v>5725.0</v>
      </c>
      <c r="BD73" s="7">
        <v>8684.0</v>
      </c>
      <c r="BE73" s="82">
        <v>70820.0</v>
      </c>
      <c r="BF73" s="7">
        <v>76303.0</v>
      </c>
      <c r="BG73" s="83">
        <v>147123.0</v>
      </c>
      <c r="BH73" s="82">
        <v>7555.0</v>
      </c>
      <c r="BI73" s="7">
        <v>8091.0</v>
      </c>
      <c r="BJ73" s="83">
        <v>15646.0</v>
      </c>
      <c r="BK73" s="7">
        <v>1047.0</v>
      </c>
      <c r="BL73" s="7">
        <v>853.0</v>
      </c>
      <c r="BM73" s="83">
        <v>1900.0</v>
      </c>
    </row>
    <row r="74" ht="15.75" hidden="1" customHeight="1">
      <c r="A74" s="81">
        <v>2010.0</v>
      </c>
      <c r="B74" s="82">
        <v>853.0</v>
      </c>
      <c r="C74" s="7">
        <v>1794.0</v>
      </c>
      <c r="D74" s="83">
        <v>2647.0</v>
      </c>
      <c r="E74" s="82">
        <v>36908.0</v>
      </c>
      <c r="F74" s="7">
        <v>51856.0</v>
      </c>
      <c r="G74" s="83">
        <v>88764.0</v>
      </c>
      <c r="H74" s="82">
        <v>4620.0</v>
      </c>
      <c r="I74" s="7">
        <v>6131.0</v>
      </c>
      <c r="J74" s="83">
        <v>10751.0</v>
      </c>
      <c r="K74" s="82">
        <v>3628.0</v>
      </c>
      <c r="L74" s="7">
        <v>4075.0</v>
      </c>
      <c r="M74" s="83">
        <v>7703.0</v>
      </c>
      <c r="N74" s="22"/>
      <c r="O74" s="82">
        <v>2079.0</v>
      </c>
      <c r="P74" s="7">
        <v>318.0</v>
      </c>
      <c r="Q74" s="83">
        <v>2397.0</v>
      </c>
      <c r="R74" s="82">
        <v>59551.0</v>
      </c>
      <c r="S74" s="7">
        <v>13402.0</v>
      </c>
      <c r="T74" s="83">
        <v>72953.0</v>
      </c>
      <c r="U74" s="82">
        <v>27592.0</v>
      </c>
      <c r="V74" s="7">
        <v>7835.0</v>
      </c>
      <c r="W74" s="83">
        <v>35427.0</v>
      </c>
      <c r="X74" s="82">
        <v>5960.0</v>
      </c>
      <c r="Y74" s="7">
        <v>1773.0</v>
      </c>
      <c r="Z74" s="83">
        <v>7733.0</v>
      </c>
      <c r="AA74" s="22"/>
      <c r="AB74" s="82">
        <v>722.0</v>
      </c>
      <c r="AC74" s="7">
        <v>325.0</v>
      </c>
      <c r="AD74" s="83">
        <v>1047.0</v>
      </c>
      <c r="AE74" s="82">
        <v>10511.0</v>
      </c>
      <c r="AF74" s="7">
        <v>7709.0</v>
      </c>
      <c r="AG74" s="83">
        <v>18220.0</v>
      </c>
      <c r="AH74" s="82">
        <v>3375.0</v>
      </c>
      <c r="AI74" s="7">
        <v>2257.0</v>
      </c>
      <c r="AJ74" s="83">
        <v>5632.0</v>
      </c>
      <c r="AK74" s="82">
        <v>1119.0</v>
      </c>
      <c r="AL74" s="7">
        <v>477.0</v>
      </c>
      <c r="AM74" s="83">
        <v>1596.0</v>
      </c>
      <c r="AN74" s="22"/>
      <c r="AO74" s="82">
        <v>1442.0</v>
      </c>
      <c r="AP74" s="7">
        <v>939.0</v>
      </c>
      <c r="AQ74" s="7">
        <v>2381.0</v>
      </c>
      <c r="AR74" s="82">
        <v>14597.0</v>
      </c>
      <c r="AS74" s="7">
        <v>9919.0</v>
      </c>
      <c r="AT74" s="83">
        <v>24516.0</v>
      </c>
      <c r="AU74" s="82">
        <v>3649.0</v>
      </c>
      <c r="AV74" s="7">
        <v>2407.0</v>
      </c>
      <c r="AW74" s="83">
        <v>6056.0</v>
      </c>
      <c r="AX74" s="7">
        <v>3410.0</v>
      </c>
      <c r="AY74" s="7">
        <v>1659.0</v>
      </c>
      <c r="AZ74" s="83">
        <v>5069.0</v>
      </c>
      <c r="BA74" s="22"/>
      <c r="BB74" s="82">
        <v>3492.0</v>
      </c>
      <c r="BC74" s="7">
        <v>6610.0</v>
      </c>
      <c r="BD74" s="7">
        <v>10102.0</v>
      </c>
      <c r="BE74" s="82">
        <v>72738.0</v>
      </c>
      <c r="BF74" s="7">
        <v>77460.0</v>
      </c>
      <c r="BG74" s="83">
        <v>150198.0</v>
      </c>
      <c r="BH74" s="82">
        <v>7870.0</v>
      </c>
      <c r="BI74" s="7">
        <v>8138.0</v>
      </c>
      <c r="BJ74" s="83">
        <v>16008.0</v>
      </c>
      <c r="BK74" s="7">
        <v>1807.0</v>
      </c>
      <c r="BL74" s="7">
        <v>1552.0</v>
      </c>
      <c r="BM74" s="83">
        <v>3359.0</v>
      </c>
    </row>
    <row r="75" ht="15.75" hidden="1" customHeight="1">
      <c r="A75" s="81">
        <v>2011.0</v>
      </c>
      <c r="B75" s="82">
        <v>1109.0</v>
      </c>
      <c r="C75" s="7">
        <v>2124.0</v>
      </c>
      <c r="D75" s="83">
        <v>3233.0</v>
      </c>
      <c r="E75" s="82">
        <v>37804.0</v>
      </c>
      <c r="F75" s="7">
        <v>54244.0</v>
      </c>
      <c r="G75" s="83">
        <v>92048.0</v>
      </c>
      <c r="H75" s="82">
        <v>4785.0</v>
      </c>
      <c r="I75" s="7">
        <v>6401.0</v>
      </c>
      <c r="J75" s="83">
        <v>11186.0</v>
      </c>
      <c r="K75" s="82">
        <v>3635.0</v>
      </c>
      <c r="L75" s="7">
        <v>4029.0</v>
      </c>
      <c r="M75" s="83">
        <v>7664.0</v>
      </c>
      <c r="N75" s="22"/>
      <c r="O75" s="82">
        <v>2387.0</v>
      </c>
      <c r="P75" s="7">
        <v>388.0</v>
      </c>
      <c r="Q75" s="83">
        <v>2775.0</v>
      </c>
      <c r="R75" s="82">
        <v>62367.0</v>
      </c>
      <c r="S75" s="7">
        <v>14401.0</v>
      </c>
      <c r="T75" s="83">
        <v>76768.0</v>
      </c>
      <c r="U75" s="82">
        <v>30396.0</v>
      </c>
      <c r="V75" s="7">
        <v>8614.0</v>
      </c>
      <c r="W75" s="83">
        <v>39010.0</v>
      </c>
      <c r="X75" s="82">
        <v>6532.0</v>
      </c>
      <c r="Y75" s="7">
        <v>1864.0</v>
      </c>
      <c r="Z75" s="83">
        <v>8396.0</v>
      </c>
      <c r="AA75" s="22"/>
      <c r="AB75" s="82">
        <v>1021.0</v>
      </c>
      <c r="AC75" s="7">
        <v>621.0</v>
      </c>
      <c r="AD75" s="83">
        <v>1642.0</v>
      </c>
      <c r="AE75" s="82">
        <v>11475.0</v>
      </c>
      <c r="AF75" s="7">
        <v>8338.0</v>
      </c>
      <c r="AG75" s="83">
        <v>19813.0</v>
      </c>
      <c r="AH75" s="82">
        <v>3375.0</v>
      </c>
      <c r="AI75" s="7">
        <v>2358.0</v>
      </c>
      <c r="AJ75" s="83">
        <v>5733.0</v>
      </c>
      <c r="AK75" s="82">
        <v>1135.0</v>
      </c>
      <c r="AL75" s="7">
        <v>455.0</v>
      </c>
      <c r="AM75" s="83">
        <v>1590.0</v>
      </c>
      <c r="AN75" s="22"/>
      <c r="AO75" s="82">
        <v>1735.0</v>
      </c>
      <c r="AP75" s="7">
        <v>1416.0</v>
      </c>
      <c r="AQ75" s="7">
        <v>3151.0</v>
      </c>
      <c r="AR75" s="82">
        <v>15592.0</v>
      </c>
      <c r="AS75" s="7">
        <v>10336.0</v>
      </c>
      <c r="AT75" s="83">
        <v>25928.0</v>
      </c>
      <c r="AU75" s="82">
        <v>3903.0</v>
      </c>
      <c r="AV75" s="7">
        <v>2470.0</v>
      </c>
      <c r="AW75" s="83">
        <v>6373.0</v>
      </c>
      <c r="AX75" s="7">
        <v>3613.0</v>
      </c>
      <c r="AY75" s="7">
        <v>1687.0</v>
      </c>
      <c r="AZ75" s="83">
        <v>5300.0</v>
      </c>
      <c r="BA75" s="22"/>
      <c r="BB75" s="82">
        <v>4097.0</v>
      </c>
      <c r="BC75" s="7">
        <v>7906.0</v>
      </c>
      <c r="BD75" s="7">
        <v>12003.0</v>
      </c>
      <c r="BE75" s="82">
        <v>75529.0</v>
      </c>
      <c r="BF75" s="7">
        <v>79829.0</v>
      </c>
      <c r="BG75" s="83">
        <v>155358.0</v>
      </c>
      <c r="BH75" s="82">
        <v>8250.0</v>
      </c>
      <c r="BI75" s="7">
        <v>8698.0</v>
      </c>
      <c r="BJ75" s="83">
        <v>16948.0</v>
      </c>
      <c r="BK75" s="7">
        <v>1835.0</v>
      </c>
      <c r="BL75" s="7">
        <v>1647.0</v>
      </c>
      <c r="BM75" s="83">
        <v>3482.0</v>
      </c>
    </row>
    <row r="76" ht="15.75" hidden="1" customHeight="1">
      <c r="A76" s="81">
        <v>2012.0</v>
      </c>
      <c r="B76" s="82">
        <v>1276.0</v>
      </c>
      <c r="C76" s="7">
        <v>2541.0</v>
      </c>
      <c r="D76" s="83">
        <v>3817.0</v>
      </c>
      <c r="E76" s="82">
        <v>40476.0</v>
      </c>
      <c r="F76" s="7">
        <v>57537.0</v>
      </c>
      <c r="G76" s="83">
        <v>98013.0</v>
      </c>
      <c r="H76" s="82">
        <v>5327.0</v>
      </c>
      <c r="I76" s="7">
        <v>6967.0</v>
      </c>
      <c r="J76" s="83">
        <v>12294.0</v>
      </c>
      <c r="K76" s="82">
        <v>3692.0</v>
      </c>
      <c r="L76" s="7">
        <v>4199.0</v>
      </c>
      <c r="M76" s="83">
        <v>7891.0</v>
      </c>
      <c r="N76" s="22"/>
      <c r="O76" s="82">
        <v>2896.0</v>
      </c>
      <c r="P76" s="7">
        <v>445.0</v>
      </c>
      <c r="Q76" s="83">
        <v>3341.0</v>
      </c>
      <c r="R76" s="82">
        <v>65937.0</v>
      </c>
      <c r="S76" s="7">
        <v>15658.0</v>
      </c>
      <c r="T76" s="83">
        <v>81595.0</v>
      </c>
      <c r="U76" s="82">
        <v>31330.0</v>
      </c>
      <c r="V76" s="7">
        <v>9100.0</v>
      </c>
      <c r="W76" s="83">
        <v>40430.0</v>
      </c>
      <c r="X76" s="82">
        <v>6778.0</v>
      </c>
      <c r="Y76" s="7">
        <v>1945.0</v>
      </c>
      <c r="Z76" s="83">
        <v>8723.0</v>
      </c>
      <c r="AA76" s="22"/>
      <c r="AB76" s="82">
        <v>1046.0</v>
      </c>
      <c r="AC76" s="7">
        <v>475.0</v>
      </c>
      <c r="AD76" s="83">
        <v>1521.0</v>
      </c>
      <c r="AE76" s="82">
        <v>12616.0</v>
      </c>
      <c r="AF76" s="7">
        <v>9180.0</v>
      </c>
      <c r="AG76" s="83">
        <v>21796.0</v>
      </c>
      <c r="AH76" s="82">
        <v>3656.0</v>
      </c>
      <c r="AI76" s="7">
        <v>2525.0</v>
      </c>
      <c r="AJ76" s="83">
        <v>6181.0</v>
      </c>
      <c r="AK76" s="82">
        <v>1198.0</v>
      </c>
      <c r="AL76" s="7">
        <v>474.0</v>
      </c>
      <c r="AM76" s="83">
        <v>1672.0</v>
      </c>
      <c r="AN76" s="22"/>
      <c r="AO76" s="82">
        <v>2071.0</v>
      </c>
      <c r="AP76" s="7">
        <v>1581.0</v>
      </c>
      <c r="AQ76" s="7">
        <v>3652.0</v>
      </c>
      <c r="AR76" s="82">
        <v>16707.0</v>
      </c>
      <c r="AS76" s="7">
        <v>11082.0</v>
      </c>
      <c r="AT76" s="83">
        <v>27789.0</v>
      </c>
      <c r="AU76" s="82">
        <v>4328.0</v>
      </c>
      <c r="AV76" s="7">
        <v>2589.0</v>
      </c>
      <c r="AW76" s="83">
        <v>6917.0</v>
      </c>
      <c r="AX76" s="7">
        <v>3613.0</v>
      </c>
      <c r="AY76" s="7">
        <v>1761.0</v>
      </c>
      <c r="AZ76" s="83">
        <v>5374.0</v>
      </c>
      <c r="BA76" s="22"/>
      <c r="BB76" s="82">
        <v>4631.0</v>
      </c>
      <c r="BC76" s="7">
        <v>8631.0</v>
      </c>
      <c r="BD76" s="7">
        <v>13262.0</v>
      </c>
      <c r="BE76" s="82">
        <v>76444.0</v>
      </c>
      <c r="BF76" s="7">
        <v>81142.0</v>
      </c>
      <c r="BG76" s="83">
        <v>157586.0</v>
      </c>
      <c r="BH76" s="82">
        <v>8735.0</v>
      </c>
      <c r="BI76" s="7">
        <v>8917.0</v>
      </c>
      <c r="BJ76" s="83">
        <v>17652.0</v>
      </c>
      <c r="BK76" s="7">
        <v>1937.0</v>
      </c>
      <c r="BL76" s="7">
        <v>1702.0</v>
      </c>
      <c r="BM76" s="83">
        <v>3639.0</v>
      </c>
    </row>
    <row r="77" ht="15.75" hidden="1" customHeight="1">
      <c r="A77" s="81">
        <v>2013.0</v>
      </c>
      <c r="B77" s="82">
        <v>1324.0</v>
      </c>
      <c r="C77" s="7">
        <v>2830.0</v>
      </c>
      <c r="D77" s="83">
        <v>4154.0</v>
      </c>
      <c r="E77" s="82">
        <v>42588.0</v>
      </c>
      <c r="F77" s="7">
        <v>60222.0</v>
      </c>
      <c r="G77" s="83">
        <v>102810.0</v>
      </c>
      <c r="H77" s="82">
        <v>5752.0</v>
      </c>
      <c r="I77" s="7">
        <v>7474.0</v>
      </c>
      <c r="J77" s="83">
        <v>13226.0</v>
      </c>
      <c r="K77" s="82">
        <v>3680.0</v>
      </c>
      <c r="L77" s="7">
        <v>4246.0</v>
      </c>
      <c r="M77" s="83">
        <v>7926.0</v>
      </c>
      <c r="N77" s="22"/>
      <c r="O77" s="82">
        <v>3142.0</v>
      </c>
      <c r="P77" s="7">
        <v>505.0</v>
      </c>
      <c r="Q77" s="83">
        <v>3647.0</v>
      </c>
      <c r="R77" s="82">
        <v>69513.0</v>
      </c>
      <c r="S77" s="7">
        <v>16675.0</v>
      </c>
      <c r="T77" s="83">
        <v>86188.0</v>
      </c>
      <c r="U77" s="82">
        <v>30978.0</v>
      </c>
      <c r="V77" s="7">
        <v>9582.0</v>
      </c>
      <c r="W77" s="83">
        <v>40560.0</v>
      </c>
      <c r="X77" s="82">
        <v>7243.0</v>
      </c>
      <c r="Y77" s="7">
        <v>2122.0</v>
      </c>
      <c r="Z77" s="83">
        <v>9365.0</v>
      </c>
      <c r="AA77" s="22"/>
      <c r="AB77" s="82">
        <v>1238.0</v>
      </c>
      <c r="AC77" s="7">
        <v>555.0</v>
      </c>
      <c r="AD77" s="83">
        <v>1793.0</v>
      </c>
      <c r="AE77" s="82">
        <v>13741.0</v>
      </c>
      <c r="AF77" s="7">
        <v>10009.0</v>
      </c>
      <c r="AG77" s="83">
        <v>23750.0</v>
      </c>
      <c r="AH77" s="82">
        <v>4082.0</v>
      </c>
      <c r="AI77" s="7">
        <v>2736.0</v>
      </c>
      <c r="AJ77" s="83">
        <v>6818.0</v>
      </c>
      <c r="AK77" s="82">
        <v>1295.0</v>
      </c>
      <c r="AL77" s="7">
        <v>533.0</v>
      </c>
      <c r="AM77" s="83">
        <v>1828.0</v>
      </c>
      <c r="AN77" s="22"/>
      <c r="AO77" s="82">
        <v>2347.0</v>
      </c>
      <c r="AP77" s="7">
        <v>1741.0</v>
      </c>
      <c r="AQ77" s="7">
        <v>4088.0</v>
      </c>
      <c r="AR77" s="82">
        <v>17961.0</v>
      </c>
      <c r="AS77" s="7">
        <v>11291.0</v>
      </c>
      <c r="AT77" s="83">
        <v>29252.0</v>
      </c>
      <c r="AU77" s="82">
        <v>4397.0</v>
      </c>
      <c r="AV77" s="7">
        <v>2625.0</v>
      </c>
      <c r="AW77" s="83">
        <v>7022.0</v>
      </c>
      <c r="AX77" s="7">
        <v>3650.0</v>
      </c>
      <c r="AY77" s="7">
        <v>1869.0</v>
      </c>
      <c r="AZ77" s="83">
        <v>5519.0</v>
      </c>
      <c r="BA77" s="22"/>
      <c r="BB77" s="82">
        <v>5193.0</v>
      </c>
      <c r="BC77" s="7">
        <v>9490.0</v>
      </c>
      <c r="BD77" s="7">
        <v>14683.0</v>
      </c>
      <c r="BE77" s="82">
        <v>76235.0</v>
      </c>
      <c r="BF77" s="7">
        <v>81367.0</v>
      </c>
      <c r="BG77" s="83">
        <v>157602.0</v>
      </c>
      <c r="BH77" s="82">
        <v>8586.0</v>
      </c>
      <c r="BI77" s="7">
        <v>8782.0</v>
      </c>
      <c r="BJ77" s="83">
        <v>17368.0</v>
      </c>
      <c r="BK77" s="7">
        <v>1912.0</v>
      </c>
      <c r="BL77" s="7">
        <v>1703.0</v>
      </c>
      <c r="BM77" s="83">
        <v>3615.0</v>
      </c>
    </row>
    <row r="78" ht="15.75" hidden="1" customHeight="1">
      <c r="A78" s="81">
        <v>2014.0</v>
      </c>
      <c r="B78" s="82">
        <v>1481.0</v>
      </c>
      <c r="C78" s="7">
        <v>3049.0</v>
      </c>
      <c r="D78" s="83">
        <v>4530.0</v>
      </c>
      <c r="E78" s="82">
        <v>44555.0</v>
      </c>
      <c r="F78" s="7">
        <v>62781.0</v>
      </c>
      <c r="G78" s="83">
        <v>107336.0</v>
      </c>
      <c r="H78" s="82">
        <v>6103.0</v>
      </c>
      <c r="I78" s="7">
        <v>7944.0</v>
      </c>
      <c r="J78" s="83">
        <v>14047.0</v>
      </c>
      <c r="K78" s="82">
        <v>3920.0</v>
      </c>
      <c r="L78" s="7">
        <v>4441.0</v>
      </c>
      <c r="M78" s="83">
        <v>8361.0</v>
      </c>
      <c r="N78" s="22"/>
      <c r="O78" s="82">
        <v>3651.0</v>
      </c>
      <c r="P78" s="7">
        <v>557.0</v>
      </c>
      <c r="Q78" s="83">
        <v>4208.0</v>
      </c>
      <c r="R78" s="82">
        <v>74292.0</v>
      </c>
      <c r="S78" s="7">
        <v>18437.0</v>
      </c>
      <c r="T78" s="83">
        <v>92729.0</v>
      </c>
      <c r="U78" s="82">
        <v>32690.0</v>
      </c>
      <c r="V78" s="7">
        <v>10325.0</v>
      </c>
      <c r="W78" s="83">
        <v>43015.0</v>
      </c>
      <c r="X78" s="82">
        <v>7777.0</v>
      </c>
      <c r="Y78" s="7">
        <v>2274.0</v>
      </c>
      <c r="Z78" s="83">
        <v>10051.0</v>
      </c>
      <c r="AA78" s="22"/>
      <c r="AB78" s="82">
        <v>1496.0</v>
      </c>
      <c r="AC78" s="7">
        <v>644.0</v>
      </c>
      <c r="AD78" s="83">
        <v>2140.0</v>
      </c>
      <c r="AE78" s="82">
        <v>14136.0</v>
      </c>
      <c r="AF78" s="7">
        <v>10238.0</v>
      </c>
      <c r="AG78" s="83">
        <v>24374.0</v>
      </c>
      <c r="AH78" s="82">
        <v>4258.0</v>
      </c>
      <c r="AI78" s="7">
        <v>3010.0</v>
      </c>
      <c r="AJ78" s="83">
        <v>7268.0</v>
      </c>
      <c r="AK78" s="82">
        <v>1336.0</v>
      </c>
      <c r="AL78" s="7">
        <v>542.0</v>
      </c>
      <c r="AM78" s="83">
        <v>1878.0</v>
      </c>
      <c r="AN78" s="22"/>
      <c r="AO78" s="82">
        <v>2654.0</v>
      </c>
      <c r="AP78" s="7">
        <v>1867.0</v>
      </c>
      <c r="AQ78" s="7">
        <v>4521.0</v>
      </c>
      <c r="AR78" s="82">
        <v>18711.0</v>
      </c>
      <c r="AS78" s="7">
        <v>11957.0</v>
      </c>
      <c r="AT78" s="83">
        <v>30668.0</v>
      </c>
      <c r="AU78" s="82">
        <v>4336.0</v>
      </c>
      <c r="AV78" s="7">
        <v>2660.0</v>
      </c>
      <c r="AW78" s="83">
        <v>6996.0</v>
      </c>
      <c r="AX78" s="7">
        <v>3885.0</v>
      </c>
      <c r="AY78" s="7">
        <v>1932.0</v>
      </c>
      <c r="AZ78" s="83">
        <v>5817.0</v>
      </c>
      <c r="BA78" s="22"/>
      <c r="BB78" s="82">
        <v>5523.0</v>
      </c>
      <c r="BC78" s="7">
        <v>9934.0</v>
      </c>
      <c r="BD78" s="7">
        <v>15457.0</v>
      </c>
      <c r="BE78" s="82">
        <v>76313.0</v>
      </c>
      <c r="BF78" s="7">
        <v>80426.0</v>
      </c>
      <c r="BG78" s="83">
        <v>156739.0</v>
      </c>
      <c r="BH78" s="82">
        <v>8578.0</v>
      </c>
      <c r="BI78" s="7">
        <v>8758.0</v>
      </c>
      <c r="BJ78" s="83">
        <v>17336.0</v>
      </c>
      <c r="BK78" s="7">
        <v>1907.0</v>
      </c>
      <c r="BL78" s="7">
        <v>1789.0</v>
      </c>
      <c r="BM78" s="83">
        <v>3696.0</v>
      </c>
    </row>
    <row r="79" ht="15.75" hidden="1" customHeight="1">
      <c r="A79" s="81">
        <v>2015.0</v>
      </c>
      <c r="B79" s="82">
        <v>1637.0</v>
      </c>
      <c r="C79" s="7">
        <v>3250.0</v>
      </c>
      <c r="D79" s="83">
        <v>4887.0</v>
      </c>
      <c r="E79" s="82">
        <v>46365.0</v>
      </c>
      <c r="F79" s="7">
        <v>66596.0</v>
      </c>
      <c r="G79" s="83">
        <v>112961.0</v>
      </c>
      <c r="H79" s="82">
        <v>6277.0</v>
      </c>
      <c r="I79" s="7">
        <v>8454.0</v>
      </c>
      <c r="J79" s="83">
        <v>14731.0</v>
      </c>
      <c r="K79" s="82">
        <v>3798.0</v>
      </c>
      <c r="L79" s="7">
        <v>4292.0</v>
      </c>
      <c r="M79" s="83">
        <v>8113.0</v>
      </c>
      <c r="N79" s="22"/>
      <c r="O79" s="82">
        <v>4096.0</v>
      </c>
      <c r="P79" s="7">
        <v>662.0</v>
      </c>
      <c r="Q79" s="83">
        <v>4758.0</v>
      </c>
      <c r="R79" s="82">
        <v>78932.0</v>
      </c>
      <c r="S79" s="7">
        <v>19798.0</v>
      </c>
      <c r="T79" s="83">
        <v>98730.0</v>
      </c>
      <c r="U79" s="82">
        <v>35290.0</v>
      </c>
      <c r="V79" s="7">
        <v>11685.0</v>
      </c>
      <c r="W79" s="83">
        <v>46975.0</v>
      </c>
      <c r="X79" s="82">
        <v>7909.0</v>
      </c>
      <c r="Y79" s="7">
        <v>2370.0</v>
      </c>
      <c r="Z79" s="83">
        <v>10279.0</v>
      </c>
      <c r="AA79" s="22"/>
      <c r="AB79" s="82">
        <v>1916.0</v>
      </c>
      <c r="AC79" s="7">
        <v>782.0</v>
      </c>
      <c r="AD79" s="83">
        <v>2698.0</v>
      </c>
      <c r="AE79" s="82">
        <v>14875.0</v>
      </c>
      <c r="AF79" s="7">
        <v>10718.0</v>
      </c>
      <c r="AG79" s="83">
        <v>25593.0</v>
      </c>
      <c r="AH79" s="82">
        <v>4516.0</v>
      </c>
      <c r="AI79" s="7">
        <v>3084.0</v>
      </c>
      <c r="AJ79" s="83">
        <v>7600.0</v>
      </c>
      <c r="AK79" s="82">
        <v>1302.0</v>
      </c>
      <c r="AL79" s="7">
        <v>504.0</v>
      </c>
      <c r="AM79" s="83">
        <v>1806.0</v>
      </c>
      <c r="AN79" s="22"/>
      <c r="AO79" s="82">
        <v>2950.0</v>
      </c>
      <c r="AP79" s="7">
        <v>2092.0</v>
      </c>
      <c r="AQ79" s="7">
        <v>5042.0</v>
      </c>
      <c r="AR79" s="82">
        <v>19424.0</v>
      </c>
      <c r="AS79" s="7">
        <v>12023.0</v>
      </c>
      <c r="AT79" s="83">
        <v>31447.0</v>
      </c>
      <c r="AU79" s="82">
        <v>4435.0</v>
      </c>
      <c r="AV79" s="7">
        <v>2644.0</v>
      </c>
      <c r="AW79" s="83">
        <v>7079.0</v>
      </c>
      <c r="AX79" s="7">
        <v>3826.0</v>
      </c>
      <c r="AY79" s="7">
        <v>1999.0</v>
      </c>
      <c r="AZ79" s="83">
        <v>5825.0</v>
      </c>
      <c r="BA79" s="22"/>
      <c r="BB79" s="82">
        <v>5862.0</v>
      </c>
      <c r="BC79" s="7">
        <v>10764.0</v>
      </c>
      <c r="BD79" s="7">
        <v>16626.0</v>
      </c>
      <c r="BE79" s="82">
        <v>75707.0</v>
      </c>
      <c r="BF79" s="7">
        <v>78441.0</v>
      </c>
      <c r="BG79" s="83">
        <v>154148.0</v>
      </c>
      <c r="BH79" s="82">
        <v>8353.0</v>
      </c>
      <c r="BI79" s="7">
        <v>8341.0</v>
      </c>
      <c r="BJ79" s="83">
        <v>16694.0</v>
      </c>
      <c r="BK79" s="7">
        <v>2057.0</v>
      </c>
      <c r="BL79" s="7">
        <v>1785.0</v>
      </c>
      <c r="BM79" s="83">
        <v>3842.0</v>
      </c>
    </row>
    <row r="80" ht="15.75" hidden="1" customHeight="1">
      <c r="A80" s="81">
        <v>2016.0</v>
      </c>
      <c r="B80" s="82">
        <v>1797.0</v>
      </c>
      <c r="C80" s="7">
        <v>3465.0</v>
      </c>
      <c r="D80" s="83">
        <v>5262.0</v>
      </c>
      <c r="E80" s="82">
        <v>46800.0</v>
      </c>
      <c r="F80" s="7">
        <v>69945.0</v>
      </c>
      <c r="G80" s="83">
        <v>116745.0</v>
      </c>
      <c r="H80" s="82">
        <v>6725.0</v>
      </c>
      <c r="I80" s="7">
        <v>9066.0</v>
      </c>
      <c r="J80" s="83">
        <v>15791.0</v>
      </c>
      <c r="K80" s="82">
        <v>3760.0</v>
      </c>
      <c r="L80" s="7">
        <v>4218.0</v>
      </c>
      <c r="M80" s="83">
        <v>7978.0</v>
      </c>
      <c r="N80" s="22"/>
      <c r="O80" s="82">
        <v>4421.0</v>
      </c>
      <c r="P80" s="7">
        <v>768.0</v>
      </c>
      <c r="Q80" s="83">
        <v>5189.0</v>
      </c>
      <c r="R80" s="82">
        <v>85164.0</v>
      </c>
      <c r="S80" s="7">
        <v>22588.0</v>
      </c>
      <c r="T80" s="83">
        <v>107752.0</v>
      </c>
      <c r="U80" s="82">
        <v>39418.0</v>
      </c>
      <c r="V80" s="7">
        <v>13150.0</v>
      </c>
      <c r="W80" s="83">
        <v>52568.0</v>
      </c>
      <c r="X80" s="82">
        <v>7912.0</v>
      </c>
      <c r="Y80" s="7">
        <v>2398.0</v>
      </c>
      <c r="Z80" s="83">
        <v>10310.0</v>
      </c>
      <c r="AA80" s="22"/>
      <c r="AB80" s="82">
        <v>2161.0</v>
      </c>
      <c r="AC80" s="7">
        <v>869.0</v>
      </c>
      <c r="AD80" s="83">
        <v>3030.0</v>
      </c>
      <c r="AE80" s="82">
        <v>15621.0</v>
      </c>
      <c r="AF80" s="7">
        <v>11092.0</v>
      </c>
      <c r="AG80" s="83">
        <v>26713.0</v>
      </c>
      <c r="AH80" s="82">
        <v>4941.0</v>
      </c>
      <c r="AI80" s="7">
        <v>3537.0</v>
      </c>
      <c r="AJ80" s="83">
        <v>8478.0</v>
      </c>
      <c r="AK80" s="82">
        <v>1325.0</v>
      </c>
      <c r="AL80" s="7">
        <v>533.0</v>
      </c>
      <c r="AM80" s="83">
        <v>1858.0</v>
      </c>
      <c r="AN80" s="22"/>
      <c r="AO80" s="82">
        <v>3263.0</v>
      </c>
      <c r="AP80" s="7">
        <v>2269.0</v>
      </c>
      <c r="AQ80" s="7">
        <v>5532.0</v>
      </c>
      <c r="AR80" s="82">
        <v>19648.0</v>
      </c>
      <c r="AS80" s="7">
        <v>12295.0</v>
      </c>
      <c r="AT80" s="83">
        <v>31943.0</v>
      </c>
      <c r="AU80" s="82">
        <v>4433.0</v>
      </c>
      <c r="AV80" s="7">
        <v>2654.0</v>
      </c>
      <c r="AW80" s="83">
        <v>7087.0</v>
      </c>
      <c r="AX80" s="7">
        <v>4105.0</v>
      </c>
      <c r="AY80" s="7">
        <v>1956.0</v>
      </c>
      <c r="AZ80" s="83">
        <v>6061.0</v>
      </c>
      <c r="BA80" s="22"/>
      <c r="BB80" s="82">
        <v>6433.0</v>
      </c>
      <c r="BC80" s="7">
        <v>12017.0</v>
      </c>
      <c r="BD80" s="7">
        <v>18450.0</v>
      </c>
      <c r="BE80" s="82">
        <v>72843.0</v>
      </c>
      <c r="BF80" s="7">
        <v>78219.0</v>
      </c>
      <c r="BG80" s="83">
        <v>151062.0</v>
      </c>
      <c r="BH80" s="82">
        <v>8181.0</v>
      </c>
      <c r="BI80" s="7">
        <v>8054.0</v>
      </c>
      <c r="BJ80" s="83">
        <v>16235.0</v>
      </c>
      <c r="BK80" s="7">
        <v>2075.0</v>
      </c>
      <c r="BL80" s="7">
        <v>1662.0</v>
      </c>
      <c r="BM80" s="83">
        <v>3737.0</v>
      </c>
    </row>
    <row r="81" ht="15.75" hidden="1" customHeight="1">
      <c r="A81" s="84">
        <v>2017.0</v>
      </c>
      <c r="B81" s="82">
        <v>1751.0</v>
      </c>
      <c r="C81" s="7">
        <v>3798.0</v>
      </c>
      <c r="D81" s="83">
        <v>5549.0</v>
      </c>
      <c r="E81" s="82">
        <v>46744.0</v>
      </c>
      <c r="F81" s="7">
        <v>73012.0</v>
      </c>
      <c r="G81" s="83">
        <v>119756.0</v>
      </c>
      <c r="H81" s="82">
        <v>6850.0</v>
      </c>
      <c r="I81" s="7">
        <v>9484.0</v>
      </c>
      <c r="J81" s="83">
        <v>16334.0</v>
      </c>
      <c r="K81" s="82">
        <v>3877.0</v>
      </c>
      <c r="L81" s="7">
        <v>4264.0</v>
      </c>
      <c r="M81" s="83">
        <v>8141.0</v>
      </c>
      <c r="N81" s="22"/>
      <c r="O81" s="82">
        <v>4919.0</v>
      </c>
      <c r="P81" s="7">
        <v>914.0</v>
      </c>
      <c r="Q81" s="83">
        <v>5833.0</v>
      </c>
      <c r="R81" s="82">
        <v>91475.0</v>
      </c>
      <c r="S81" s="7">
        <v>25153.0</v>
      </c>
      <c r="T81" s="83">
        <v>116628.0</v>
      </c>
      <c r="U81" s="82">
        <v>40350.0</v>
      </c>
      <c r="V81" s="7">
        <v>13256.0</v>
      </c>
      <c r="W81" s="83">
        <v>53606.0</v>
      </c>
      <c r="X81" s="82">
        <v>7968.0</v>
      </c>
      <c r="Y81" s="7">
        <v>2450.0</v>
      </c>
      <c r="Z81" s="83">
        <v>10418.0</v>
      </c>
      <c r="AA81" s="22"/>
      <c r="AB81" s="82">
        <v>2370.0</v>
      </c>
      <c r="AC81" s="7">
        <v>1084.0</v>
      </c>
      <c r="AD81" s="83">
        <v>3454.0</v>
      </c>
      <c r="AE81" s="82">
        <v>16619.0</v>
      </c>
      <c r="AF81" s="7">
        <v>11581.0</v>
      </c>
      <c r="AG81" s="83">
        <v>28200.0</v>
      </c>
      <c r="AH81" s="82">
        <v>5148.0</v>
      </c>
      <c r="AI81" s="7">
        <v>3980.0</v>
      </c>
      <c r="AJ81" s="83">
        <v>9128.0</v>
      </c>
      <c r="AK81" s="82">
        <v>1405.0</v>
      </c>
      <c r="AL81" s="7">
        <v>523.0</v>
      </c>
      <c r="AM81" s="83">
        <v>1928.0</v>
      </c>
      <c r="AN81" s="22"/>
      <c r="AO81" s="82">
        <v>3381.0</v>
      </c>
      <c r="AP81" s="7">
        <v>2464.0</v>
      </c>
      <c r="AQ81" s="7">
        <v>5845.0</v>
      </c>
      <c r="AR81" s="82">
        <v>19841.0</v>
      </c>
      <c r="AS81" s="7">
        <v>12890.0</v>
      </c>
      <c r="AT81" s="83">
        <v>32731.0</v>
      </c>
      <c r="AU81" s="82">
        <v>4421.0</v>
      </c>
      <c r="AV81" s="7">
        <v>2714.0</v>
      </c>
      <c r="AW81" s="83">
        <v>7135.0</v>
      </c>
      <c r="AX81" s="7">
        <v>4077.0</v>
      </c>
      <c r="AY81" s="7">
        <v>1957.0</v>
      </c>
      <c r="AZ81" s="83">
        <v>6034.0</v>
      </c>
      <c r="BA81" s="22"/>
      <c r="BB81" s="82">
        <v>6859.0</v>
      </c>
      <c r="BC81" s="7">
        <v>12736.0</v>
      </c>
      <c r="BD81" s="7">
        <v>19595.0</v>
      </c>
      <c r="BE81" s="82">
        <v>72142.0</v>
      </c>
      <c r="BF81" s="7">
        <v>78285.0</v>
      </c>
      <c r="BG81" s="83">
        <v>150427.0</v>
      </c>
      <c r="BH81" s="82">
        <v>8090.0</v>
      </c>
      <c r="BI81" s="7">
        <v>8328.0</v>
      </c>
      <c r="BJ81" s="83">
        <v>16418.0</v>
      </c>
      <c r="BK81" s="7">
        <v>2040.0</v>
      </c>
      <c r="BL81" s="7">
        <v>1736.0</v>
      </c>
      <c r="BM81" s="83">
        <v>3776.0</v>
      </c>
    </row>
    <row r="82" ht="15.75" hidden="1" customHeight="1">
      <c r="A82" s="84">
        <v>2018.0</v>
      </c>
      <c r="B82" s="84">
        <v>2072.0</v>
      </c>
      <c r="C82" s="84">
        <v>4317.0</v>
      </c>
      <c r="D82" s="84">
        <v>6389.0</v>
      </c>
      <c r="E82" s="84">
        <v>45944.0</v>
      </c>
      <c r="F82" s="84">
        <v>75598.0</v>
      </c>
      <c r="G82" s="84">
        <v>121542.0</v>
      </c>
      <c r="H82" s="84">
        <v>7025.0</v>
      </c>
      <c r="I82" s="84">
        <v>10158.0</v>
      </c>
      <c r="J82" s="84">
        <v>17183.0</v>
      </c>
      <c r="K82" s="84">
        <v>3870.0</v>
      </c>
      <c r="L82" s="84">
        <v>4416.0</v>
      </c>
      <c r="M82" s="84">
        <v>8286.0</v>
      </c>
      <c r="N82" s="84"/>
      <c r="O82" s="84">
        <v>5241.0</v>
      </c>
      <c r="P82" s="84">
        <v>1069.0</v>
      </c>
      <c r="Q82" s="84">
        <v>6310.0</v>
      </c>
      <c r="R82" s="84">
        <v>95540.0</v>
      </c>
      <c r="S82" s="84">
        <v>27369.0</v>
      </c>
      <c r="T82" s="84">
        <v>122909.0</v>
      </c>
      <c r="U82" s="84">
        <v>39087.0</v>
      </c>
      <c r="V82" s="84">
        <v>13368.0</v>
      </c>
      <c r="W82" s="84">
        <v>52455.0</v>
      </c>
      <c r="X82" s="84">
        <v>8210.0</v>
      </c>
      <c r="Y82" s="84">
        <v>2640.0</v>
      </c>
      <c r="Z82" s="84">
        <v>10850.0</v>
      </c>
      <c r="AA82" s="84"/>
      <c r="AB82" s="84">
        <v>2880.0</v>
      </c>
      <c r="AC82" s="84">
        <v>1255.0</v>
      </c>
      <c r="AD82" s="84">
        <v>4135.0</v>
      </c>
      <c r="AE82" s="84">
        <v>17352.0</v>
      </c>
      <c r="AF82" s="84">
        <v>12311.0</v>
      </c>
      <c r="AG82" s="84">
        <v>29663.0</v>
      </c>
      <c r="AH82" s="84">
        <v>5989.0</v>
      </c>
      <c r="AI82" s="84">
        <v>4493.0</v>
      </c>
      <c r="AJ82" s="84">
        <v>10482.0</v>
      </c>
      <c r="AK82" s="84">
        <v>1456.0</v>
      </c>
      <c r="AL82" s="84">
        <v>563.0</v>
      </c>
      <c r="AM82" s="84">
        <v>2019.0</v>
      </c>
      <c r="AN82" s="84"/>
      <c r="AO82" s="84">
        <v>3911.0</v>
      </c>
      <c r="AP82" s="84">
        <v>2783.0</v>
      </c>
      <c r="AQ82" s="84">
        <v>6694.0</v>
      </c>
      <c r="AR82" s="84">
        <v>19762.0</v>
      </c>
      <c r="AS82" s="84">
        <v>13160.0</v>
      </c>
      <c r="AT82" s="84">
        <v>32922.0</v>
      </c>
      <c r="AU82" s="84">
        <v>4501.0</v>
      </c>
      <c r="AV82" s="84">
        <v>2670.0</v>
      </c>
      <c r="AW82" s="84">
        <v>7171.0</v>
      </c>
      <c r="AX82" s="84">
        <v>4076.0</v>
      </c>
      <c r="AY82" s="84">
        <v>2107.0</v>
      </c>
      <c r="AZ82" s="84">
        <v>6183.0</v>
      </c>
      <c r="BA82" s="84"/>
      <c r="BB82" s="84">
        <v>7516.0</v>
      </c>
      <c r="BC82" s="84">
        <v>14030.0</v>
      </c>
      <c r="BD82" s="84">
        <v>21546.0</v>
      </c>
      <c r="BE82" s="84">
        <v>72619.0</v>
      </c>
      <c r="BF82" s="84">
        <v>79839.0</v>
      </c>
      <c r="BG82" s="84">
        <v>152458.0</v>
      </c>
      <c r="BH82" s="84">
        <v>8194.0</v>
      </c>
      <c r="BI82" s="84">
        <v>8416.0</v>
      </c>
      <c r="BJ82" s="84">
        <v>16610.0</v>
      </c>
      <c r="BK82" s="84">
        <v>1994.0</v>
      </c>
      <c r="BL82" s="84">
        <v>1770.0</v>
      </c>
      <c r="BM82" s="84">
        <v>3754.0</v>
      </c>
    </row>
    <row r="83" ht="15.75" customHeight="1">
      <c r="A83" s="84">
        <v>2019.0</v>
      </c>
      <c r="B83" s="85">
        <v>2204.0</v>
      </c>
      <c r="C83" s="85">
        <v>5089.0</v>
      </c>
      <c r="D83" s="85">
        <v>7293.0</v>
      </c>
      <c r="E83" s="85">
        <v>45655.0</v>
      </c>
      <c r="F83" s="85">
        <v>78458.0</v>
      </c>
      <c r="G83" s="85">
        <v>124113.0</v>
      </c>
      <c r="H83" s="85">
        <v>7330.0</v>
      </c>
      <c r="I83" s="85">
        <v>10750.0</v>
      </c>
      <c r="J83" s="85">
        <v>18080.0</v>
      </c>
      <c r="K83" s="85">
        <v>3866.0</v>
      </c>
      <c r="L83" s="85">
        <v>4178.0</v>
      </c>
      <c r="M83" s="85">
        <v>8044.0</v>
      </c>
      <c r="N83" s="85"/>
      <c r="O83" s="85">
        <v>5262.0</v>
      </c>
      <c r="P83" s="85">
        <v>1033.0</v>
      </c>
      <c r="Q83" s="85">
        <v>6295.0</v>
      </c>
      <c r="R83" s="85">
        <v>98513.0</v>
      </c>
      <c r="S83" s="85">
        <v>29093.0</v>
      </c>
      <c r="T83" s="85">
        <v>127606.0</v>
      </c>
      <c r="U83" s="85">
        <v>37186.0</v>
      </c>
      <c r="V83" s="85">
        <v>13038.0</v>
      </c>
      <c r="W83" s="85">
        <v>50224.0</v>
      </c>
      <c r="X83" s="85">
        <v>8452.0</v>
      </c>
      <c r="Y83" s="85">
        <v>2730.0</v>
      </c>
      <c r="Z83" s="85">
        <v>11182.0</v>
      </c>
      <c r="AA83" s="85"/>
      <c r="AB83" s="85">
        <v>3200.0</v>
      </c>
      <c r="AC83" s="85">
        <v>1432.0</v>
      </c>
      <c r="AD83" s="85">
        <v>4632.0</v>
      </c>
      <c r="AE83" s="85">
        <v>18085.0</v>
      </c>
      <c r="AF83" s="85">
        <v>12845.0</v>
      </c>
      <c r="AG83" s="85">
        <v>30930.0</v>
      </c>
      <c r="AH83" s="85">
        <v>6622.0</v>
      </c>
      <c r="AI83" s="85">
        <v>4787.0</v>
      </c>
      <c r="AJ83" s="85">
        <v>11409.0</v>
      </c>
      <c r="AK83" s="85">
        <v>1416.0</v>
      </c>
      <c r="AL83" s="85">
        <v>594.0</v>
      </c>
      <c r="AM83" s="85">
        <v>2010.0</v>
      </c>
      <c r="AN83" s="85"/>
      <c r="AO83" s="85">
        <v>4054.0</v>
      </c>
      <c r="AP83" s="85">
        <v>3014.0</v>
      </c>
      <c r="AQ83" s="85">
        <v>7068.0</v>
      </c>
      <c r="AR83" s="85">
        <v>19217.0</v>
      </c>
      <c r="AS83" s="85">
        <v>13156.0</v>
      </c>
      <c r="AT83" s="85">
        <v>32373.0</v>
      </c>
      <c r="AU83" s="85">
        <v>4420.0</v>
      </c>
      <c r="AV83" s="85">
        <v>2701.0</v>
      </c>
      <c r="AW83" s="85">
        <v>7121.0</v>
      </c>
      <c r="AX83" s="85">
        <v>4176.0</v>
      </c>
      <c r="AY83" s="85">
        <v>2129.0</v>
      </c>
      <c r="AZ83" s="85">
        <v>6305.0</v>
      </c>
      <c r="BA83" s="85"/>
      <c r="BB83" s="85">
        <v>8035.0</v>
      </c>
      <c r="BC83" s="85">
        <v>15524.0</v>
      </c>
      <c r="BD83" s="85">
        <v>23559.0</v>
      </c>
      <c r="BE83" s="85">
        <v>71681.0</v>
      </c>
      <c r="BF83" s="85">
        <v>81936.0</v>
      </c>
      <c r="BG83" s="85">
        <v>153617.0</v>
      </c>
      <c r="BH83" s="85">
        <v>8241.0</v>
      </c>
      <c r="BI83" s="85">
        <v>8786.0</v>
      </c>
      <c r="BJ83" s="85">
        <v>17027.0</v>
      </c>
      <c r="BK83" s="85">
        <v>1998.0</v>
      </c>
      <c r="BL83" s="85">
        <v>1704.0</v>
      </c>
      <c r="BM83" s="85">
        <v>3702.0</v>
      </c>
    </row>
    <row r="84" ht="15.75" customHeight="1">
      <c r="A84" s="82">
        <v>2020.0</v>
      </c>
      <c r="B84" s="85">
        <v>2244.0</v>
      </c>
      <c r="C84" s="85">
        <v>5270.0</v>
      </c>
      <c r="D84" s="85">
        <f>B84+C84</f>
        <v>7514</v>
      </c>
      <c r="E84" s="85">
        <v>46024.0</v>
      </c>
      <c r="F84" s="85">
        <v>83638.0</v>
      </c>
      <c r="G84" s="85">
        <f>E84+F84</f>
        <v>129662</v>
      </c>
      <c r="H84" s="85">
        <v>7227.0</v>
      </c>
      <c r="I84" s="85">
        <v>11543.0</v>
      </c>
      <c r="J84" s="85">
        <f>H84+I84</f>
        <v>18770</v>
      </c>
      <c r="K84" s="85">
        <v>3704.0</v>
      </c>
      <c r="L84" s="85">
        <v>4247.0</v>
      </c>
      <c r="M84" s="85">
        <f>K84+L84</f>
        <v>7951</v>
      </c>
      <c r="N84" s="86"/>
      <c r="O84" s="85">
        <v>5301.0</v>
      </c>
      <c r="P84" s="85">
        <v>1161.0</v>
      </c>
      <c r="Q84" s="85">
        <f>O84+P84</f>
        <v>6462</v>
      </c>
      <c r="R84" s="85">
        <v>98502.0</v>
      </c>
      <c r="S84" s="85">
        <v>30914.0</v>
      </c>
      <c r="T84" s="85">
        <f>R84+S84</f>
        <v>129416</v>
      </c>
      <c r="U84" s="85">
        <v>35158.0</v>
      </c>
      <c r="V84" s="85">
        <v>12908.0</v>
      </c>
      <c r="W84" s="85">
        <f>U84+V84</f>
        <v>48066</v>
      </c>
      <c r="X84" s="85">
        <v>8436.0</v>
      </c>
      <c r="Y84" s="85">
        <v>2753.0</v>
      </c>
      <c r="Z84" s="85">
        <f>X84+Y84</f>
        <v>11189</v>
      </c>
      <c r="AA84" s="86"/>
      <c r="AB84" s="85">
        <v>3401.0</v>
      </c>
      <c r="AC84" s="85">
        <v>1448.0</v>
      </c>
      <c r="AD84" s="85">
        <f>AB84+AC84</f>
        <v>4849</v>
      </c>
      <c r="AE84" s="85">
        <v>18776.0</v>
      </c>
      <c r="AF84" s="85">
        <v>13198.0</v>
      </c>
      <c r="AG84" s="85">
        <f>AE84+AF84</f>
        <v>31974</v>
      </c>
      <c r="AH84" s="85">
        <v>6991.0</v>
      </c>
      <c r="AI84" s="85">
        <v>5091.0</v>
      </c>
      <c r="AJ84" s="85">
        <f>AH84+AI84</f>
        <v>12082</v>
      </c>
      <c r="AK84" s="85">
        <v>1438.0</v>
      </c>
      <c r="AL84" s="85">
        <v>590.0</v>
      </c>
      <c r="AM84" s="85">
        <f>AK84+AL84</f>
        <v>2028</v>
      </c>
      <c r="AN84" s="86"/>
      <c r="AO84" s="85">
        <v>3818.0</v>
      </c>
      <c r="AP84" s="85">
        <v>2936.0</v>
      </c>
      <c r="AQ84" s="85">
        <f>AO84+AP84</f>
        <v>6754</v>
      </c>
      <c r="AR84" s="85">
        <v>18373.0</v>
      </c>
      <c r="AS84" s="85">
        <v>13784.0</v>
      </c>
      <c r="AT84" s="85">
        <f>AR84+AS84</f>
        <v>32157</v>
      </c>
      <c r="AU84" s="85">
        <v>4325.0</v>
      </c>
      <c r="AV84" s="85">
        <v>2633.0</v>
      </c>
      <c r="AW84" s="85">
        <f>AU84+AV84</f>
        <v>6958</v>
      </c>
      <c r="AX84" s="85">
        <v>3947.0</v>
      </c>
      <c r="AY84" s="85">
        <v>2027.0</v>
      </c>
      <c r="AZ84" s="85">
        <f>AX84+AY84</f>
        <v>5974</v>
      </c>
      <c r="BA84" s="86"/>
      <c r="BB84" s="85">
        <v>8832.0</v>
      </c>
      <c r="BC84" s="85">
        <v>16882.0</v>
      </c>
      <c r="BD84" s="85">
        <f>BB84+BC84</f>
        <v>25714</v>
      </c>
      <c r="BE84" s="85">
        <v>71130.0</v>
      </c>
      <c r="BF84" s="85">
        <v>83341.0</v>
      </c>
      <c r="BG84" s="85">
        <f>BE84+BF84</f>
        <v>154471</v>
      </c>
      <c r="BH84" s="85">
        <v>8216.0</v>
      </c>
      <c r="BI84" s="85">
        <v>8370.0</v>
      </c>
      <c r="BJ84" s="85">
        <f>BH84+BI84</f>
        <v>16586</v>
      </c>
      <c r="BK84" s="85">
        <v>1932.0</v>
      </c>
      <c r="BL84" s="85">
        <v>1651.0</v>
      </c>
      <c r="BM84" s="85">
        <f>BK84+BL84</f>
        <v>3583</v>
      </c>
    </row>
    <row r="85" ht="15.75" customHeight="1"/>
    <row r="86" ht="15.75" customHeight="1"/>
    <row r="87" ht="15.75" customHeight="1">
      <c r="B87" s="87" t="s">
        <v>45</v>
      </c>
      <c r="I87" s="87" t="s">
        <v>46</v>
      </c>
      <c r="Q87" s="87" t="s">
        <v>47</v>
      </c>
      <c r="Y87" s="87" t="s">
        <v>41</v>
      </c>
    </row>
    <row r="88" ht="15.75" customHeight="1">
      <c r="B88" s="88" t="s">
        <v>48</v>
      </c>
      <c r="C88" s="25" t="s">
        <v>26</v>
      </c>
      <c r="D88" s="26" t="s">
        <v>27</v>
      </c>
      <c r="E88" s="27" t="s">
        <v>28</v>
      </c>
      <c r="F88" s="28" t="s">
        <v>29</v>
      </c>
      <c r="G88" s="29" t="s">
        <v>30</v>
      </c>
      <c r="J88" s="88" t="s">
        <v>48</v>
      </c>
      <c r="K88" s="25" t="s">
        <v>26</v>
      </c>
      <c r="L88" s="26" t="s">
        <v>27</v>
      </c>
      <c r="M88" s="27" t="s">
        <v>28</v>
      </c>
      <c r="N88" s="28" t="s">
        <v>29</v>
      </c>
      <c r="O88" s="29" t="s">
        <v>30</v>
      </c>
      <c r="R88" s="89" t="s">
        <v>48</v>
      </c>
      <c r="S88" s="25" t="s">
        <v>26</v>
      </c>
      <c r="T88" s="26" t="s">
        <v>27</v>
      </c>
      <c r="U88" s="27" t="s">
        <v>28</v>
      </c>
      <c r="V88" s="28" t="s">
        <v>29</v>
      </c>
      <c r="W88" s="29" t="s">
        <v>30</v>
      </c>
      <c r="Z88" s="88" t="s">
        <v>48</v>
      </c>
      <c r="AA88" s="25" t="s">
        <v>26</v>
      </c>
      <c r="AB88" s="26" t="s">
        <v>27</v>
      </c>
      <c r="AC88" s="27" t="s">
        <v>28</v>
      </c>
      <c r="AD88" s="28" t="s">
        <v>29</v>
      </c>
      <c r="AE88" s="29" t="s">
        <v>30</v>
      </c>
    </row>
    <row r="89" ht="15.75" customHeight="1">
      <c r="A89" s="11">
        <v>1995.0</v>
      </c>
      <c r="B89" s="32">
        <v>0.40893470790378006</v>
      </c>
      <c r="C89" s="32">
        <v>0.599787120808941</v>
      </c>
      <c r="D89" s="32">
        <v>0.14036834245893479</v>
      </c>
      <c r="E89" s="32">
        <v>0.4398976982097187</v>
      </c>
      <c r="F89" s="32">
        <v>0.4401215805471125</v>
      </c>
      <c r="G89" s="32">
        <v>0.5984598459845984</v>
      </c>
      <c r="I89" s="11">
        <v>1995.0</v>
      </c>
      <c r="J89" s="32">
        <v>0.24005134788189988</v>
      </c>
      <c r="K89" s="32">
        <v>0.523405547320105</v>
      </c>
      <c r="L89" s="32">
        <v>0.17173242513815704</v>
      </c>
      <c r="M89" s="32">
        <v>0.468483567733003</v>
      </c>
      <c r="N89" s="32">
        <v>0.34811588117980474</v>
      </c>
      <c r="O89" s="32">
        <v>0.46829485318222264</v>
      </c>
      <c r="Q89" s="11">
        <v>1995.0</v>
      </c>
      <c r="R89" s="90">
        <v>0.23629112662013957</v>
      </c>
      <c r="S89" s="32">
        <v>0.517522714630076</v>
      </c>
      <c r="T89" s="32">
        <v>0.16224944711622846</v>
      </c>
      <c r="U89" s="32">
        <v>0.3917723032767281</v>
      </c>
      <c r="V89" s="32">
        <v>0.30290311297656525</v>
      </c>
      <c r="W89" s="32">
        <v>0.4471539238800943</v>
      </c>
      <c r="Y89" s="11">
        <v>1995.0</v>
      </c>
      <c r="Z89" s="32">
        <v>0.22727272727272727</v>
      </c>
      <c r="AA89" s="32">
        <v>0.40344456404736273</v>
      </c>
      <c r="AB89" s="32">
        <v>0.11898527004909984</v>
      </c>
      <c r="AC89" s="32">
        <v>0.22104404567699837</v>
      </c>
      <c r="AD89" s="32">
        <v>0.23559624832514514</v>
      </c>
      <c r="AE89" s="32">
        <v>0.37550689375506896</v>
      </c>
    </row>
    <row r="90" ht="15.75" customHeight="1">
      <c r="A90" s="11">
        <v>2000.0</v>
      </c>
      <c r="B90" s="32">
        <v>0.3362255965292842</v>
      </c>
      <c r="C90" s="32">
        <v>0.6622097114707952</v>
      </c>
      <c r="D90" s="32">
        <v>0.14266929651545035</v>
      </c>
      <c r="E90" s="32">
        <v>0.3925373134328358</v>
      </c>
      <c r="F90" s="32">
        <v>0.5034674063800277</v>
      </c>
      <c r="G90" s="32">
        <v>0.6509048453006422</v>
      </c>
      <c r="I90" s="11">
        <v>2000.0</v>
      </c>
      <c r="J90" s="32">
        <v>0.2206405693950178</v>
      </c>
      <c r="K90" s="32">
        <v>0.5827786432516641</v>
      </c>
      <c r="L90" s="32">
        <v>0.20424685259510822</v>
      </c>
      <c r="M90" s="32">
        <v>0.47100611267140263</v>
      </c>
      <c r="N90" s="32">
        <v>0.4031683385408102</v>
      </c>
      <c r="O90" s="32">
        <v>0.5116721574424254</v>
      </c>
      <c r="Q90" s="11">
        <v>2000.0</v>
      </c>
      <c r="R90" s="90">
        <v>0.31285831285831284</v>
      </c>
      <c r="S90" s="32">
        <v>0.5525976121329461</v>
      </c>
      <c r="T90" s="32">
        <v>0.2082133125729856</v>
      </c>
      <c r="U90" s="32">
        <v>0.44871043376318875</v>
      </c>
      <c r="V90" s="32">
        <v>0.3549657889280531</v>
      </c>
      <c r="W90" s="32">
        <v>0.5006041651858696</v>
      </c>
      <c r="Y90" s="11">
        <v>2000.0</v>
      </c>
      <c r="Z90" s="32">
        <v>0.1875</v>
      </c>
      <c r="AA90" s="32">
        <v>0.44072323813437436</v>
      </c>
      <c r="AB90" s="32">
        <v>0.1550891530460624</v>
      </c>
      <c r="AC90" s="32">
        <v>0.24954792043399637</v>
      </c>
      <c r="AD90" s="32">
        <v>0.2549800796812749</v>
      </c>
      <c r="AE90" s="32">
        <v>0.4122828480548079</v>
      </c>
    </row>
    <row r="91" ht="15.75" customHeight="1">
      <c r="A91" s="11">
        <v>2005.0</v>
      </c>
      <c r="B91" s="32">
        <v>0.2393048128342246</v>
      </c>
      <c r="C91" s="32">
        <v>0.6763341067285383</v>
      </c>
      <c r="D91" s="32">
        <v>0.14804917156600747</v>
      </c>
      <c r="E91" s="32">
        <v>0.3444857496902107</v>
      </c>
      <c r="F91" s="32">
        <v>0.39512471655328796</v>
      </c>
      <c r="G91" s="32">
        <v>0.67472</v>
      </c>
      <c r="I91" s="11">
        <v>2005.0</v>
      </c>
      <c r="J91" s="32">
        <v>0.16985772000702618</v>
      </c>
      <c r="K91" s="32">
        <v>0.6185370395398777</v>
      </c>
      <c r="L91" s="32">
        <v>0.1987051565237261</v>
      </c>
      <c r="M91" s="32">
        <v>0.43486306439674316</v>
      </c>
      <c r="N91" s="32">
        <v>0.4225050967132415</v>
      </c>
      <c r="O91" s="32">
        <v>0.5305441441441442</v>
      </c>
      <c r="Q91" s="11">
        <v>2005.0</v>
      </c>
      <c r="R91" s="90">
        <v>0.2751589563692173</v>
      </c>
      <c r="S91" s="32">
        <v>0.5956151035322778</v>
      </c>
      <c r="T91" s="32">
        <v>0.22157814871016693</v>
      </c>
      <c r="U91" s="32">
        <v>0.4358002674988854</v>
      </c>
      <c r="V91" s="32">
        <v>0.38529718456725753</v>
      </c>
      <c r="W91" s="32">
        <v>0.527497513144806</v>
      </c>
      <c r="Y91" s="11">
        <v>2005.0</v>
      </c>
      <c r="Z91" s="32">
        <v>0.1431924882629108</v>
      </c>
      <c r="AA91" s="32">
        <v>0.48991971454058875</v>
      </c>
      <c r="AB91" s="32">
        <v>0.18579484834628868</v>
      </c>
      <c r="AC91" s="32">
        <v>0.2854715378079864</v>
      </c>
      <c r="AD91" s="32">
        <v>0.2792223572296476</v>
      </c>
      <c r="AE91" s="32">
        <v>0.43397478433974784</v>
      </c>
    </row>
    <row r="92" ht="15.75" customHeight="1">
      <c r="A92" s="11">
        <v>2010.0</v>
      </c>
      <c r="B92" s="32">
        <v>0.18870967741935485</v>
      </c>
      <c r="C92" s="32">
        <v>0.6777483944087647</v>
      </c>
      <c r="D92" s="32">
        <v>0.13266583229036297</v>
      </c>
      <c r="E92" s="32">
        <v>0.3104106972301815</v>
      </c>
      <c r="F92" s="32">
        <v>0.39437211255774884</v>
      </c>
      <c r="G92" s="32">
        <v>0.6543258760641457</v>
      </c>
      <c r="I92" s="11">
        <v>2010.0</v>
      </c>
      <c r="J92" s="32">
        <v>0.12671103855330906</v>
      </c>
      <c r="K92" s="32">
        <v>0.5842008021269884</v>
      </c>
      <c r="L92" s="32">
        <v>0.18370731841048346</v>
      </c>
      <c r="M92" s="32">
        <v>0.42310647639956095</v>
      </c>
      <c r="N92" s="32">
        <v>0.4045929189100995</v>
      </c>
      <c r="O92" s="32">
        <v>0.5157192505892222</v>
      </c>
      <c r="Q92" s="11">
        <v>2010.0</v>
      </c>
      <c r="R92" s="90">
        <v>0.2344654573523736</v>
      </c>
      <c r="S92" s="32">
        <v>0.5702725327876477</v>
      </c>
      <c r="T92" s="32">
        <v>0.22115900302029526</v>
      </c>
      <c r="U92" s="32">
        <v>0.40074573863636365</v>
      </c>
      <c r="V92" s="32">
        <v>0.3974570673712021</v>
      </c>
      <c r="W92" s="32">
        <v>0.5083708145927036</v>
      </c>
      <c r="Y92" s="11">
        <v>2010.0</v>
      </c>
      <c r="Z92" s="32">
        <v>0.1769436997319035</v>
      </c>
      <c r="AA92" s="32">
        <v>0.5290146696092431</v>
      </c>
      <c r="AB92" s="32">
        <v>0.22927712401396613</v>
      </c>
      <c r="AC92" s="32">
        <v>0.29887218045112784</v>
      </c>
      <c r="AD92" s="32">
        <v>0.32728348786742945</v>
      </c>
      <c r="AE92" s="32">
        <v>0.4620422744864543</v>
      </c>
    </row>
    <row r="93" ht="15.75" customHeight="1">
      <c r="A93" s="11">
        <v>2015.0</v>
      </c>
      <c r="B93" s="32">
        <v>0.11821862348178137</v>
      </c>
      <c r="C93" s="32">
        <v>0.6650296705545324</v>
      </c>
      <c r="D93" s="32">
        <v>0.13913408995376209</v>
      </c>
      <c r="E93" s="32">
        <v>0.28984432913269087</v>
      </c>
      <c r="F93" s="32">
        <v>0.4149147163823879</v>
      </c>
      <c r="G93" s="32">
        <v>0.6474197040779502</v>
      </c>
      <c r="I93" s="11">
        <v>2015.0</v>
      </c>
      <c r="J93" s="32">
        <v>0.15519693316020527</v>
      </c>
      <c r="K93" s="32">
        <v>0.5895486052708457</v>
      </c>
      <c r="L93" s="32">
        <v>0.2005266889496607</v>
      </c>
      <c r="M93" s="32">
        <v>0.4187863869026687</v>
      </c>
      <c r="N93" s="32">
        <v>0.3823258180430566</v>
      </c>
      <c r="O93" s="32">
        <v>0.5088681007862573</v>
      </c>
      <c r="Q93" s="11">
        <v>2015.0</v>
      </c>
      <c r="R93" s="90">
        <v>0.25960904897869536</v>
      </c>
      <c r="S93" s="32">
        <v>0.5738917928178671</v>
      </c>
      <c r="T93" s="32">
        <v>0.24874933475252795</v>
      </c>
      <c r="U93" s="32">
        <v>0.40578947368421053</v>
      </c>
      <c r="V93" s="32">
        <v>0.37349908179121344</v>
      </c>
      <c r="W93" s="32">
        <v>0.49964058943332934</v>
      </c>
      <c r="Y93" s="11">
        <v>2015.0</v>
      </c>
      <c r="Z93" s="32">
        <v>0.1896551724137931</v>
      </c>
      <c r="AA93" s="32">
        <v>0.5318624429927277</v>
      </c>
      <c r="AB93" s="32">
        <v>0.23056717579531083</v>
      </c>
      <c r="AC93" s="32">
        <v>0.27906976744186046</v>
      </c>
      <c r="AD93" s="32">
        <v>0.34317596566523606</v>
      </c>
      <c r="AE93" s="32">
        <v>0.4646017699115044</v>
      </c>
    </row>
    <row r="94" ht="15.75" customHeight="1">
      <c r="A94" s="11">
        <v>2016.0</v>
      </c>
      <c r="B94" s="32">
        <v>0.1467772814294831</v>
      </c>
      <c r="C94" s="32">
        <v>0.6584948688711516</v>
      </c>
      <c r="D94" s="32">
        <v>0.1480053960300636</v>
      </c>
      <c r="E94" s="32">
        <v>0.2867986798679868</v>
      </c>
      <c r="F94" s="32">
        <v>0.4101590744757773</v>
      </c>
      <c r="G94" s="32">
        <v>0.6513279132791328</v>
      </c>
      <c r="I94" s="11">
        <v>2016.0</v>
      </c>
      <c r="J94" s="32">
        <v>0.16664874744651112</v>
      </c>
      <c r="K94" s="32">
        <v>0.5991263009122446</v>
      </c>
      <c r="L94" s="32">
        <v>0.20962951963768653</v>
      </c>
      <c r="M94" s="32">
        <v>0.41522854041103585</v>
      </c>
      <c r="N94" s="32">
        <v>0.38490436089284036</v>
      </c>
      <c r="O94" s="32">
        <v>0.5177940183500814</v>
      </c>
      <c r="Q94" s="11">
        <v>2016.0</v>
      </c>
      <c r="R94" s="91">
        <v>0.2765820233776703</v>
      </c>
      <c r="S94" s="32">
        <v>0.5741245012982078</v>
      </c>
      <c r="T94" s="32">
        <v>0.2501521838380764</v>
      </c>
      <c r="U94" s="32">
        <v>0.4171974522292994</v>
      </c>
      <c r="V94" s="32">
        <v>0.37448850007055173</v>
      </c>
      <c r="W94" s="32">
        <v>0.49608869725900834</v>
      </c>
      <c r="Y94" s="11">
        <v>2016.0</v>
      </c>
      <c r="Z94" s="32">
        <v>0.17118093174431204</v>
      </c>
      <c r="AA94" s="32">
        <v>0.5287039358235147</v>
      </c>
      <c r="AB94" s="32">
        <v>0.23258971871968961</v>
      </c>
      <c r="AC94" s="32">
        <v>0.2868675995694295</v>
      </c>
      <c r="AD94" s="32">
        <v>0.3227190232634879</v>
      </c>
      <c r="AE94" s="32">
        <v>0.44474177147444477</v>
      </c>
    </row>
    <row r="95" ht="15.75" customHeight="1">
      <c r="A95" s="11">
        <v>2017.0</v>
      </c>
      <c r="B95" s="32">
        <v>0.2</v>
      </c>
      <c r="C95" s="32">
        <v>0.684447648224905</v>
      </c>
      <c r="D95" s="32">
        <v>0.1566946682667581</v>
      </c>
      <c r="E95" s="32">
        <v>0.3138390272148234</v>
      </c>
      <c r="F95" s="32">
        <v>0.4215568862275449</v>
      </c>
      <c r="G95" s="32">
        <v>0.6499617249298291</v>
      </c>
      <c r="I95" s="11">
        <v>2017.0</v>
      </c>
      <c r="J95" s="32">
        <v>0.19</v>
      </c>
      <c r="K95" s="32">
        <v>0.6096730017702662</v>
      </c>
      <c r="L95" s="32">
        <v>0.2156686216003018</v>
      </c>
      <c r="M95" s="32">
        <v>0.4106737588652482</v>
      </c>
      <c r="N95" s="32">
        <v>0.3938162598148544</v>
      </c>
      <c r="O95" s="32">
        <v>0.5204185418841033</v>
      </c>
      <c r="Q95" s="11">
        <v>2017.0</v>
      </c>
      <c r="R95" s="36">
        <v>0.3</v>
      </c>
      <c r="S95" s="32">
        <v>0.5806293620668544</v>
      </c>
      <c r="T95" s="32">
        <v>0.2472857515949707</v>
      </c>
      <c r="U95" s="32">
        <v>0.4360210341805434</v>
      </c>
      <c r="V95" s="32">
        <v>0.38037841625788366</v>
      </c>
      <c r="W95" s="32">
        <v>0.5072481422828603</v>
      </c>
      <c r="Y95" s="11">
        <v>2017.0</v>
      </c>
      <c r="Z95" s="32">
        <v>0.22</v>
      </c>
      <c r="AA95" s="32">
        <v>0.5237685787986733</v>
      </c>
      <c r="AB95" s="32">
        <v>0.23516989825302362</v>
      </c>
      <c r="AC95" s="32">
        <v>0.2712655601659751</v>
      </c>
      <c r="AD95" s="32">
        <v>0.32432880344713294</v>
      </c>
      <c r="AE95" s="32">
        <v>0.4597457627118644</v>
      </c>
    </row>
    <row r="96" ht="15.75" customHeight="1">
      <c r="A96" s="11">
        <v>2018.0</v>
      </c>
      <c r="B96" s="32">
        <v>0.2</v>
      </c>
      <c r="C96" s="32">
        <v>0.68</v>
      </c>
      <c r="D96" s="32">
        <v>0.17</v>
      </c>
      <c r="E96" s="32">
        <v>0.3</v>
      </c>
      <c r="F96" s="32">
        <v>0.42</v>
      </c>
      <c r="G96" s="32">
        <v>0.65</v>
      </c>
      <c r="I96" s="11">
        <v>2018.0</v>
      </c>
      <c r="J96" s="32">
        <v>0.2</v>
      </c>
      <c r="K96" s="32">
        <v>0.62</v>
      </c>
      <c r="L96" s="32">
        <v>0.22</v>
      </c>
      <c r="M96" s="32">
        <v>0.42</v>
      </c>
      <c r="N96" s="32">
        <v>0.4</v>
      </c>
      <c r="O96" s="32">
        <v>0.52</v>
      </c>
      <c r="Q96" s="11">
        <v>2018.0</v>
      </c>
      <c r="R96" s="32">
        <v>0.32</v>
      </c>
      <c r="S96" s="32">
        <v>0.59</v>
      </c>
      <c r="T96" s="32">
        <v>0.25</v>
      </c>
      <c r="U96" s="32">
        <v>0.43</v>
      </c>
      <c r="V96" s="32">
        <v>0.37</v>
      </c>
      <c r="W96" s="32">
        <v>0.51</v>
      </c>
      <c r="Y96" s="11">
        <v>2018.0</v>
      </c>
      <c r="Z96" s="32">
        <v>0.22</v>
      </c>
      <c r="AA96" s="32">
        <v>0.53</v>
      </c>
      <c r="AB96" s="32">
        <v>0.24</v>
      </c>
      <c r="AC96" s="32">
        <v>0.28</v>
      </c>
      <c r="AD96" s="32">
        <v>0.34</v>
      </c>
      <c r="AE96" s="32">
        <v>0.47</v>
      </c>
    </row>
    <row r="97" ht="15.75" customHeight="1">
      <c r="A97" s="11">
        <v>2019.0</v>
      </c>
      <c r="B97" s="32">
        <v>0.2</v>
      </c>
      <c r="C97" s="32">
        <v>0.7</v>
      </c>
      <c r="D97" s="32">
        <v>0.16</v>
      </c>
      <c r="E97" s="32">
        <v>0.31</v>
      </c>
      <c r="F97" s="32">
        <v>0.43</v>
      </c>
      <c r="G97" s="32">
        <v>0.66</v>
      </c>
      <c r="I97" s="11">
        <v>2019.0</v>
      </c>
      <c r="J97" s="32">
        <v>0.21</v>
      </c>
      <c r="K97" s="32">
        <v>0.63</v>
      </c>
      <c r="L97" s="32">
        <v>0.23</v>
      </c>
      <c r="M97" s="32">
        <v>0.42</v>
      </c>
      <c r="N97" s="32">
        <v>0.41</v>
      </c>
      <c r="O97" s="32">
        <v>0.53</v>
      </c>
      <c r="Q97" s="11">
        <v>2019.0</v>
      </c>
      <c r="R97" s="32">
        <v>0.32</v>
      </c>
      <c r="S97" s="32">
        <v>0.59</v>
      </c>
      <c r="T97" s="32">
        <v>0.26</v>
      </c>
      <c r="U97" s="32">
        <v>0.42</v>
      </c>
      <c r="V97" s="32">
        <v>0.38</v>
      </c>
      <c r="W97" s="32">
        <v>0.52</v>
      </c>
      <c r="Y97" s="11">
        <v>2019.0</v>
      </c>
      <c r="Z97" s="32">
        <v>0.23</v>
      </c>
      <c r="AA97" s="32">
        <v>0.52</v>
      </c>
      <c r="AB97" s="32">
        <v>0.24</v>
      </c>
      <c r="AC97" s="32">
        <v>0.3</v>
      </c>
      <c r="AD97" s="32">
        <v>0.34</v>
      </c>
      <c r="AE97" s="32">
        <v>0.46</v>
      </c>
    </row>
    <row r="98" ht="15.75" customHeight="1">
      <c r="A98" s="11">
        <v>2020.0</v>
      </c>
      <c r="B98" s="32">
        <v>0.21</v>
      </c>
      <c r="C98" s="32">
        <v>0.7</v>
      </c>
      <c r="D98" s="32">
        <v>0.18</v>
      </c>
      <c r="E98" s="32">
        <v>0.3</v>
      </c>
      <c r="F98" s="32">
        <v>0.43</v>
      </c>
      <c r="G98" s="32">
        <v>0.66</v>
      </c>
      <c r="I98" s="11">
        <v>2020.0</v>
      </c>
      <c r="J98" s="32">
        <v>0.22</v>
      </c>
      <c r="K98" s="32">
        <v>0.65</v>
      </c>
      <c r="L98" s="32">
        <v>0.24</v>
      </c>
      <c r="M98" s="32">
        <v>0.41</v>
      </c>
      <c r="N98" s="32">
        <v>0.43</v>
      </c>
      <c r="O98" s="32">
        <v>0.54</v>
      </c>
      <c r="Q98" s="11">
        <v>2020.0</v>
      </c>
      <c r="R98" s="32">
        <v>0.33</v>
      </c>
      <c r="S98" s="32">
        <v>0.61</v>
      </c>
      <c r="T98" s="32">
        <v>0.27</v>
      </c>
      <c r="U98" s="32">
        <v>0.42</v>
      </c>
      <c r="V98" s="32">
        <v>0.38</v>
      </c>
      <c r="W98" s="32">
        <v>0.5</v>
      </c>
      <c r="Y98" s="11">
        <v>2020.0</v>
      </c>
      <c r="Z98" s="32">
        <v>0.22</v>
      </c>
      <c r="AA98" s="32">
        <v>0.53</v>
      </c>
      <c r="AB98" s="32">
        <v>0.25</v>
      </c>
      <c r="AC98" s="32">
        <v>0.29</v>
      </c>
      <c r="AD98" s="32">
        <v>0.34</v>
      </c>
      <c r="AE98" s="32">
        <v>0.46</v>
      </c>
    </row>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X57:AZ57"/>
    <mergeCell ref="BB57:BD57"/>
    <mergeCell ref="BE57:BG57"/>
    <mergeCell ref="BH57:BJ57"/>
    <mergeCell ref="A53:B53"/>
    <mergeCell ref="O56:Z56"/>
    <mergeCell ref="AB56:AM56"/>
    <mergeCell ref="AO56:AZ56"/>
    <mergeCell ref="BB56:BM56"/>
    <mergeCell ref="B57:D57"/>
    <mergeCell ref="H57:J57"/>
    <mergeCell ref="BK57:BM57"/>
    <mergeCell ref="B3:E3"/>
    <mergeCell ref="G3:J3"/>
    <mergeCell ref="L3:O3"/>
    <mergeCell ref="Q3:T3"/>
    <mergeCell ref="V3:Y3"/>
    <mergeCell ref="AA3:AD3"/>
    <mergeCell ref="A44:G45"/>
    <mergeCell ref="K57:M57"/>
    <mergeCell ref="O57:Q57"/>
    <mergeCell ref="R57:T57"/>
    <mergeCell ref="U57:W57"/>
    <mergeCell ref="X57:Z57"/>
    <mergeCell ref="AB57:AD57"/>
    <mergeCell ref="AE57:AG57"/>
    <mergeCell ref="AH57:AJ57"/>
    <mergeCell ref="AK57:AM57"/>
    <mergeCell ref="AO57:AQ57"/>
    <mergeCell ref="AR57:AT57"/>
    <mergeCell ref="AU57:AW57"/>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5"/>
    <col customWidth="1" min="2" max="2" width="10.38"/>
    <col customWidth="1" min="3" max="3" width="11.5"/>
    <col customWidth="1" min="4" max="4" width="8.0"/>
    <col customWidth="1" min="5" max="5" width="10.75"/>
    <col customWidth="1" min="6" max="26" width="8.0"/>
  </cols>
  <sheetData>
    <row r="1">
      <c r="A1" s="44" t="s">
        <v>49</v>
      </c>
    </row>
    <row r="2">
      <c r="O2" s="9"/>
      <c r="P2" s="9"/>
      <c r="Q2" s="9"/>
      <c r="R2" s="9"/>
      <c r="S2" s="9"/>
      <c r="T2" s="9"/>
      <c r="U2" s="9"/>
      <c r="V2" s="9"/>
    </row>
    <row r="3">
      <c r="A3" s="92" t="s">
        <v>50</v>
      </c>
      <c r="B3" s="93" t="s">
        <v>51</v>
      </c>
      <c r="C3" s="93" t="s">
        <v>52</v>
      </c>
      <c r="D3" s="93" t="s">
        <v>44</v>
      </c>
      <c r="E3" s="94" t="s">
        <v>53</v>
      </c>
      <c r="O3" s="9"/>
      <c r="P3" s="9"/>
      <c r="Q3" s="9"/>
      <c r="R3" s="9"/>
      <c r="S3" s="9"/>
      <c r="T3" s="9"/>
      <c r="U3" s="9"/>
      <c r="V3" s="9"/>
    </row>
    <row r="4" ht="15.75" customHeight="1">
      <c r="A4" s="95" t="s">
        <v>54</v>
      </c>
      <c r="B4" s="96">
        <v>13733.0</v>
      </c>
      <c r="C4" s="96">
        <v>25887.0</v>
      </c>
      <c r="D4" s="96">
        <f t="shared" ref="D4:D32" si="1">B4+C4</f>
        <v>39620</v>
      </c>
      <c r="E4" s="97">
        <f>B4/D4</f>
        <v>0.3466178698</v>
      </c>
      <c r="O4" s="9"/>
      <c r="P4" s="98"/>
      <c r="Q4" s="98"/>
      <c r="R4" s="98"/>
      <c r="S4" s="9"/>
      <c r="T4" s="9"/>
      <c r="U4" s="9"/>
      <c r="V4" s="9"/>
    </row>
    <row r="5">
      <c r="A5" s="95" t="s">
        <v>55</v>
      </c>
      <c r="B5" s="99">
        <v>13265.0</v>
      </c>
      <c r="C5" s="99">
        <v>24947.0</v>
      </c>
      <c r="D5" s="99">
        <f t="shared" si="1"/>
        <v>38212</v>
      </c>
      <c r="E5" s="97">
        <v>0.34714225897623785</v>
      </c>
      <c r="O5" s="9"/>
      <c r="P5" s="98"/>
      <c r="Q5" s="98"/>
      <c r="R5" s="98"/>
      <c r="S5" s="9"/>
      <c r="T5" s="9"/>
      <c r="U5" s="9"/>
      <c r="V5" s="9"/>
    </row>
    <row r="6">
      <c r="A6" s="95" t="s">
        <v>56</v>
      </c>
      <c r="B6" s="99">
        <v>10758.0</v>
      </c>
      <c r="C6" s="99">
        <v>22460.0</v>
      </c>
      <c r="D6" s="99">
        <f t="shared" si="1"/>
        <v>33218</v>
      </c>
      <c r="E6" s="97">
        <v>0.3238605575290505</v>
      </c>
      <c r="O6" s="7"/>
      <c r="P6" s="7"/>
      <c r="Q6" s="7"/>
      <c r="R6" s="7"/>
      <c r="S6" s="9"/>
      <c r="T6" s="9"/>
      <c r="U6" s="9"/>
      <c r="V6" s="9"/>
    </row>
    <row r="7">
      <c r="A7" s="95" t="s">
        <v>57</v>
      </c>
      <c r="B7" s="99">
        <v>9218.0</v>
      </c>
      <c r="C7" s="99">
        <v>20638.0</v>
      </c>
      <c r="D7" s="99">
        <f t="shared" si="1"/>
        <v>29856</v>
      </c>
      <c r="E7" s="97">
        <v>0.3087486602357985</v>
      </c>
      <c r="O7" s="7"/>
      <c r="P7" s="7"/>
      <c r="Q7" s="7"/>
      <c r="R7" s="7"/>
      <c r="S7" s="9"/>
      <c r="T7" s="9"/>
      <c r="U7" s="9"/>
      <c r="V7" s="9"/>
    </row>
    <row r="8">
      <c r="A8" s="95" t="s">
        <v>58</v>
      </c>
      <c r="B8" s="99">
        <v>7803.0</v>
      </c>
      <c r="C8" s="99">
        <v>18416.0</v>
      </c>
      <c r="D8" s="99">
        <f t="shared" si="1"/>
        <v>26219</v>
      </c>
      <c r="E8" s="97">
        <v>0.29760860444715664</v>
      </c>
      <c r="O8" s="7"/>
      <c r="P8" s="7"/>
      <c r="Q8" s="7"/>
      <c r="R8" s="7"/>
      <c r="S8" s="9"/>
      <c r="T8" s="9"/>
      <c r="U8" s="9"/>
      <c r="V8" s="9"/>
    </row>
    <row r="9">
      <c r="A9" s="95" t="s">
        <v>59</v>
      </c>
      <c r="B9" s="99">
        <v>7054.0</v>
      </c>
      <c r="C9" s="99">
        <v>17010.0</v>
      </c>
      <c r="D9" s="99">
        <f t="shared" si="1"/>
        <v>24064</v>
      </c>
      <c r="E9" s="97">
        <v>0.2931349734042553</v>
      </c>
      <c r="O9" s="7"/>
      <c r="P9" s="7"/>
      <c r="Q9" s="7"/>
      <c r="R9" s="7"/>
      <c r="S9" s="9"/>
      <c r="T9" s="9"/>
      <c r="U9" s="9"/>
      <c r="V9" s="9"/>
    </row>
    <row r="10">
      <c r="A10" s="95" t="s">
        <v>60</v>
      </c>
      <c r="B10" s="99">
        <v>6746.0</v>
      </c>
      <c r="C10" s="99">
        <v>16790.0</v>
      </c>
      <c r="D10" s="99">
        <f t="shared" si="1"/>
        <v>23536</v>
      </c>
      <c r="E10" s="97">
        <v>0.28662474507138</v>
      </c>
      <c r="O10" s="7"/>
      <c r="P10" s="7"/>
      <c r="Q10" s="7"/>
      <c r="R10" s="7"/>
      <c r="S10" s="9"/>
      <c r="T10" s="9"/>
      <c r="U10" s="9"/>
      <c r="V10" s="9"/>
    </row>
    <row r="11">
      <c r="A11" s="95" t="s">
        <v>61</v>
      </c>
      <c r="B11" s="99">
        <v>6496.0</v>
      </c>
      <c r="C11" s="99">
        <v>16782.0</v>
      </c>
      <c r="D11" s="99">
        <f t="shared" si="1"/>
        <v>23278</v>
      </c>
      <c r="E11" s="97">
        <v>0.27906177506658647</v>
      </c>
      <c r="O11" s="7"/>
      <c r="P11" s="7"/>
      <c r="Q11" s="7"/>
      <c r="R11" s="7"/>
      <c r="S11" s="9"/>
      <c r="T11" s="9"/>
      <c r="U11" s="9"/>
      <c r="V11" s="9"/>
    </row>
    <row r="12">
      <c r="A12" s="95" t="s">
        <v>62</v>
      </c>
      <c r="B12" s="99">
        <v>6517.0</v>
      </c>
      <c r="C12" s="99">
        <v>16527.0</v>
      </c>
      <c r="D12" s="99">
        <f t="shared" si="1"/>
        <v>23044</v>
      </c>
      <c r="E12" s="97">
        <v>0.2828068043742406</v>
      </c>
      <c r="O12" s="7"/>
      <c r="P12" s="7"/>
      <c r="Q12" s="7"/>
      <c r="R12" s="7"/>
      <c r="S12" s="9"/>
      <c r="T12" s="9"/>
      <c r="U12" s="9"/>
      <c r="V12" s="9"/>
    </row>
    <row r="13">
      <c r="A13" s="95" t="s">
        <v>63</v>
      </c>
      <c r="B13" s="99">
        <v>6362.0</v>
      </c>
      <c r="C13" s="99">
        <v>16288.0</v>
      </c>
      <c r="D13" s="99">
        <f t="shared" si="1"/>
        <v>22650</v>
      </c>
      <c r="E13" s="97">
        <v>0.2808830022075055</v>
      </c>
      <c r="O13" s="7"/>
      <c r="P13" s="7"/>
      <c r="Q13" s="7"/>
      <c r="R13" s="7"/>
      <c r="S13" s="9"/>
      <c r="T13" s="9"/>
      <c r="U13" s="9"/>
      <c r="V13" s="9"/>
    </row>
    <row r="14">
      <c r="A14" s="95" t="s">
        <v>64</v>
      </c>
      <c r="B14" s="99">
        <v>6166.0</v>
      </c>
      <c r="C14" s="99">
        <v>16434.0</v>
      </c>
      <c r="D14" s="99">
        <f t="shared" si="1"/>
        <v>22600</v>
      </c>
      <c r="E14" s="97">
        <v>0.27283185840707963</v>
      </c>
      <c r="O14" s="7"/>
      <c r="P14" s="7"/>
      <c r="Q14" s="7"/>
      <c r="R14" s="7"/>
      <c r="S14" s="9"/>
      <c r="T14" s="9"/>
      <c r="U14" s="9"/>
      <c r="V14" s="9"/>
    </row>
    <row r="15">
      <c r="A15" s="95" t="s">
        <v>65</v>
      </c>
      <c r="B15" s="99">
        <v>6250.0</v>
      </c>
      <c r="C15" s="99">
        <v>16990.0</v>
      </c>
      <c r="D15" s="99">
        <f t="shared" si="1"/>
        <v>23240</v>
      </c>
      <c r="E15" s="97">
        <v>0.2689328743545611</v>
      </c>
      <c r="O15" s="7"/>
      <c r="P15" s="7"/>
      <c r="Q15" s="7"/>
      <c r="R15" s="7"/>
      <c r="S15" s="9"/>
      <c r="T15" s="9"/>
      <c r="U15" s="9"/>
      <c r="V15" s="9"/>
    </row>
    <row r="16">
      <c r="A16" s="95" t="s">
        <v>66</v>
      </c>
      <c r="B16" s="99">
        <v>6559.0</v>
      </c>
      <c r="C16" s="99">
        <v>18549.0</v>
      </c>
      <c r="D16" s="99">
        <f t="shared" si="1"/>
        <v>25108</v>
      </c>
      <c r="E16" s="97">
        <v>0.2612314800063725</v>
      </c>
      <c r="O16" s="7"/>
      <c r="P16" s="7"/>
      <c r="Q16" s="7"/>
      <c r="R16" s="7"/>
      <c r="S16" s="9"/>
      <c r="T16" s="9"/>
      <c r="U16" s="9"/>
      <c r="V16" s="9"/>
    </row>
    <row r="17">
      <c r="A17" s="95" t="s">
        <v>67</v>
      </c>
      <c r="B17" s="99">
        <v>7222.0</v>
      </c>
      <c r="C17" s="99">
        <v>20074.0</v>
      </c>
      <c r="D17" s="99">
        <f t="shared" si="1"/>
        <v>27296</v>
      </c>
      <c r="E17" s="97">
        <v>0.26458089097303633</v>
      </c>
      <c r="O17" s="7"/>
      <c r="P17" s="7"/>
      <c r="Q17" s="7"/>
      <c r="R17" s="7"/>
      <c r="S17" s="9"/>
      <c r="T17" s="9"/>
      <c r="U17" s="9"/>
      <c r="V17" s="9"/>
    </row>
    <row r="18">
      <c r="A18" s="95" t="s">
        <v>68</v>
      </c>
      <c r="B18" s="99">
        <v>9144.0</v>
      </c>
      <c r="C18" s="99">
        <v>24301.0</v>
      </c>
      <c r="D18" s="99">
        <f t="shared" si="1"/>
        <v>33445</v>
      </c>
      <c r="E18" s="97">
        <v>0.2734040962774705</v>
      </c>
      <c r="O18" s="7"/>
      <c r="P18" s="7"/>
      <c r="Q18" s="7"/>
      <c r="R18" s="7"/>
      <c r="S18" s="9"/>
      <c r="T18" s="9"/>
      <c r="U18" s="9"/>
      <c r="V18" s="9"/>
    </row>
    <row r="19">
      <c r="A19" s="95" t="s">
        <v>69</v>
      </c>
      <c r="B19" s="99">
        <v>10316.0</v>
      </c>
      <c r="C19" s="99">
        <v>28041.0</v>
      </c>
      <c r="D19" s="99">
        <f t="shared" si="1"/>
        <v>38357</v>
      </c>
      <c r="E19" s="97">
        <v>0.268946997940402</v>
      </c>
      <c r="O19" s="7"/>
      <c r="P19" s="7"/>
      <c r="Q19" s="7"/>
      <c r="R19" s="7"/>
      <c r="S19" s="9"/>
      <c r="T19" s="9"/>
      <c r="U19" s="9"/>
      <c r="V19" s="9"/>
    </row>
    <row r="20">
      <c r="A20" s="95" t="s">
        <v>70</v>
      </c>
      <c r="B20" s="99">
        <v>11821.0</v>
      </c>
      <c r="C20" s="99">
        <v>31872.0</v>
      </c>
      <c r="D20" s="99">
        <f t="shared" si="1"/>
        <v>43693</v>
      </c>
      <c r="E20" s="97">
        <v>0.2705467695054128</v>
      </c>
      <c r="O20" s="7"/>
      <c r="P20" s="7"/>
      <c r="Q20" s="7"/>
      <c r="R20" s="7"/>
      <c r="S20" s="9"/>
      <c r="T20" s="9"/>
      <c r="U20" s="9"/>
      <c r="V20" s="9"/>
    </row>
    <row r="21" ht="15.75" customHeight="1">
      <c r="A21" s="95" t="s">
        <v>71</v>
      </c>
      <c r="B21" s="99">
        <v>13094.0</v>
      </c>
      <c r="C21" s="99">
        <v>36327.0</v>
      </c>
      <c r="D21" s="99">
        <f t="shared" si="1"/>
        <v>49421</v>
      </c>
      <c r="E21" s="97">
        <v>0.2649480989862609</v>
      </c>
      <c r="O21" s="7"/>
      <c r="P21" s="7"/>
      <c r="Q21" s="7"/>
      <c r="R21" s="7"/>
      <c r="S21" s="9"/>
      <c r="T21" s="9"/>
      <c r="U21" s="9"/>
      <c r="V21" s="9"/>
    </row>
    <row r="22" ht="15.75" customHeight="1">
      <c r="A22" s="95" t="s">
        <v>72</v>
      </c>
      <c r="B22" s="99">
        <v>11816.0</v>
      </c>
      <c r="C22" s="99">
        <v>36693.0</v>
      </c>
      <c r="D22" s="99">
        <f t="shared" si="1"/>
        <v>48509</v>
      </c>
      <c r="E22" s="97">
        <v>0.2435836648869282</v>
      </c>
      <c r="O22" s="7"/>
      <c r="P22" s="7"/>
      <c r="Q22" s="7"/>
      <c r="R22" s="7"/>
      <c r="S22" s="9"/>
      <c r="T22" s="9"/>
      <c r="U22" s="9"/>
      <c r="V22" s="9"/>
    </row>
    <row r="23" ht="15.75" customHeight="1">
      <c r="A23" s="95" t="s">
        <v>73</v>
      </c>
      <c r="B23" s="99">
        <v>9372.0</v>
      </c>
      <c r="C23" s="99">
        <v>34117.0</v>
      </c>
      <c r="D23" s="99">
        <f t="shared" si="1"/>
        <v>43489</v>
      </c>
      <c r="E23" s="97">
        <v>0.21550277081560854</v>
      </c>
      <c r="O23" s="7"/>
      <c r="P23" s="7"/>
      <c r="Q23" s="7"/>
      <c r="R23" s="7"/>
      <c r="S23" s="9"/>
      <c r="T23" s="9"/>
      <c r="U23" s="9"/>
      <c r="V23" s="9"/>
    </row>
    <row r="24" ht="15.75" customHeight="1">
      <c r="A24" s="95" t="s">
        <v>74</v>
      </c>
      <c r="B24" s="99">
        <v>7037.0</v>
      </c>
      <c r="C24" s="99">
        <v>28993.0</v>
      </c>
      <c r="D24" s="99">
        <f t="shared" si="1"/>
        <v>36030</v>
      </c>
      <c r="E24" s="97">
        <v>0.19530946433527616</v>
      </c>
      <c r="O24" s="7"/>
      <c r="P24" s="7"/>
      <c r="Q24" s="7"/>
      <c r="R24" s="7"/>
      <c r="S24" s="9"/>
      <c r="T24" s="9"/>
      <c r="U24" s="9"/>
      <c r="V24" s="9"/>
    </row>
    <row r="25" ht="15.75" customHeight="1">
      <c r="A25" s="95" t="s">
        <v>75</v>
      </c>
      <c r="B25" s="99">
        <v>5606.0</v>
      </c>
      <c r="C25" s="99">
        <v>26106.0</v>
      </c>
      <c r="D25" s="99">
        <f t="shared" si="1"/>
        <v>31712</v>
      </c>
      <c r="E25" s="97">
        <v>0.1767785065590313</v>
      </c>
      <c r="O25" s="7"/>
      <c r="P25" s="7"/>
      <c r="Q25" s="7"/>
      <c r="R25" s="7"/>
      <c r="S25" s="100"/>
      <c r="T25" s="100"/>
      <c r="U25" s="100"/>
      <c r="V25" s="100"/>
    </row>
    <row r="26" ht="15.75" customHeight="1">
      <c r="A26" s="95" t="s">
        <v>76</v>
      </c>
      <c r="B26" s="99">
        <v>4817.0</v>
      </c>
      <c r="C26" s="99">
        <v>23841.0</v>
      </c>
      <c r="D26" s="99">
        <f t="shared" si="1"/>
        <v>28658</v>
      </c>
      <c r="E26" s="97">
        <v>0.16808570032800615</v>
      </c>
      <c r="O26" s="7"/>
      <c r="P26" s="7"/>
      <c r="Q26" s="7"/>
      <c r="R26" s="7"/>
      <c r="S26" s="9"/>
      <c r="T26" s="9"/>
      <c r="U26" s="9"/>
      <c r="V26" s="9"/>
    </row>
    <row r="27" ht="15.75" customHeight="1">
      <c r="A27" s="95" t="s">
        <v>77</v>
      </c>
      <c r="B27" s="99">
        <v>4794.0</v>
      </c>
      <c r="C27" s="99">
        <v>23803.0</v>
      </c>
      <c r="D27" s="99">
        <f t="shared" si="1"/>
        <v>28597</v>
      </c>
      <c r="E27" s="97">
        <v>0.16763996223380076</v>
      </c>
      <c r="O27" s="7"/>
      <c r="P27" s="7"/>
      <c r="Q27" s="7"/>
      <c r="R27" s="7"/>
      <c r="S27" s="9"/>
      <c r="T27" s="9"/>
      <c r="U27" s="9"/>
      <c r="V27" s="9"/>
    </row>
    <row r="28" ht="15.75" customHeight="1">
      <c r="A28" s="95" t="s">
        <v>78</v>
      </c>
      <c r="B28" s="99">
        <v>5030.0</v>
      </c>
      <c r="C28" s="99">
        <v>24307.0</v>
      </c>
      <c r="D28" s="99">
        <f t="shared" si="1"/>
        <v>29337</v>
      </c>
      <c r="E28" s="97">
        <v>0.17145584074717932</v>
      </c>
      <c r="O28" s="7"/>
      <c r="P28" s="7"/>
      <c r="Q28" s="7"/>
      <c r="R28" s="7"/>
      <c r="S28" s="9"/>
      <c r="T28" s="9"/>
      <c r="U28" s="9"/>
      <c r="V28" s="9"/>
    </row>
    <row r="29" ht="15.75" customHeight="1">
      <c r="A29" s="95" t="s">
        <v>79</v>
      </c>
      <c r="B29" s="99">
        <v>5245.0</v>
      </c>
      <c r="C29" s="99">
        <v>26863.0</v>
      </c>
      <c r="D29" s="99">
        <f t="shared" si="1"/>
        <v>32108</v>
      </c>
      <c r="E29" s="97">
        <v>0.16335492712096675</v>
      </c>
      <c r="O29" s="7"/>
      <c r="P29" s="7"/>
      <c r="Q29" s="7"/>
      <c r="R29" s="7"/>
      <c r="S29" s="9"/>
      <c r="T29" s="9"/>
      <c r="U29" s="9"/>
      <c r="V29" s="9"/>
    </row>
    <row r="30" ht="15.75" customHeight="1">
      <c r="A30" s="95" t="s">
        <v>80</v>
      </c>
      <c r="B30" s="99">
        <v>5663.0</v>
      </c>
      <c r="C30" s="99">
        <v>28673.0</v>
      </c>
      <c r="D30" s="99">
        <f t="shared" si="1"/>
        <v>34336</v>
      </c>
      <c r="E30" s="97">
        <v>0.1649289375582479</v>
      </c>
      <c r="O30" s="7"/>
      <c r="P30" s="7"/>
      <c r="Q30" s="7"/>
      <c r="R30" s="7"/>
      <c r="S30" s="9"/>
      <c r="T30" s="9"/>
      <c r="U30" s="9"/>
      <c r="V30" s="9"/>
    </row>
    <row r="31" ht="15.75" customHeight="1">
      <c r="A31" s="95" t="s">
        <v>81</v>
      </c>
      <c r="B31" s="99">
        <v>6549.0</v>
      </c>
      <c r="C31" s="99">
        <v>32357.0</v>
      </c>
      <c r="D31" s="99">
        <f t="shared" si="1"/>
        <v>38906</v>
      </c>
      <c r="E31" s="97">
        <v>0.16832879247416851</v>
      </c>
      <c r="O31" s="7"/>
      <c r="P31" s="7"/>
      <c r="Q31" s="7"/>
      <c r="R31" s="7"/>
      <c r="S31" s="100"/>
      <c r="T31" s="100"/>
      <c r="U31" s="100"/>
      <c r="V31" s="100"/>
    </row>
    <row r="32" ht="15.75" customHeight="1">
      <c r="A32" s="95" t="s">
        <v>82</v>
      </c>
      <c r="B32" s="99">
        <v>7577.0</v>
      </c>
      <c r="C32" s="99">
        <v>36300.0</v>
      </c>
      <c r="D32" s="99">
        <f t="shared" si="1"/>
        <v>43877</v>
      </c>
      <c r="E32" s="97">
        <v>0.17268728491008956</v>
      </c>
      <c r="O32" s="101"/>
      <c r="P32" s="101"/>
      <c r="Q32" s="101"/>
      <c r="R32" s="101"/>
      <c r="S32" s="101"/>
      <c r="T32" s="101"/>
      <c r="U32" s="101"/>
      <c r="V32" s="9"/>
    </row>
    <row r="33" ht="15.75" customHeight="1">
      <c r="A33" s="95" t="s">
        <v>83</v>
      </c>
      <c r="B33" s="99">
        <v>8522.0</v>
      </c>
      <c r="C33" s="99">
        <v>40151.0</v>
      </c>
      <c r="D33" s="99">
        <v>48673.0</v>
      </c>
      <c r="E33" s="97">
        <v>0.17508680377211186</v>
      </c>
      <c r="O33" s="7"/>
      <c r="P33" s="7"/>
      <c r="Q33" s="7"/>
      <c r="R33" s="7"/>
      <c r="S33" s="9"/>
      <c r="T33" s="9"/>
      <c r="U33" s="9"/>
      <c r="V33" s="9"/>
    </row>
    <row r="34" ht="15.75" customHeight="1">
      <c r="A34" s="95" t="s">
        <v>84</v>
      </c>
      <c r="B34" s="99">
        <v>10774.0</v>
      </c>
      <c r="C34" s="99">
        <v>46833.0</v>
      </c>
      <c r="D34" s="99">
        <f t="shared" ref="D34:D35" si="2">B34+C34</f>
        <v>57607</v>
      </c>
      <c r="E34" s="97">
        <v>0.18702588227125175</v>
      </c>
      <c r="O34" s="7"/>
      <c r="P34" s="7"/>
      <c r="Q34" s="7"/>
      <c r="R34" s="7"/>
      <c r="S34" s="9"/>
      <c r="T34" s="9"/>
      <c r="U34" s="9"/>
      <c r="V34" s="9"/>
    </row>
    <row r="35" ht="15.75" customHeight="1">
      <c r="A35" s="95" t="s">
        <v>85</v>
      </c>
      <c r="B35" s="99">
        <v>12561.0</v>
      </c>
      <c r="C35" s="99">
        <v>52821.0</v>
      </c>
      <c r="D35" s="99">
        <f t="shared" si="2"/>
        <v>65382</v>
      </c>
      <c r="E35" s="97">
        <v>0.1921170964485638</v>
      </c>
      <c r="O35" s="7"/>
      <c r="P35" s="7"/>
      <c r="Q35" s="7"/>
      <c r="R35" s="7"/>
      <c r="S35" s="9"/>
      <c r="T35" s="9"/>
      <c r="U35" s="9"/>
      <c r="V35" s="9"/>
    </row>
    <row r="36" ht="15.75" customHeight="1">
      <c r="A36" s="95" t="s">
        <v>86</v>
      </c>
      <c r="B36" s="99">
        <v>15236.0</v>
      </c>
      <c r="C36" s="99">
        <v>60230.0</v>
      </c>
      <c r="D36" s="99">
        <v>75466.0</v>
      </c>
      <c r="E36" s="97">
        <f>'CIS Bachelors by Gender'!$B36/'CIS Bachelors by Gender'!$D36</f>
        <v>0.2018922429</v>
      </c>
      <c r="O36" s="9"/>
      <c r="P36" s="9"/>
      <c r="Q36" s="9"/>
      <c r="R36" s="9"/>
      <c r="S36" s="9"/>
      <c r="T36" s="9"/>
      <c r="U36" s="9"/>
      <c r="V36" s="9"/>
    </row>
    <row r="37" ht="15.75" customHeight="1">
      <c r="A37" s="95" t="s">
        <v>87</v>
      </c>
      <c r="B37" s="99">
        <v>17786.0</v>
      </c>
      <c r="C37" s="99">
        <v>67288.0</v>
      </c>
      <c r="D37" s="99">
        <v>85074.0</v>
      </c>
      <c r="E37" s="97">
        <v>0.21</v>
      </c>
    </row>
    <row r="38" ht="15.75" customHeight="1">
      <c r="A38" s="95" t="s">
        <v>88</v>
      </c>
      <c r="B38" s="99">
        <v>20504.0</v>
      </c>
      <c r="C38" s="99">
        <v>74256.0</v>
      </c>
      <c r="D38" s="99">
        <f>'CIS Bachelors by Gender'!$B38+'CIS Bachelors by Gender'!$C38</f>
        <v>94760</v>
      </c>
      <c r="E38" s="97">
        <v>0.22</v>
      </c>
    </row>
    <row r="39" ht="15.75" customHeight="1">
      <c r="A39" s="95"/>
      <c r="B39" s="102"/>
      <c r="C39" s="102"/>
      <c r="D39" s="102"/>
      <c r="E39" s="103"/>
    </row>
    <row r="40" ht="46.5" customHeight="1">
      <c r="A40" s="104" t="s">
        <v>89</v>
      </c>
      <c r="B40" s="105"/>
      <c r="C40" s="105"/>
      <c r="D40" s="105"/>
      <c r="E40" s="105"/>
    </row>
    <row r="41" ht="37.5" customHeight="1">
      <c r="A41" s="106" t="s">
        <v>90</v>
      </c>
      <c r="B41" s="107"/>
      <c r="C41" s="107"/>
      <c r="D41" s="107"/>
      <c r="E41" s="107"/>
      <c r="F41" s="105"/>
      <c r="G41" s="108"/>
    </row>
    <row r="42" ht="51.0" customHeight="1">
      <c r="A42" s="100"/>
      <c r="F42" s="107"/>
      <c r="G42" s="109"/>
    </row>
    <row r="43" ht="45.75" customHeight="1">
      <c r="A43" s="39" t="s">
        <v>91</v>
      </c>
    </row>
    <row r="44" ht="49.5" customHeight="1">
      <c r="A44" s="110" t="s">
        <v>36</v>
      </c>
    </row>
    <row r="45" ht="15.75" customHeight="1">
      <c r="A45" s="110"/>
      <c r="B45" s="110"/>
      <c r="C45" s="110"/>
      <c r="D45" s="110"/>
      <c r="E45" s="110"/>
    </row>
    <row r="46" ht="15.75" customHeight="1">
      <c r="A46" s="42" t="s">
        <v>23</v>
      </c>
      <c r="C46" s="41"/>
      <c r="D46" s="41"/>
      <c r="E46" s="41"/>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43:E43"/>
    <mergeCell ref="A44:E44"/>
    <mergeCell ref="A46:B46"/>
  </mergeCells>
  <printOptions/>
  <pageMargins bottom="0.75" footer="0.0" header="0.0" left="0.7" right="0.7" top="0.75"/>
  <pageSetup orientation="portrait"/>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38"/>
    <col customWidth="1" min="2" max="2" width="14.88"/>
    <col customWidth="1" min="3" max="3" width="15.88"/>
    <col customWidth="1" min="4" max="4" width="13.25"/>
    <col customWidth="1" min="5" max="5" width="16.13"/>
    <col customWidth="1" min="6" max="26" width="7.75"/>
  </cols>
  <sheetData>
    <row r="1">
      <c r="A1" s="44" t="s">
        <v>92</v>
      </c>
    </row>
    <row r="3">
      <c r="A3" s="111" t="s">
        <v>93</v>
      </c>
      <c r="B3" s="111" t="s">
        <v>31</v>
      </c>
      <c r="C3" s="111" t="s">
        <v>32</v>
      </c>
      <c r="D3" s="111" t="s">
        <v>33</v>
      </c>
      <c r="E3" s="111" t="s">
        <v>94</v>
      </c>
    </row>
    <row r="4" ht="15.0" customHeight="1">
      <c r="A4" s="96" t="s">
        <v>67</v>
      </c>
      <c r="B4" s="112">
        <v>0.4435271385912524</v>
      </c>
      <c r="C4" s="112">
        <v>0.27059504357298475</v>
      </c>
      <c r="D4" s="112">
        <v>0.3093144439016447</v>
      </c>
      <c r="E4" s="112">
        <v>0.18610421836228289</v>
      </c>
    </row>
    <row r="5">
      <c r="A5" s="96" t="s">
        <v>68</v>
      </c>
      <c r="B5" s="112">
        <v>0.42525110388665144</v>
      </c>
      <c r="C5" s="112">
        <v>0.2802702330070316</v>
      </c>
      <c r="D5" s="112">
        <v>0.3331463825014021</v>
      </c>
      <c r="E5" s="112">
        <v>0.16859716859716858</v>
      </c>
    </row>
    <row r="6" ht="15.0" customHeight="1">
      <c r="A6" s="96" t="s">
        <v>69</v>
      </c>
      <c r="B6" s="112">
        <v>0.403448665336395</v>
      </c>
      <c r="C6" s="112">
        <v>0.2782163675586359</v>
      </c>
      <c r="D6" s="112">
        <v>0.3412025082995205</v>
      </c>
      <c r="E6" s="112">
        <v>0.17708333333333334</v>
      </c>
    </row>
    <row r="7" ht="15.0" customHeight="1">
      <c r="A7" s="96" t="s">
        <v>70</v>
      </c>
      <c r="B7" s="112">
        <v>0.36113680584351376</v>
      </c>
      <c r="C7" s="112">
        <v>0.2770342392643074</v>
      </c>
      <c r="D7" s="112">
        <v>0.3329006737128376</v>
      </c>
      <c r="E7" s="112">
        <v>0.228</v>
      </c>
    </row>
    <row r="8" ht="15.0" customHeight="1">
      <c r="A8" s="96" t="s">
        <v>71</v>
      </c>
      <c r="B8" s="112">
        <v>0.3332264409098683</v>
      </c>
      <c r="C8" s="112">
        <v>0.2701130856219709</v>
      </c>
      <c r="D8" s="112">
        <v>0.31899714635140647</v>
      </c>
      <c r="E8" s="112">
        <v>0.20537897310513448</v>
      </c>
    </row>
    <row r="9" ht="15.0" customHeight="1">
      <c r="A9" s="96" t="s">
        <v>72</v>
      </c>
      <c r="B9" s="112">
        <v>0.3130405854956753</v>
      </c>
      <c r="C9" s="112">
        <v>0.2507520589153913</v>
      </c>
      <c r="D9" s="112">
        <v>0.3117545162088592</v>
      </c>
      <c r="E9" s="112">
        <v>0.21953896816684962</v>
      </c>
    </row>
    <row r="10" ht="15.0" customHeight="1">
      <c r="A10" s="96" t="s">
        <v>73</v>
      </c>
      <c r="B10" s="112">
        <v>0.2923981295925184</v>
      </c>
      <c r="C10" s="112">
        <v>0.222495644208144</v>
      </c>
      <c r="D10" s="112">
        <v>0.2865099341294918</v>
      </c>
      <c r="E10" s="112">
        <v>0.19094138543516873</v>
      </c>
    </row>
    <row r="11" ht="15.0" customHeight="1">
      <c r="A11" s="96" t="s">
        <v>74</v>
      </c>
      <c r="B11" s="112">
        <v>0.2792301327040363</v>
      </c>
      <c r="C11" s="112">
        <v>0.20610308255287477</v>
      </c>
      <c r="D11" s="112">
        <v>0.2678021275358949</v>
      </c>
      <c r="E11" s="112">
        <v>0.2165021156558533</v>
      </c>
    </row>
    <row r="12">
      <c r="A12" s="96" t="s">
        <v>75</v>
      </c>
      <c r="B12" s="112">
        <v>0.2600626657025789</v>
      </c>
      <c r="C12" s="112">
        <v>0.18554519452131246</v>
      </c>
      <c r="D12" s="112">
        <v>0.2613343162550682</v>
      </c>
      <c r="E12" s="112">
        <v>0.20614035087719298</v>
      </c>
    </row>
    <row r="13" ht="15.0" customHeight="1">
      <c r="A13" s="96" t="s">
        <v>76</v>
      </c>
      <c r="B13" s="112">
        <v>0.25007619112119467</v>
      </c>
      <c r="C13" s="112">
        <v>0.17722583110431792</v>
      </c>
      <c r="D13" s="112">
        <v>0.2662917439703154</v>
      </c>
      <c r="E13" s="112">
        <v>0.22057953873447664</v>
      </c>
    </row>
    <row r="14">
      <c r="A14" s="96" t="s">
        <v>77</v>
      </c>
      <c r="B14" s="112">
        <v>0.2463330872677087</v>
      </c>
      <c r="C14" s="112">
        <v>0.17907915370575078</v>
      </c>
      <c r="D14" s="112">
        <v>0.26903693858337485</v>
      </c>
      <c r="E14" s="112">
        <v>0.22123893805309736</v>
      </c>
    </row>
    <row r="15" ht="15.0" customHeight="1">
      <c r="A15" s="96" t="s">
        <v>78</v>
      </c>
      <c r="B15" s="112">
        <v>0.23853484216795712</v>
      </c>
      <c r="C15" s="112">
        <v>0.18211936903525688</v>
      </c>
      <c r="D15" s="112">
        <v>0.273269294468367</v>
      </c>
      <c r="E15" s="112">
        <v>0.21547314578005114</v>
      </c>
    </row>
    <row r="16" ht="15.0" customHeight="1">
      <c r="A16" s="96" t="s">
        <v>79</v>
      </c>
      <c r="B16" s="112">
        <v>0.2284385896939171</v>
      </c>
      <c r="C16" s="112">
        <v>0.17771200910643142</v>
      </c>
      <c r="D16" s="112">
        <v>0.2810055865921788</v>
      </c>
      <c r="E16" s="112">
        <v>0.19974554707379136</v>
      </c>
      <c r="F16" s="113"/>
    </row>
    <row r="17" ht="17.25" customHeight="1">
      <c r="A17" s="96" t="s">
        <v>80</v>
      </c>
      <c r="B17" s="112">
        <v>0.22</v>
      </c>
      <c r="C17" s="112">
        <v>0.18</v>
      </c>
      <c r="D17" s="112">
        <v>0.28</v>
      </c>
      <c r="E17" s="112">
        <v>0.21</v>
      </c>
    </row>
    <row r="18">
      <c r="A18" s="96" t="s">
        <v>82</v>
      </c>
      <c r="B18" s="112">
        <v>0.2</v>
      </c>
      <c r="C18" s="112">
        <v>0.17</v>
      </c>
      <c r="D18" s="112">
        <v>0.28</v>
      </c>
      <c r="E18" s="112">
        <v>0.2</v>
      </c>
    </row>
    <row r="19">
      <c r="A19" s="96" t="s">
        <v>83</v>
      </c>
      <c r="B19" s="112">
        <v>0.2</v>
      </c>
      <c r="C19" s="112">
        <v>0.18</v>
      </c>
      <c r="D19" s="112">
        <v>0.3</v>
      </c>
      <c r="E19" s="112">
        <v>0.22</v>
      </c>
    </row>
    <row r="20">
      <c r="A20" s="96" t="s">
        <v>84</v>
      </c>
      <c r="B20" s="112">
        <v>0.2</v>
      </c>
      <c r="C20" s="112">
        <v>0.19</v>
      </c>
      <c r="D20" s="112">
        <v>0.3</v>
      </c>
      <c r="E20" s="112">
        <v>0.2</v>
      </c>
    </row>
    <row r="21" ht="15.75" customHeight="1">
      <c r="A21" s="96" t="s">
        <v>85</v>
      </c>
      <c r="B21" s="112">
        <v>0.2</v>
      </c>
      <c r="C21" s="112">
        <v>0.19</v>
      </c>
      <c r="D21" s="112">
        <v>0.3</v>
      </c>
      <c r="E21" s="112">
        <v>0.22</v>
      </c>
    </row>
    <row r="22" ht="15.75" customHeight="1">
      <c r="A22" s="96" t="s">
        <v>86</v>
      </c>
      <c r="B22" s="112">
        <v>0.2</v>
      </c>
      <c r="C22" s="112">
        <v>0.2</v>
      </c>
      <c r="D22" s="112">
        <v>0.32</v>
      </c>
      <c r="E22" s="112">
        <v>0.22</v>
      </c>
    </row>
    <row r="23" ht="15.75" customHeight="1">
      <c r="A23" s="96" t="s">
        <v>87</v>
      </c>
      <c r="B23" s="112">
        <v>0.1975</v>
      </c>
      <c r="C23" s="112">
        <v>0.2091</v>
      </c>
      <c r="D23" s="112">
        <v>0.3227</v>
      </c>
      <c r="E23" s="112">
        <v>0.2268</v>
      </c>
    </row>
    <row r="24" ht="15.75" customHeight="1">
      <c r="A24" s="96" t="s">
        <v>88</v>
      </c>
      <c r="B24" s="112">
        <v>0.21</v>
      </c>
      <c r="C24" s="112">
        <v>0.22</v>
      </c>
      <c r="D24" s="112">
        <v>0.33</v>
      </c>
      <c r="E24" s="112">
        <v>0.22</v>
      </c>
    </row>
    <row r="25" ht="69.0" customHeight="1">
      <c r="A25" s="96"/>
      <c r="B25" s="112"/>
      <c r="C25" s="112"/>
      <c r="D25" s="112"/>
      <c r="E25" s="112"/>
    </row>
    <row r="26" ht="61.5" customHeight="1">
      <c r="A26" s="114" t="s">
        <v>95</v>
      </c>
      <c r="B26" s="13"/>
      <c r="C26" s="13"/>
      <c r="D26" s="13"/>
      <c r="E26" s="14"/>
    </row>
    <row r="27" ht="66.75" customHeight="1">
      <c r="A27" s="114" t="s">
        <v>96</v>
      </c>
      <c r="B27" s="13"/>
      <c r="C27" s="13"/>
      <c r="D27" s="13"/>
      <c r="E27" s="14"/>
    </row>
    <row r="28" ht="33.0" customHeight="1"/>
    <row r="29" ht="33.75" customHeight="1">
      <c r="A29" s="39" t="s">
        <v>97</v>
      </c>
    </row>
    <row r="30" ht="15.75" customHeight="1">
      <c r="A30" s="110" t="s">
        <v>36</v>
      </c>
    </row>
    <row r="31" ht="15.75" customHeight="1">
      <c r="A31" s="110"/>
      <c r="B31" s="110"/>
      <c r="C31" s="110"/>
      <c r="D31" s="110"/>
      <c r="E31" s="110"/>
    </row>
    <row r="32" ht="15.75" customHeight="1">
      <c r="A32" s="42" t="s">
        <v>98</v>
      </c>
      <c r="C32" s="41"/>
      <c r="D32" s="41"/>
      <c r="E32" s="4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E1"/>
    <mergeCell ref="A26:E26"/>
    <mergeCell ref="A27:E27"/>
    <mergeCell ref="A29:E29"/>
    <mergeCell ref="A30:E30"/>
    <mergeCell ref="A32:B32"/>
  </mergeCells>
  <printOptions/>
  <pageMargins bottom="0.75" footer="0.0" header="0.0" left="0.7" right="0.7" top="0.75"/>
  <pageSetup orientation="portrait"/>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0"/>
    <col customWidth="1" min="2" max="2" width="12.38"/>
    <col customWidth="1" min="3" max="3" width="12.13"/>
    <col customWidth="1" min="4" max="4" width="10.63"/>
    <col customWidth="1" min="5" max="5" width="14.38"/>
    <col customWidth="1" min="6" max="26" width="7.75"/>
  </cols>
  <sheetData>
    <row r="1">
      <c r="A1" s="44" t="s">
        <v>99</v>
      </c>
    </row>
    <row r="3">
      <c r="A3" s="115" t="s">
        <v>93</v>
      </c>
      <c r="B3" s="111" t="s">
        <v>31</v>
      </c>
      <c r="C3" s="111" t="s">
        <v>32</v>
      </c>
      <c r="D3" s="111" t="s">
        <v>33</v>
      </c>
      <c r="E3" s="116" t="s">
        <v>94</v>
      </c>
    </row>
    <row r="4">
      <c r="A4" s="102">
        <v>1990.0</v>
      </c>
      <c r="B4" s="112">
        <v>0.45750262329485836</v>
      </c>
      <c r="C4" s="112">
        <v>0.2813271311942282</v>
      </c>
      <c r="D4" s="112">
        <v>0.2674448109616849</v>
      </c>
      <c r="E4" s="112">
        <v>0.13833333333333334</v>
      </c>
    </row>
    <row r="5">
      <c r="A5" s="102">
        <v>1991.0</v>
      </c>
      <c r="B5" s="112">
        <v>0.4038065843621399</v>
      </c>
      <c r="C5" s="112">
        <v>0.26946879834966475</v>
      </c>
      <c r="D5" s="112">
        <v>0.27584835630965004</v>
      </c>
      <c r="E5" s="112">
        <v>0.12006319115323855</v>
      </c>
    </row>
    <row r="6">
      <c r="A6" s="102">
        <v>1992.0</v>
      </c>
      <c r="B6" s="112">
        <v>0.4521566683192861</v>
      </c>
      <c r="C6" s="112">
        <v>0.2698890351702088</v>
      </c>
      <c r="D6" s="112">
        <v>0.2541159627773801</v>
      </c>
      <c r="E6" s="112">
        <v>0.11544227886056972</v>
      </c>
    </row>
    <row r="7">
      <c r="A7" s="102">
        <v>1993.0</v>
      </c>
      <c r="B7" s="112">
        <v>0.4798087141339001</v>
      </c>
      <c r="C7" s="112">
        <v>0.2546150948135125</v>
      </c>
      <c r="D7" s="112">
        <v>0.2532938962086582</v>
      </c>
      <c r="E7" s="112">
        <v>0.14431486880466474</v>
      </c>
    </row>
    <row r="8">
      <c r="A8" s="102">
        <v>1994.0</v>
      </c>
      <c r="B8" s="112">
        <v>0.45864661654135336</v>
      </c>
      <c r="C8" s="112">
        <v>0.22525597269624573</v>
      </c>
      <c r="D8" s="112">
        <v>0.2144194756554307</v>
      </c>
      <c r="E8" s="112">
        <v>0.10989010989010989</v>
      </c>
    </row>
    <row r="9">
      <c r="A9" s="102">
        <v>1995.0</v>
      </c>
      <c r="B9" s="112">
        <v>0.40893470790378006</v>
      </c>
      <c r="C9" s="112">
        <v>0.24005134788189988</v>
      </c>
      <c r="D9" s="112">
        <v>0.23629112662013957</v>
      </c>
      <c r="E9" s="112">
        <v>0.22727272727272727</v>
      </c>
    </row>
    <row r="10">
      <c r="A10" s="102">
        <v>1996.0</v>
      </c>
      <c r="B10" s="112">
        <v>0.3142857142857143</v>
      </c>
      <c r="C10" s="112">
        <v>0.21153846153846154</v>
      </c>
      <c r="D10" s="112">
        <v>0.2242152466367713</v>
      </c>
      <c r="E10" s="112">
        <v>0.1326530612244898</v>
      </c>
    </row>
    <row r="11">
      <c r="A11" s="102">
        <v>1997.0</v>
      </c>
      <c r="B11" s="112">
        <v>0.33663366336633666</v>
      </c>
      <c r="C11" s="112">
        <v>0.21258907363420426</v>
      </c>
      <c r="D11" s="112">
        <v>0.26131221719457015</v>
      </c>
      <c r="E11" s="112">
        <v>0.15384615384615385</v>
      </c>
    </row>
    <row r="12">
      <c r="A12" s="102">
        <v>1998.0</v>
      </c>
      <c r="B12" s="112">
        <v>0.3333333333333333</v>
      </c>
      <c r="C12" s="112">
        <v>0.21599777034559645</v>
      </c>
      <c r="D12" s="112">
        <v>0.2746478873239437</v>
      </c>
      <c r="E12" s="112">
        <v>0.11711711711711711</v>
      </c>
    </row>
    <row r="13">
      <c r="A13" s="102">
        <v>1999.0</v>
      </c>
      <c r="B13" s="112">
        <v>0.3343108504398827</v>
      </c>
      <c r="C13" s="112">
        <v>0.2208546214584301</v>
      </c>
      <c r="D13" s="112">
        <v>0.2981574539363484</v>
      </c>
      <c r="E13" s="112">
        <v>0.18</v>
      </c>
    </row>
    <row r="14">
      <c r="A14" s="102">
        <v>2000.0</v>
      </c>
      <c r="B14" s="112">
        <v>0.3362255965292842</v>
      </c>
      <c r="C14" s="112">
        <v>0.2206405693950178</v>
      </c>
      <c r="D14" s="112">
        <v>0.31285831285831284</v>
      </c>
      <c r="E14" s="112">
        <v>0.1875</v>
      </c>
    </row>
    <row r="15">
      <c r="A15" s="102">
        <v>2001.0</v>
      </c>
      <c r="B15" s="112">
        <v>0.3118081180811808</v>
      </c>
      <c r="C15" s="112">
        <v>0.2164965426407639</v>
      </c>
      <c r="D15" s="112">
        <v>0.34475939353988133</v>
      </c>
      <c r="E15" s="112">
        <v>0.1411764705882353</v>
      </c>
    </row>
    <row r="16">
      <c r="A16" s="102">
        <v>2002.0</v>
      </c>
      <c r="B16" s="112">
        <v>0.30564784053156147</v>
      </c>
      <c r="C16" s="112">
        <v>0.2184873949579832</v>
      </c>
      <c r="D16" s="112">
        <v>0.35419440745672437</v>
      </c>
      <c r="E16" s="112">
        <v>0.16853932584269662</v>
      </c>
    </row>
    <row r="17">
      <c r="A17" s="102">
        <v>2003.0</v>
      </c>
      <c r="B17" s="112">
        <v>0.31655844155844154</v>
      </c>
      <c r="C17" s="112">
        <v>0.21156982233284696</v>
      </c>
      <c r="D17" s="112">
        <v>0.29860921734387785</v>
      </c>
      <c r="E17" s="112">
        <v>0.14583333333333334</v>
      </c>
    </row>
    <row r="18">
      <c r="A18" s="102">
        <v>2004.0</v>
      </c>
      <c r="B18" s="112">
        <v>0.2698170731707317</v>
      </c>
      <c r="C18" s="112">
        <v>0.19362115908206923</v>
      </c>
      <c r="D18" s="112">
        <v>0.28150894025294376</v>
      </c>
      <c r="E18" s="112">
        <v>0.2289156626506024</v>
      </c>
    </row>
    <row r="19">
      <c r="A19" s="102">
        <v>2005.0</v>
      </c>
      <c r="B19" s="112">
        <v>0.2393048128342246</v>
      </c>
      <c r="C19" s="112">
        <v>0.16985772000702618</v>
      </c>
      <c r="D19" s="112">
        <v>0.2751589563692173</v>
      </c>
      <c r="E19" s="112">
        <v>0.1431924882629108</v>
      </c>
    </row>
    <row r="20">
      <c r="A20" s="102">
        <v>2006.0</v>
      </c>
      <c r="B20" s="112">
        <v>0.2341678939617084</v>
      </c>
      <c r="C20" s="112">
        <v>0.15261569416498993</v>
      </c>
      <c r="D20" s="112">
        <v>0.2472165416950693</v>
      </c>
      <c r="E20" s="112">
        <v>0.19597989949748743</v>
      </c>
    </row>
    <row r="21" ht="15.75" customHeight="1">
      <c r="A21" s="102">
        <v>2007.0</v>
      </c>
      <c r="B21" s="112">
        <v>0.170995670995671</v>
      </c>
      <c r="C21" s="112">
        <v>0.13273073263558516</v>
      </c>
      <c r="D21" s="112">
        <v>0.224066390041494</v>
      </c>
      <c r="E21" s="112">
        <v>0.20673813169984687</v>
      </c>
    </row>
    <row r="22" ht="15.75" customHeight="1">
      <c r="A22" s="102">
        <v>2008.0</v>
      </c>
      <c r="B22" s="112">
        <v>0.1702970297029703</v>
      </c>
      <c r="C22" s="112">
        <v>0.12139682539682539</v>
      </c>
      <c r="D22" s="112">
        <v>0.22550979608156738</v>
      </c>
      <c r="E22" s="112">
        <v>0.21441441441441442</v>
      </c>
    </row>
    <row r="23" ht="15.75" customHeight="1">
      <c r="A23" s="102">
        <v>2009.0</v>
      </c>
      <c r="B23" s="112">
        <v>0.146484375</v>
      </c>
      <c r="C23" s="112">
        <v>0.12164296998420221</v>
      </c>
      <c r="D23" s="112">
        <v>0.23567362428842506</v>
      </c>
      <c r="E23" s="112">
        <v>0.17766497461928935</v>
      </c>
    </row>
    <row r="24" ht="15.75" customHeight="1">
      <c r="A24" s="102">
        <v>2010.0</v>
      </c>
      <c r="B24" s="112">
        <v>0.18870967741935485</v>
      </c>
      <c r="C24" s="112">
        <v>0.12671103855330906</v>
      </c>
      <c r="D24" s="112">
        <v>0.2344654573523736</v>
      </c>
      <c r="E24" s="112">
        <v>0.1769436997319035</v>
      </c>
    </row>
    <row r="25" ht="15.75" customHeight="1">
      <c r="A25" s="102">
        <v>2011.0</v>
      </c>
      <c r="B25" s="112">
        <v>0.141399416909621</v>
      </c>
      <c r="C25" s="112">
        <v>0.12666741396704406</v>
      </c>
      <c r="D25" s="112">
        <v>0.24085576259489302</v>
      </c>
      <c r="E25" s="112">
        <v>0.1697860962566845</v>
      </c>
    </row>
    <row r="26" ht="15.75" customHeight="1">
      <c r="A26" s="102">
        <v>2012.0</v>
      </c>
      <c r="B26" s="112">
        <v>0.15572715572715573</v>
      </c>
      <c r="C26" s="112">
        <v>0.1350609756097561</v>
      </c>
      <c r="D26" s="112">
        <v>0.24568559774082208</v>
      </c>
      <c r="E26" s="112">
        <v>0.17564102564102563</v>
      </c>
    </row>
    <row r="27" ht="15.75" customHeight="1">
      <c r="A27" s="102">
        <v>2013.0</v>
      </c>
      <c r="B27" s="112">
        <v>0.12206572769953052</v>
      </c>
      <c r="C27" s="112">
        <v>0.1327845382963493</v>
      </c>
      <c r="D27" s="112">
        <v>0.2322289625136102</v>
      </c>
      <c r="E27" s="112">
        <v>0.15491329479768787</v>
      </c>
    </row>
    <row r="28" ht="15.75" customHeight="1">
      <c r="A28" s="102">
        <v>2014.0</v>
      </c>
      <c r="B28" s="112">
        <v>0.11869436201780416</v>
      </c>
      <c r="C28" s="112">
        <v>0.144554149953718</v>
      </c>
      <c r="D28" s="112">
        <v>0.23523190814322406</v>
      </c>
      <c r="E28" s="112">
        <v>0.17634173055859803</v>
      </c>
    </row>
    <row r="29" ht="15.75" customHeight="1">
      <c r="A29" s="102">
        <v>2015.0</v>
      </c>
      <c r="B29" s="112">
        <v>0.11821862348178137</v>
      </c>
      <c r="C29" s="112">
        <v>0.15519693316020527</v>
      </c>
      <c r="D29" s="112">
        <v>0.25960904897869536</v>
      </c>
      <c r="E29" s="112">
        <v>0.1896551724137931</v>
      </c>
    </row>
    <row r="30" ht="15.75" customHeight="1">
      <c r="A30" s="102">
        <v>2016.0</v>
      </c>
      <c r="B30" s="112">
        <v>0.1467772814294831</v>
      </c>
      <c r="C30" s="112">
        <v>0.16664874744651112</v>
      </c>
      <c r="D30" s="112">
        <v>0.2765820233776703</v>
      </c>
      <c r="E30" s="112">
        <v>0.17118093174431204</v>
      </c>
    </row>
    <row r="31" ht="15.75" customHeight="1">
      <c r="A31" s="102">
        <v>2017.0</v>
      </c>
      <c r="B31" s="112">
        <v>0.15</v>
      </c>
      <c r="C31" s="112">
        <v>0.18</v>
      </c>
      <c r="D31" s="112">
        <v>0.28</v>
      </c>
      <c r="E31" s="112">
        <v>0.18</v>
      </c>
    </row>
    <row r="32" ht="15.75" customHeight="1">
      <c r="A32" s="102">
        <v>2018.0</v>
      </c>
      <c r="B32" s="112">
        <v>0.15391156</v>
      </c>
      <c r="C32" s="112">
        <v>0.18945435</v>
      </c>
      <c r="D32" s="112">
        <v>0.28833266</v>
      </c>
      <c r="E32" s="112">
        <v>0.16322314</v>
      </c>
    </row>
    <row r="33" ht="15.75" customHeight="1">
      <c r="A33" s="102">
        <v>2019.0</v>
      </c>
      <c r="B33" s="112">
        <v>0.17</v>
      </c>
      <c r="C33" s="112">
        <v>0.2</v>
      </c>
      <c r="D33" s="112">
        <v>0.28</v>
      </c>
      <c r="E33" s="112">
        <v>0.2</v>
      </c>
    </row>
    <row r="34" ht="15.75" customHeight="1">
      <c r="A34" s="102">
        <v>2020.0</v>
      </c>
      <c r="B34" s="112">
        <v>0.16</v>
      </c>
      <c r="C34" s="112">
        <v>0.21</v>
      </c>
      <c r="D34" s="112">
        <v>0.29</v>
      </c>
      <c r="E34" s="112">
        <v>0.19</v>
      </c>
    </row>
    <row r="35" ht="15.75" customHeight="1">
      <c r="A35" s="102"/>
      <c r="B35" s="112"/>
      <c r="C35" s="112"/>
      <c r="D35" s="112"/>
      <c r="E35" s="112"/>
    </row>
    <row r="36" ht="90.75" customHeight="1">
      <c r="A36" s="114" t="s">
        <v>100</v>
      </c>
      <c r="B36" s="13"/>
      <c r="C36" s="13"/>
      <c r="D36" s="13"/>
      <c r="E36" s="14"/>
    </row>
    <row r="37" ht="54.75" customHeight="1">
      <c r="A37" s="114" t="s">
        <v>101</v>
      </c>
      <c r="B37" s="13"/>
      <c r="C37" s="13"/>
      <c r="D37" s="13"/>
      <c r="E37" s="14"/>
    </row>
    <row r="38" ht="15.75" customHeight="1"/>
    <row r="39" ht="33.0" customHeight="1">
      <c r="A39" s="39" t="s">
        <v>102</v>
      </c>
    </row>
    <row r="40" ht="15.75" customHeight="1">
      <c r="A40" s="110" t="s">
        <v>36</v>
      </c>
    </row>
    <row r="41" ht="15.75" customHeight="1">
      <c r="A41" s="110"/>
      <c r="B41" s="110"/>
      <c r="C41" s="110"/>
      <c r="D41" s="110"/>
      <c r="E41" s="110"/>
    </row>
    <row r="42" ht="15.75" customHeight="1">
      <c r="A42" s="42" t="s">
        <v>98</v>
      </c>
      <c r="C42" s="41"/>
      <c r="D42" s="41"/>
      <c r="E42" s="41"/>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E1"/>
    <mergeCell ref="A36:E36"/>
    <mergeCell ref="A37:E37"/>
    <mergeCell ref="A39:E39"/>
    <mergeCell ref="A40:E40"/>
    <mergeCell ref="A42:B42"/>
  </mergeCells>
  <printOptions/>
  <pageMargins bottom="0.75" footer="0.0" header="0.0" left="0.7" right="0.7" top="0.75"/>
  <pageSetup orientation="portrait"/>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15.25"/>
    <col customWidth="1" min="2" max="4" width="7.75"/>
    <col customWidth="1" min="5" max="5" width="8.75"/>
    <col customWidth="1" min="6" max="7" width="7.75"/>
    <col customWidth="1" min="8" max="8" width="11.13"/>
    <col customWidth="1" min="9" max="57" width="7.75"/>
    <col customWidth="1" min="58" max="58" width="9.63"/>
  </cols>
  <sheetData>
    <row r="1">
      <c r="A1" s="117" t="s">
        <v>103</v>
      </c>
    </row>
    <row r="3">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27" t="s">
        <v>113</v>
      </c>
      <c r="BE3" s="127" t="s">
        <v>114</v>
      </c>
      <c r="BF3" s="127" t="s">
        <v>115</v>
      </c>
    </row>
    <row r="4">
      <c r="A4" s="128" t="s">
        <v>93</v>
      </c>
      <c r="B4" s="129" t="s">
        <v>51</v>
      </c>
      <c r="C4" s="130" t="s">
        <v>52</v>
      </c>
      <c r="D4" s="130" t="s">
        <v>116</v>
      </c>
      <c r="E4" s="130" t="s">
        <v>117</v>
      </c>
      <c r="F4" s="130" t="s">
        <v>118</v>
      </c>
      <c r="G4" s="131"/>
      <c r="H4" s="132" t="s">
        <v>51</v>
      </c>
      <c r="I4" s="132" t="s">
        <v>52</v>
      </c>
      <c r="J4" s="132" t="s">
        <v>119</v>
      </c>
      <c r="K4" s="132" t="s">
        <v>120</v>
      </c>
      <c r="L4" s="132" t="s">
        <v>121</v>
      </c>
      <c r="M4" s="131"/>
      <c r="N4" s="133" t="s">
        <v>51</v>
      </c>
      <c r="O4" s="133" t="s">
        <v>52</v>
      </c>
      <c r="P4" s="133" t="s">
        <v>122</v>
      </c>
      <c r="Q4" s="133" t="s">
        <v>123</v>
      </c>
      <c r="R4" s="133" t="s">
        <v>124</v>
      </c>
      <c r="S4" s="131"/>
      <c r="T4" s="134" t="s">
        <v>51</v>
      </c>
      <c r="U4" s="134" t="s">
        <v>52</v>
      </c>
      <c r="V4" s="134" t="s">
        <v>125</v>
      </c>
      <c r="W4" s="134" t="s">
        <v>126</v>
      </c>
      <c r="X4" s="134" t="s">
        <v>127</v>
      </c>
      <c r="Y4" s="131"/>
      <c r="Z4" s="135" t="s">
        <v>51</v>
      </c>
      <c r="AA4" s="135" t="s">
        <v>52</v>
      </c>
      <c r="AB4" s="135" t="s">
        <v>128</v>
      </c>
      <c r="AC4" s="135" t="s">
        <v>129</v>
      </c>
      <c r="AD4" s="135" t="s">
        <v>130</v>
      </c>
      <c r="AE4" s="131"/>
      <c r="AF4" s="136" t="s">
        <v>51</v>
      </c>
      <c r="AG4" s="136" t="s">
        <v>52</v>
      </c>
      <c r="AH4" s="136" t="s">
        <v>131</v>
      </c>
      <c r="AI4" s="136" t="s">
        <v>132</v>
      </c>
      <c r="AJ4" s="136" t="s">
        <v>133</v>
      </c>
      <c r="AK4" s="131"/>
      <c r="AL4" s="137" t="s">
        <v>51</v>
      </c>
      <c r="AM4" s="137" t="s">
        <v>52</v>
      </c>
      <c r="AN4" s="137" t="s">
        <v>134</v>
      </c>
      <c r="AO4" s="137" t="s">
        <v>135</v>
      </c>
      <c r="AP4" s="137" t="s">
        <v>136</v>
      </c>
      <c r="AQ4" s="131"/>
      <c r="AR4" s="138" t="s">
        <v>51</v>
      </c>
      <c r="AS4" s="138" t="s">
        <v>52</v>
      </c>
      <c r="AT4" s="138" t="s">
        <v>137</v>
      </c>
      <c r="AU4" s="138" t="s">
        <v>138</v>
      </c>
      <c r="AV4" s="138" t="s">
        <v>139</v>
      </c>
      <c r="AW4" s="131"/>
      <c r="AX4" s="133" t="s">
        <v>51</v>
      </c>
      <c r="AY4" s="133" t="s">
        <v>52</v>
      </c>
      <c r="AZ4" s="133" t="s">
        <v>140</v>
      </c>
      <c r="BA4" s="133" t="s">
        <v>141</v>
      </c>
      <c r="BB4" s="133" t="s">
        <v>142</v>
      </c>
      <c r="BC4" s="131"/>
      <c r="BD4" s="139"/>
      <c r="BE4" s="139"/>
      <c r="BF4" s="139"/>
    </row>
    <row r="5">
      <c r="A5" s="11">
        <v>1989.0</v>
      </c>
      <c r="B5" s="11">
        <v>33.0</v>
      </c>
      <c r="C5" s="11">
        <v>20.0</v>
      </c>
      <c r="D5" s="140">
        <f t="shared" ref="D5:D36" si="1">B5/BF5</f>
        <v>0.005302908565</v>
      </c>
      <c r="E5" s="140">
        <f t="shared" ref="E5:E36" si="2">C5/BF5</f>
        <v>0.003213883979</v>
      </c>
      <c r="F5" s="140">
        <f t="shared" ref="F5:F36" si="3">B5/BD5</f>
        <v>0.01091992058</v>
      </c>
      <c r="G5" s="17"/>
      <c r="H5" s="11">
        <v>154.0</v>
      </c>
      <c r="I5" s="11">
        <v>132.0</v>
      </c>
      <c r="J5" s="140">
        <f t="shared" ref="J5:J36" si="4">H5/BF5</f>
        <v>0.02474690664</v>
      </c>
      <c r="K5" s="140">
        <f t="shared" ref="K5:K36" si="5">I5/BF5</f>
        <v>0.02121163426</v>
      </c>
      <c r="L5" s="140">
        <f t="shared" ref="L5:L36" si="6">H5/BD5</f>
        <v>0.05095962938</v>
      </c>
      <c r="M5" s="17"/>
      <c r="N5" s="11">
        <v>256.0</v>
      </c>
      <c r="O5" s="11">
        <v>178.0</v>
      </c>
      <c r="P5" s="140">
        <f t="shared" ref="P5:P36" si="7">N5/BF5</f>
        <v>0.04113771493</v>
      </c>
      <c r="Q5" s="140">
        <f t="shared" ref="Q5:Q36" si="8">O5/BF5</f>
        <v>0.02860356741</v>
      </c>
      <c r="R5" s="140">
        <f t="shared" ref="R5:R36" si="9">N5/BD5</f>
        <v>0.08471211118</v>
      </c>
      <c r="S5" s="17"/>
      <c r="T5" s="11">
        <v>134.0</v>
      </c>
      <c r="U5" s="11">
        <v>150.0</v>
      </c>
      <c r="V5" s="140">
        <f t="shared" ref="V5:V36" si="10">T5/BF5</f>
        <v>0.02153302266</v>
      </c>
      <c r="W5" s="140">
        <f t="shared" ref="W5:W36" si="11">U5/BF5</f>
        <v>0.02410412984</v>
      </c>
      <c r="X5" s="140">
        <f t="shared" ref="X5:X36" si="12">T5/BD5</f>
        <v>0.0443414957</v>
      </c>
      <c r="Y5" s="17"/>
      <c r="Z5" s="11">
        <v>2252.0</v>
      </c>
      <c r="AA5" s="85">
        <v>2414.0</v>
      </c>
      <c r="AB5" s="140">
        <f t="shared" ref="AB5:AB36" si="13">Z5/BF5</f>
        <v>0.361883336</v>
      </c>
      <c r="AC5" s="140">
        <f t="shared" ref="AC5:AC36" si="14">AA5/BF5</f>
        <v>0.3879157962</v>
      </c>
      <c r="AD5" s="140">
        <f t="shared" ref="AD5:AD36" si="15">Z5/BD5</f>
        <v>0.7452018531</v>
      </c>
      <c r="AE5" s="17"/>
      <c r="AF5" s="11"/>
      <c r="AG5" s="11"/>
      <c r="AH5" s="11"/>
      <c r="AI5" s="11"/>
      <c r="AJ5" s="11"/>
      <c r="AK5" s="17"/>
      <c r="AL5" s="11"/>
      <c r="AM5" s="11"/>
      <c r="AN5" s="11"/>
      <c r="AO5" s="11"/>
      <c r="AP5" s="11"/>
      <c r="AQ5" s="17"/>
      <c r="AR5" s="11"/>
      <c r="AS5" s="11"/>
      <c r="AT5" s="11"/>
      <c r="AU5" s="11"/>
      <c r="AV5" s="11"/>
      <c r="AW5" s="17"/>
      <c r="AX5" s="11">
        <v>64.0</v>
      </c>
      <c r="AY5" s="11">
        <v>93.0</v>
      </c>
      <c r="AZ5" s="140">
        <f t="shared" ref="AZ5:AZ36" si="16">AX5/BF5</f>
        <v>0.01028442873</v>
      </c>
      <c r="BA5" s="140">
        <f t="shared" ref="BA5:BA36" si="17">AY5/BF5</f>
        <v>0.0149445605</v>
      </c>
      <c r="BB5" s="140">
        <f t="shared" ref="BB5:BB36" si="18">AX5/BD5</f>
        <v>0.0211780278</v>
      </c>
      <c r="BC5" s="17"/>
      <c r="BD5" s="11">
        <v>3022.0</v>
      </c>
      <c r="BE5" s="11">
        <v>3201.0</v>
      </c>
      <c r="BF5" s="11">
        <v>6223.0</v>
      </c>
    </row>
    <row r="6">
      <c r="A6" s="11">
        <v>1990.0</v>
      </c>
      <c r="B6" s="11">
        <v>47.0</v>
      </c>
      <c r="C6" s="11">
        <v>25.0</v>
      </c>
      <c r="D6" s="140">
        <f t="shared" si="1"/>
        <v>0.007264296754</v>
      </c>
      <c r="E6" s="140">
        <f t="shared" si="2"/>
        <v>0.003863987635</v>
      </c>
      <c r="F6" s="140">
        <f t="shared" si="3"/>
        <v>0.01513200258</v>
      </c>
      <c r="G6" s="17"/>
      <c r="H6" s="11">
        <v>158.0</v>
      </c>
      <c r="I6" s="11">
        <v>155.0</v>
      </c>
      <c r="J6" s="140">
        <f t="shared" si="4"/>
        <v>0.02442040185</v>
      </c>
      <c r="K6" s="140">
        <f t="shared" si="5"/>
        <v>0.02395672334</v>
      </c>
      <c r="L6" s="140">
        <f t="shared" si="6"/>
        <v>0.05086928525</v>
      </c>
      <c r="M6" s="17"/>
      <c r="N6" s="11">
        <v>285.0</v>
      </c>
      <c r="O6" s="11">
        <v>189.0</v>
      </c>
      <c r="P6" s="140">
        <f t="shared" si="7"/>
        <v>0.04404945904</v>
      </c>
      <c r="Q6" s="140">
        <f t="shared" si="8"/>
        <v>0.02921174652</v>
      </c>
      <c r="R6" s="140">
        <f t="shared" si="9"/>
        <v>0.09175788796</v>
      </c>
      <c r="S6" s="17"/>
      <c r="T6" s="11">
        <v>166.0</v>
      </c>
      <c r="U6" s="11">
        <v>152.0</v>
      </c>
      <c r="V6" s="140">
        <f t="shared" si="10"/>
        <v>0.0256568779</v>
      </c>
      <c r="W6" s="140">
        <f t="shared" si="11"/>
        <v>0.02349304482</v>
      </c>
      <c r="X6" s="140">
        <f t="shared" si="12"/>
        <v>0.05344494527</v>
      </c>
      <c r="Y6" s="17"/>
      <c r="Z6" s="11">
        <v>2238.0</v>
      </c>
      <c r="AA6" s="85">
        <v>2328.0</v>
      </c>
      <c r="AB6" s="140">
        <f t="shared" si="13"/>
        <v>0.3459041731</v>
      </c>
      <c r="AC6" s="140">
        <f t="shared" si="14"/>
        <v>0.3598145286</v>
      </c>
      <c r="AD6" s="140">
        <f t="shared" si="15"/>
        <v>0.7205408886</v>
      </c>
      <c r="AE6" s="17"/>
      <c r="AF6" s="11"/>
      <c r="AG6" s="11"/>
      <c r="AH6" s="11"/>
      <c r="AI6" s="11"/>
      <c r="AJ6" s="11"/>
      <c r="AK6" s="17"/>
      <c r="AL6" s="11"/>
      <c r="AM6" s="11"/>
      <c r="AN6" s="11"/>
      <c r="AO6" s="11"/>
      <c r="AP6" s="11"/>
      <c r="AQ6" s="17"/>
      <c r="AR6" s="11">
        <v>64.0</v>
      </c>
      <c r="AS6" s="11">
        <v>96.0</v>
      </c>
      <c r="AT6" s="140">
        <f t="shared" ref="AT6:AT36" si="19">AR6/BF6</f>
        <v>0.009891808346</v>
      </c>
      <c r="AU6" s="140">
        <f t="shared" ref="AU6:AU36" si="20">AS6/BF6</f>
        <v>0.01483771252</v>
      </c>
      <c r="AV6" s="140">
        <f t="shared" ref="AV6:AV36" si="21">AR6/BD6</f>
        <v>0.0206052801</v>
      </c>
      <c r="AW6" s="17"/>
      <c r="AX6" s="11">
        <v>646.0</v>
      </c>
      <c r="AY6" s="11">
        <v>76.0</v>
      </c>
      <c r="AZ6" s="140">
        <f t="shared" si="16"/>
        <v>0.09984544049</v>
      </c>
      <c r="BA6" s="140">
        <f t="shared" si="17"/>
        <v>0.01174652241</v>
      </c>
      <c r="BB6" s="140">
        <f t="shared" si="18"/>
        <v>0.207984546</v>
      </c>
      <c r="BC6" s="17"/>
      <c r="BD6" s="11">
        <v>3106.0</v>
      </c>
      <c r="BE6" s="11">
        <v>3364.0</v>
      </c>
      <c r="BF6" s="11">
        <v>6470.0</v>
      </c>
    </row>
    <row r="7">
      <c r="A7" s="11">
        <v>1991.0</v>
      </c>
      <c r="B7" s="11">
        <v>51.0</v>
      </c>
      <c r="C7" s="11">
        <v>23.0</v>
      </c>
      <c r="D7" s="140">
        <f t="shared" si="1"/>
        <v>0.007157894737</v>
      </c>
      <c r="E7" s="140">
        <f t="shared" si="2"/>
        <v>0.003228070175</v>
      </c>
      <c r="F7" s="140">
        <f t="shared" si="3"/>
        <v>0.0149341142</v>
      </c>
      <c r="G7" s="17"/>
      <c r="H7" s="11">
        <v>147.0</v>
      </c>
      <c r="I7" s="11">
        <v>154.0</v>
      </c>
      <c r="J7" s="140">
        <f t="shared" si="4"/>
        <v>0.02063157895</v>
      </c>
      <c r="K7" s="140">
        <f t="shared" si="5"/>
        <v>0.02161403509</v>
      </c>
      <c r="L7" s="140">
        <f t="shared" si="6"/>
        <v>0.04304538799</v>
      </c>
      <c r="M7" s="17"/>
      <c r="N7" s="11">
        <v>303.0</v>
      </c>
      <c r="O7" s="11">
        <v>226.0</v>
      </c>
      <c r="P7" s="140">
        <f t="shared" si="7"/>
        <v>0.04252631579</v>
      </c>
      <c r="Q7" s="140">
        <f t="shared" si="8"/>
        <v>0.03171929825</v>
      </c>
      <c r="R7" s="140">
        <f t="shared" si="9"/>
        <v>0.08872620791</v>
      </c>
      <c r="S7" s="17"/>
      <c r="T7" s="11">
        <v>529.0</v>
      </c>
      <c r="U7" s="11">
        <v>474.0</v>
      </c>
      <c r="V7" s="140">
        <f t="shared" si="10"/>
        <v>0.07424561404</v>
      </c>
      <c r="W7" s="140">
        <f t="shared" si="11"/>
        <v>0.06652631579</v>
      </c>
      <c r="X7" s="140">
        <f t="shared" si="12"/>
        <v>0.1549048316</v>
      </c>
      <c r="Y7" s="17"/>
      <c r="Z7" s="11">
        <v>2248.0</v>
      </c>
      <c r="AA7" s="85">
        <v>2702.0</v>
      </c>
      <c r="AB7" s="140">
        <f t="shared" si="13"/>
        <v>0.3155087719</v>
      </c>
      <c r="AC7" s="140">
        <f t="shared" si="14"/>
        <v>0.3792280702</v>
      </c>
      <c r="AD7" s="140">
        <f t="shared" si="15"/>
        <v>0.658272328</v>
      </c>
      <c r="AE7" s="17"/>
      <c r="AF7" s="11"/>
      <c r="AG7" s="11"/>
      <c r="AH7" s="11"/>
      <c r="AI7" s="11"/>
      <c r="AJ7" s="11"/>
      <c r="AK7" s="17"/>
      <c r="AL7" s="11"/>
      <c r="AM7" s="11"/>
      <c r="AN7" s="11"/>
      <c r="AO7" s="11"/>
      <c r="AP7" s="11"/>
      <c r="AQ7" s="17"/>
      <c r="AR7" s="11">
        <v>60.0</v>
      </c>
      <c r="AS7" s="11">
        <v>61.0</v>
      </c>
      <c r="AT7" s="140">
        <f t="shared" si="19"/>
        <v>0.008421052632</v>
      </c>
      <c r="AU7" s="140">
        <f t="shared" si="20"/>
        <v>0.008561403509</v>
      </c>
      <c r="AV7" s="140">
        <f t="shared" si="21"/>
        <v>0.01756954612</v>
      </c>
      <c r="AW7" s="17"/>
      <c r="AX7" s="11">
        <v>63.0</v>
      </c>
      <c r="AY7" s="11">
        <v>86.0</v>
      </c>
      <c r="AZ7" s="140">
        <f t="shared" si="16"/>
        <v>0.008842105263</v>
      </c>
      <c r="BA7" s="140">
        <f t="shared" si="17"/>
        <v>0.01207017544</v>
      </c>
      <c r="BB7" s="140">
        <f t="shared" si="18"/>
        <v>0.01844802343</v>
      </c>
      <c r="BC7" s="17"/>
      <c r="BD7" s="11">
        <v>3415.0</v>
      </c>
      <c r="BE7" s="11">
        <v>3737.0</v>
      </c>
      <c r="BF7" s="11">
        <v>7125.0</v>
      </c>
    </row>
    <row r="8">
      <c r="A8" s="11">
        <v>1992.0</v>
      </c>
      <c r="B8" s="11">
        <v>35.0</v>
      </c>
      <c r="C8" s="11">
        <v>17.0</v>
      </c>
      <c r="D8" s="140">
        <f t="shared" si="1"/>
        <v>0.004441060779</v>
      </c>
      <c r="E8" s="140">
        <f t="shared" si="2"/>
        <v>0.002157086664</v>
      </c>
      <c r="F8" s="140">
        <f t="shared" si="3"/>
        <v>0.009018294254</v>
      </c>
      <c r="G8" s="17"/>
      <c r="H8" s="11">
        <v>205.0</v>
      </c>
      <c r="I8" s="11">
        <v>208.0</v>
      </c>
      <c r="J8" s="140">
        <f t="shared" si="4"/>
        <v>0.02601192742</v>
      </c>
      <c r="K8" s="140">
        <f t="shared" si="5"/>
        <v>0.02639258977</v>
      </c>
      <c r="L8" s="140">
        <f t="shared" si="6"/>
        <v>0.05282143777</v>
      </c>
      <c r="M8" s="17"/>
      <c r="N8" s="11">
        <v>473.0</v>
      </c>
      <c r="O8" s="11">
        <v>262.0</v>
      </c>
      <c r="P8" s="140">
        <f t="shared" si="7"/>
        <v>0.06001776424</v>
      </c>
      <c r="Q8" s="140">
        <f t="shared" si="8"/>
        <v>0.03324451212</v>
      </c>
      <c r="R8" s="140">
        <f t="shared" si="9"/>
        <v>0.1218758052</v>
      </c>
      <c r="S8" s="17"/>
      <c r="T8" s="11">
        <v>268.0</v>
      </c>
      <c r="U8" s="11">
        <v>247.0</v>
      </c>
      <c r="V8" s="140">
        <f t="shared" si="10"/>
        <v>0.03400583682</v>
      </c>
      <c r="W8" s="140">
        <f t="shared" si="11"/>
        <v>0.03134120036</v>
      </c>
      <c r="X8" s="140">
        <f t="shared" si="12"/>
        <v>0.06905436743</v>
      </c>
      <c r="Y8" s="17"/>
      <c r="Z8" s="11">
        <v>2625.0</v>
      </c>
      <c r="AA8" s="85">
        <v>2699.0</v>
      </c>
      <c r="AB8" s="140">
        <f t="shared" si="13"/>
        <v>0.3330795584</v>
      </c>
      <c r="AC8" s="140">
        <f t="shared" si="14"/>
        <v>0.3424692298</v>
      </c>
      <c r="AD8" s="140">
        <f t="shared" si="15"/>
        <v>0.6763720691</v>
      </c>
      <c r="AE8" s="17"/>
      <c r="AF8" s="11"/>
      <c r="AG8" s="11"/>
      <c r="AH8" s="11"/>
      <c r="AI8" s="11"/>
      <c r="AJ8" s="11"/>
      <c r="AK8" s="17"/>
      <c r="AL8" s="11"/>
      <c r="AM8" s="11"/>
      <c r="AN8" s="11"/>
      <c r="AO8" s="11"/>
      <c r="AP8" s="11"/>
      <c r="AQ8" s="17"/>
      <c r="AR8" s="11">
        <v>170.0</v>
      </c>
      <c r="AS8" s="11">
        <v>477.0</v>
      </c>
      <c r="AT8" s="140">
        <f t="shared" si="19"/>
        <v>0.02157086664</v>
      </c>
      <c r="AU8" s="140">
        <f t="shared" si="20"/>
        <v>0.06052531405</v>
      </c>
      <c r="AV8" s="140">
        <f t="shared" si="21"/>
        <v>0.04380314352</v>
      </c>
      <c r="AW8" s="17"/>
      <c r="AX8" s="11">
        <v>89.0</v>
      </c>
      <c r="AY8" s="11">
        <v>104.0</v>
      </c>
      <c r="AZ8" s="140">
        <f t="shared" si="16"/>
        <v>0.01129298312</v>
      </c>
      <c r="BA8" s="140">
        <f t="shared" si="17"/>
        <v>0.01319629489</v>
      </c>
      <c r="BB8" s="140">
        <f t="shared" si="18"/>
        <v>0.02293223396</v>
      </c>
      <c r="BC8" s="17"/>
      <c r="BD8" s="11">
        <v>3881.0</v>
      </c>
      <c r="BE8" s="11">
        <v>4000.0</v>
      </c>
      <c r="BF8" s="11">
        <v>7881.0</v>
      </c>
    </row>
    <row r="9">
      <c r="A9" s="11">
        <v>1993.0</v>
      </c>
      <c r="B9" s="11">
        <v>65.0</v>
      </c>
      <c r="C9" s="11">
        <v>27.0</v>
      </c>
      <c r="D9" s="140">
        <f t="shared" si="1"/>
        <v>0.008460236887</v>
      </c>
      <c r="E9" s="140">
        <f t="shared" si="2"/>
        <v>0.003514252245</v>
      </c>
      <c r="F9" s="140">
        <f t="shared" si="3"/>
        <v>0.01710526316</v>
      </c>
      <c r="G9" s="17"/>
      <c r="H9" s="11">
        <v>197.0</v>
      </c>
      <c r="I9" s="11">
        <v>204.0</v>
      </c>
      <c r="J9" s="140">
        <f t="shared" si="4"/>
        <v>0.02564102564</v>
      </c>
      <c r="K9" s="140">
        <f t="shared" si="5"/>
        <v>0.02655212807</v>
      </c>
      <c r="L9" s="140">
        <f t="shared" si="6"/>
        <v>0.05184210526</v>
      </c>
      <c r="M9" s="17"/>
      <c r="N9" s="11">
        <v>461.0</v>
      </c>
      <c r="O9" s="11">
        <v>293.0</v>
      </c>
      <c r="P9" s="140">
        <f t="shared" si="7"/>
        <v>0.06000260315</v>
      </c>
      <c r="Q9" s="140">
        <f t="shared" si="8"/>
        <v>0.03813614474</v>
      </c>
      <c r="R9" s="140">
        <f t="shared" si="9"/>
        <v>0.1213157895</v>
      </c>
      <c r="S9" s="17"/>
      <c r="T9" s="11">
        <v>301.0</v>
      </c>
      <c r="U9" s="11">
        <v>268.0</v>
      </c>
      <c r="V9" s="140">
        <f t="shared" si="10"/>
        <v>0.03917740466</v>
      </c>
      <c r="W9" s="140">
        <f t="shared" si="11"/>
        <v>0.03488220747</v>
      </c>
      <c r="X9" s="140">
        <f t="shared" si="12"/>
        <v>0.07921052632</v>
      </c>
      <c r="Y9" s="17"/>
      <c r="Z9" s="11">
        <v>2509.0</v>
      </c>
      <c r="AA9" s="85">
        <v>2521.0</v>
      </c>
      <c r="AB9" s="140">
        <f t="shared" si="13"/>
        <v>0.3265651438</v>
      </c>
      <c r="AC9" s="140">
        <f t="shared" si="14"/>
        <v>0.3281270337</v>
      </c>
      <c r="AD9" s="140">
        <f t="shared" si="15"/>
        <v>0.6602631579</v>
      </c>
      <c r="AE9" s="17"/>
      <c r="AF9" s="11"/>
      <c r="AG9" s="11"/>
      <c r="AH9" s="11"/>
      <c r="AI9" s="11"/>
      <c r="AJ9" s="11"/>
      <c r="AK9" s="17"/>
      <c r="AL9" s="11"/>
      <c r="AM9" s="11"/>
      <c r="AN9" s="11"/>
      <c r="AO9" s="11"/>
      <c r="AP9" s="11"/>
      <c r="AQ9" s="17"/>
      <c r="AR9" s="11">
        <v>168.0</v>
      </c>
      <c r="AS9" s="11">
        <v>445.0</v>
      </c>
      <c r="AT9" s="140">
        <f t="shared" si="19"/>
        <v>0.02186645841</v>
      </c>
      <c r="AU9" s="140">
        <f t="shared" si="20"/>
        <v>0.0579200833</v>
      </c>
      <c r="AV9" s="140">
        <f t="shared" si="21"/>
        <v>0.04421052632</v>
      </c>
      <c r="AW9" s="17"/>
      <c r="AX9" s="11">
        <v>98.0</v>
      </c>
      <c r="AY9" s="11">
        <v>123.0</v>
      </c>
      <c r="AZ9" s="140">
        <f t="shared" si="16"/>
        <v>0.01275543408</v>
      </c>
      <c r="BA9" s="140">
        <f t="shared" si="17"/>
        <v>0.01600937134</v>
      </c>
      <c r="BB9" s="140">
        <f t="shared" si="18"/>
        <v>0.02578947368</v>
      </c>
      <c r="BC9" s="17"/>
      <c r="BD9" s="11">
        <v>3800.0</v>
      </c>
      <c r="BE9" s="11">
        <v>3883.0</v>
      </c>
      <c r="BF9" s="11">
        <v>7683.0</v>
      </c>
    </row>
    <row r="10">
      <c r="A10" s="11">
        <v>1994.0</v>
      </c>
      <c r="B10" s="11">
        <v>67.0</v>
      </c>
      <c r="C10" s="11">
        <v>32.0</v>
      </c>
      <c r="D10" s="140">
        <f t="shared" si="1"/>
        <v>0.008517670989</v>
      </c>
      <c r="E10" s="140">
        <f t="shared" si="2"/>
        <v>0.004068141368</v>
      </c>
      <c r="F10" s="140">
        <f t="shared" si="3"/>
        <v>0.0171530978</v>
      </c>
      <c r="G10" s="17"/>
      <c r="H10" s="11">
        <v>199.0</v>
      </c>
      <c r="I10" s="11">
        <v>228.0</v>
      </c>
      <c r="J10" s="140">
        <f t="shared" si="4"/>
        <v>0.02529875413</v>
      </c>
      <c r="K10" s="140">
        <f t="shared" si="5"/>
        <v>0.02898550725</v>
      </c>
      <c r="L10" s="140">
        <f t="shared" si="6"/>
        <v>0.05094726062</v>
      </c>
      <c r="M10" s="17"/>
      <c r="N10" s="11">
        <v>493.0</v>
      </c>
      <c r="O10" s="11">
        <v>314.0</v>
      </c>
      <c r="P10" s="140">
        <f t="shared" si="7"/>
        <v>0.06267480295</v>
      </c>
      <c r="Q10" s="140">
        <f t="shared" si="8"/>
        <v>0.03991863717</v>
      </c>
      <c r="R10" s="140">
        <f t="shared" si="9"/>
        <v>0.1262160778</v>
      </c>
      <c r="S10" s="17"/>
      <c r="T10" s="11">
        <v>270.0</v>
      </c>
      <c r="U10" s="11">
        <v>264.0</v>
      </c>
      <c r="V10" s="140">
        <f t="shared" si="10"/>
        <v>0.03432494279</v>
      </c>
      <c r="W10" s="140">
        <f t="shared" si="11"/>
        <v>0.03356216629</v>
      </c>
      <c r="X10" s="140">
        <f t="shared" si="12"/>
        <v>0.06912442396</v>
      </c>
      <c r="Y10" s="17"/>
      <c r="Z10" s="11">
        <v>2696.0</v>
      </c>
      <c r="AA10" s="85">
        <v>2881.0</v>
      </c>
      <c r="AB10" s="140">
        <f t="shared" si="13"/>
        <v>0.3427409102</v>
      </c>
      <c r="AC10" s="140">
        <f t="shared" si="14"/>
        <v>0.3662598525</v>
      </c>
      <c r="AD10" s="140">
        <f t="shared" si="15"/>
        <v>0.6902201741</v>
      </c>
      <c r="AE10" s="17"/>
      <c r="AF10" s="11"/>
      <c r="AG10" s="11"/>
      <c r="AH10" s="11"/>
      <c r="AI10" s="11"/>
      <c r="AJ10" s="11"/>
      <c r="AK10" s="17"/>
      <c r="AL10" s="11"/>
      <c r="AM10" s="11"/>
      <c r="AN10" s="11"/>
      <c r="AO10" s="11"/>
      <c r="AP10" s="11"/>
      <c r="AQ10" s="17"/>
      <c r="AR10" s="11">
        <v>70.0</v>
      </c>
      <c r="AS10" s="11">
        <v>96.0</v>
      </c>
      <c r="AT10" s="140">
        <f t="shared" si="19"/>
        <v>0.008899059242</v>
      </c>
      <c r="AU10" s="140">
        <f t="shared" si="20"/>
        <v>0.0122044241</v>
      </c>
      <c r="AV10" s="140">
        <f t="shared" si="21"/>
        <v>0.01792114695</v>
      </c>
      <c r="AW10" s="17"/>
      <c r="AX10" s="11">
        <v>103.0</v>
      </c>
      <c r="AY10" s="11">
        <v>123.0</v>
      </c>
      <c r="AZ10" s="140">
        <f t="shared" si="16"/>
        <v>0.01309433003</v>
      </c>
      <c r="BA10" s="140">
        <f t="shared" si="17"/>
        <v>0.01563691838</v>
      </c>
      <c r="BB10" s="140">
        <f t="shared" si="18"/>
        <v>0.02636968766</v>
      </c>
      <c r="BC10" s="17"/>
      <c r="BD10" s="11">
        <v>3906.0</v>
      </c>
      <c r="BE10" s="11">
        <v>3960.0</v>
      </c>
      <c r="BF10" s="11">
        <v>7866.0</v>
      </c>
    </row>
    <row r="11">
      <c r="A11" s="11">
        <v>1995.0</v>
      </c>
      <c r="B11" s="11">
        <v>78.0</v>
      </c>
      <c r="C11" s="11">
        <v>45.0</v>
      </c>
      <c r="D11" s="140">
        <f t="shared" si="1"/>
        <v>0.01017612524</v>
      </c>
      <c r="E11" s="140">
        <f t="shared" si="2"/>
        <v>0.005870841487</v>
      </c>
      <c r="F11" s="140">
        <f t="shared" si="3"/>
        <v>0.02146395157</v>
      </c>
      <c r="G11" s="17"/>
      <c r="H11" s="11">
        <v>229.0</v>
      </c>
      <c r="I11" s="11">
        <v>242.0</v>
      </c>
      <c r="J11" s="140">
        <f t="shared" si="4"/>
        <v>0.02987606001</v>
      </c>
      <c r="K11" s="140">
        <f t="shared" si="5"/>
        <v>0.03157208089</v>
      </c>
      <c r="L11" s="140">
        <f t="shared" si="6"/>
        <v>0.06301596037</v>
      </c>
      <c r="M11" s="17"/>
      <c r="N11" s="11">
        <v>455.0</v>
      </c>
      <c r="O11" s="11">
        <v>296.0</v>
      </c>
      <c r="P11" s="140">
        <f t="shared" si="7"/>
        <v>0.05936073059</v>
      </c>
      <c r="Q11" s="140">
        <f t="shared" si="8"/>
        <v>0.03861709067</v>
      </c>
      <c r="R11" s="140">
        <f t="shared" si="9"/>
        <v>0.1252063841</v>
      </c>
      <c r="S11" s="17"/>
      <c r="T11" s="11">
        <v>318.0</v>
      </c>
      <c r="U11" s="11">
        <v>316.0</v>
      </c>
      <c r="V11" s="140">
        <f t="shared" si="10"/>
        <v>0.04148727984</v>
      </c>
      <c r="W11" s="140">
        <f t="shared" si="11"/>
        <v>0.04122635356</v>
      </c>
      <c r="X11" s="140">
        <f t="shared" si="12"/>
        <v>0.08750687947</v>
      </c>
      <c r="Y11" s="17"/>
      <c r="Z11" s="11">
        <v>2404.0</v>
      </c>
      <c r="AA11" s="85">
        <v>2919.0</v>
      </c>
      <c r="AB11" s="140">
        <f t="shared" si="13"/>
        <v>0.3136333986</v>
      </c>
      <c r="AC11" s="140">
        <f t="shared" si="14"/>
        <v>0.3808219178</v>
      </c>
      <c r="AD11" s="140">
        <f t="shared" si="15"/>
        <v>0.6615299945</v>
      </c>
      <c r="AE11" s="17"/>
      <c r="AF11" s="11"/>
      <c r="AG11" s="11"/>
      <c r="AH11" s="11"/>
      <c r="AI11" s="11"/>
      <c r="AJ11" s="11"/>
      <c r="AK11" s="17"/>
      <c r="AL11" s="11"/>
      <c r="AM11" s="11"/>
      <c r="AN11" s="11"/>
      <c r="AO11" s="11"/>
      <c r="AP11" s="11"/>
      <c r="AQ11" s="17"/>
      <c r="AR11" s="11">
        <v>46.0</v>
      </c>
      <c r="AS11" s="11">
        <v>68.0</v>
      </c>
      <c r="AT11" s="140">
        <f t="shared" si="19"/>
        <v>0.006001304631</v>
      </c>
      <c r="AU11" s="140">
        <f t="shared" si="20"/>
        <v>0.008871493803</v>
      </c>
      <c r="AV11" s="140">
        <f t="shared" si="21"/>
        <v>0.01265822785</v>
      </c>
      <c r="AW11" s="17"/>
      <c r="AX11" s="11">
        <v>109.0</v>
      </c>
      <c r="AY11" s="11">
        <v>130.0</v>
      </c>
      <c r="AZ11" s="140">
        <f t="shared" si="16"/>
        <v>0.01422048271</v>
      </c>
      <c r="BA11" s="140">
        <f t="shared" si="17"/>
        <v>0.01696020874</v>
      </c>
      <c r="BB11" s="140">
        <f t="shared" si="18"/>
        <v>0.02999449642</v>
      </c>
      <c r="BC11" s="17"/>
      <c r="BD11" s="11">
        <v>3634.0</v>
      </c>
      <c r="BE11" s="11">
        <v>4031.0</v>
      </c>
      <c r="BF11" s="11">
        <v>7665.0</v>
      </c>
    </row>
    <row r="12">
      <c r="A12" s="11">
        <v>1996.0</v>
      </c>
      <c r="B12" s="11">
        <v>87.0</v>
      </c>
      <c r="C12" s="11">
        <v>53.0</v>
      </c>
      <c r="D12" s="140">
        <f t="shared" si="1"/>
        <v>0.01124903026</v>
      </c>
      <c r="E12" s="140">
        <f t="shared" si="2"/>
        <v>0.006852857512</v>
      </c>
      <c r="F12" s="140">
        <f t="shared" si="3"/>
        <v>0.02359641985</v>
      </c>
      <c r="G12" s="17"/>
      <c r="H12" s="11">
        <v>224.0</v>
      </c>
      <c r="I12" s="11">
        <v>264.0</v>
      </c>
      <c r="J12" s="140">
        <f t="shared" si="4"/>
        <v>0.02896302043</v>
      </c>
      <c r="K12" s="140">
        <f t="shared" si="5"/>
        <v>0.03413498836</v>
      </c>
      <c r="L12" s="140">
        <f t="shared" si="6"/>
        <v>0.06075400054</v>
      </c>
      <c r="M12" s="17"/>
      <c r="N12" s="11">
        <v>478.0</v>
      </c>
      <c r="O12" s="11">
        <v>318.0</v>
      </c>
      <c r="P12" s="140">
        <f t="shared" si="7"/>
        <v>0.06180501681</v>
      </c>
      <c r="Q12" s="140">
        <f t="shared" si="8"/>
        <v>0.04111714507</v>
      </c>
      <c r="R12" s="140">
        <f t="shared" si="9"/>
        <v>0.1296446976</v>
      </c>
      <c r="S12" s="17"/>
      <c r="T12" s="11">
        <v>403.0</v>
      </c>
      <c r="U12" s="11">
        <v>324.0</v>
      </c>
      <c r="V12" s="140">
        <f t="shared" si="10"/>
        <v>0.05210757693</v>
      </c>
      <c r="W12" s="140">
        <f t="shared" si="11"/>
        <v>0.04189294026</v>
      </c>
      <c r="X12" s="140">
        <f t="shared" si="12"/>
        <v>0.1093029563</v>
      </c>
      <c r="Y12" s="17"/>
      <c r="Z12" s="11">
        <v>2336.0</v>
      </c>
      <c r="AA12" s="85">
        <v>2875.0</v>
      </c>
      <c r="AB12" s="140">
        <f t="shared" si="13"/>
        <v>0.3020429273</v>
      </c>
      <c r="AC12" s="140">
        <f t="shared" si="14"/>
        <v>0.3717351952</v>
      </c>
      <c r="AD12" s="140">
        <f t="shared" si="15"/>
        <v>0.6335774342</v>
      </c>
      <c r="AE12" s="17"/>
      <c r="AF12" s="11"/>
      <c r="AG12" s="11"/>
      <c r="AH12" s="11"/>
      <c r="AI12" s="11"/>
      <c r="AJ12" s="11"/>
      <c r="AK12" s="17"/>
      <c r="AL12" s="11"/>
      <c r="AM12" s="11"/>
      <c r="AN12" s="11"/>
      <c r="AO12" s="11"/>
      <c r="AP12" s="11"/>
      <c r="AQ12" s="17"/>
      <c r="AR12" s="11">
        <v>55.0</v>
      </c>
      <c r="AS12" s="11">
        <v>96.0</v>
      </c>
      <c r="AT12" s="140">
        <f t="shared" si="19"/>
        <v>0.007111455909</v>
      </c>
      <c r="AU12" s="140">
        <f t="shared" si="20"/>
        <v>0.01241272304</v>
      </c>
      <c r="AV12" s="140">
        <f t="shared" si="21"/>
        <v>0.01491727692</v>
      </c>
      <c r="AW12" s="17"/>
      <c r="AX12" s="11">
        <v>106.0</v>
      </c>
      <c r="AY12" s="11">
        <v>116.0</v>
      </c>
      <c r="AZ12" s="140">
        <f t="shared" si="16"/>
        <v>0.01370571502</v>
      </c>
      <c r="BA12" s="140">
        <f t="shared" si="17"/>
        <v>0.01499870701</v>
      </c>
      <c r="BB12" s="140">
        <f t="shared" si="18"/>
        <v>0.02874966097</v>
      </c>
      <c r="BC12" s="17"/>
      <c r="BD12" s="11">
        <v>3687.0</v>
      </c>
      <c r="BE12" s="11">
        <v>4047.0</v>
      </c>
      <c r="BF12" s="11">
        <v>7734.0</v>
      </c>
    </row>
    <row r="13">
      <c r="A13" s="11">
        <v>1997.0</v>
      </c>
      <c r="B13" s="11">
        <v>100.0</v>
      </c>
      <c r="C13" s="11">
        <v>56.0</v>
      </c>
      <c r="D13" s="140">
        <f t="shared" si="1"/>
        <v>0.01195600191</v>
      </c>
      <c r="E13" s="140">
        <f t="shared" si="2"/>
        <v>0.006695361071</v>
      </c>
      <c r="F13" s="140">
        <f t="shared" si="3"/>
        <v>0.02603488675</v>
      </c>
      <c r="G13" s="17"/>
      <c r="H13" s="11">
        <v>241.0</v>
      </c>
      <c r="I13" s="11">
        <v>341.0</v>
      </c>
      <c r="J13" s="140">
        <f t="shared" si="4"/>
        <v>0.02881396461</v>
      </c>
      <c r="K13" s="140">
        <f t="shared" si="5"/>
        <v>0.04076996652</v>
      </c>
      <c r="L13" s="140">
        <f t="shared" si="6"/>
        <v>0.06274407706</v>
      </c>
      <c r="M13" s="17"/>
      <c r="N13" s="11">
        <v>467.0</v>
      </c>
      <c r="O13" s="11">
        <v>334.0</v>
      </c>
      <c r="P13" s="140">
        <f t="shared" si="7"/>
        <v>0.05583452893</v>
      </c>
      <c r="Q13" s="140">
        <f t="shared" si="8"/>
        <v>0.03993304639</v>
      </c>
      <c r="R13" s="140">
        <f t="shared" si="9"/>
        <v>0.1215829211</v>
      </c>
      <c r="S13" s="17"/>
      <c r="T13" s="11">
        <v>342.0</v>
      </c>
      <c r="U13" s="11">
        <v>352.0</v>
      </c>
      <c r="V13" s="140">
        <f t="shared" si="10"/>
        <v>0.04088952654</v>
      </c>
      <c r="W13" s="140">
        <f t="shared" si="11"/>
        <v>0.04208512673</v>
      </c>
      <c r="X13" s="140">
        <f t="shared" si="12"/>
        <v>0.08903931268</v>
      </c>
      <c r="Y13" s="17"/>
      <c r="Z13" s="11">
        <v>2497.0</v>
      </c>
      <c r="AA13" s="85">
        <v>3209.0</v>
      </c>
      <c r="AB13" s="140">
        <f t="shared" si="13"/>
        <v>0.2985413678</v>
      </c>
      <c r="AC13" s="140">
        <f t="shared" si="14"/>
        <v>0.3836681014</v>
      </c>
      <c r="AD13" s="140">
        <f t="shared" si="15"/>
        <v>0.6500911221</v>
      </c>
      <c r="AE13" s="17"/>
      <c r="AF13" s="11"/>
      <c r="AG13" s="11"/>
      <c r="AH13" s="11"/>
      <c r="AI13" s="11"/>
      <c r="AJ13" s="11"/>
      <c r="AK13" s="17"/>
      <c r="AL13" s="11"/>
      <c r="AM13" s="11"/>
      <c r="AN13" s="11"/>
      <c r="AO13" s="11"/>
      <c r="AP13" s="11"/>
      <c r="AQ13" s="17"/>
      <c r="AR13" s="11">
        <v>71.0</v>
      </c>
      <c r="AS13" s="11">
        <v>111.0</v>
      </c>
      <c r="AT13" s="140">
        <f t="shared" si="19"/>
        <v>0.008488761358</v>
      </c>
      <c r="AU13" s="140">
        <f t="shared" si="20"/>
        <v>0.01327116212</v>
      </c>
      <c r="AV13" s="140">
        <f t="shared" si="21"/>
        <v>0.01848476959</v>
      </c>
      <c r="AW13" s="17"/>
      <c r="AX13" s="11">
        <v>123.0</v>
      </c>
      <c r="AY13" s="11">
        <v>120.0</v>
      </c>
      <c r="AZ13" s="140">
        <f t="shared" si="16"/>
        <v>0.01470588235</v>
      </c>
      <c r="BA13" s="140">
        <f t="shared" si="17"/>
        <v>0.0143472023</v>
      </c>
      <c r="BB13" s="140">
        <f t="shared" si="18"/>
        <v>0.0320229107</v>
      </c>
      <c r="BC13" s="17"/>
      <c r="BD13" s="11">
        <v>3841.0</v>
      </c>
      <c r="BE13" s="11">
        <v>4523.0</v>
      </c>
      <c r="BF13" s="11">
        <f t="shared" ref="BF13:BF31" si="22">BD13+BE13</f>
        <v>8364</v>
      </c>
    </row>
    <row r="14">
      <c r="A14" s="11">
        <v>1998.0</v>
      </c>
      <c r="B14" s="11">
        <v>97.0</v>
      </c>
      <c r="C14" s="11">
        <v>68.0</v>
      </c>
      <c r="D14" s="140">
        <f t="shared" si="1"/>
        <v>0.009744826201</v>
      </c>
      <c r="E14" s="140">
        <f t="shared" si="2"/>
        <v>0.006831424553</v>
      </c>
      <c r="F14" s="140">
        <f t="shared" si="3"/>
        <v>0.02206049579</v>
      </c>
      <c r="G14" s="17"/>
      <c r="H14" s="11">
        <v>300.0</v>
      </c>
      <c r="I14" s="11">
        <v>403.0</v>
      </c>
      <c r="J14" s="140">
        <f t="shared" si="4"/>
        <v>0.03013863773</v>
      </c>
      <c r="K14" s="140">
        <f t="shared" si="5"/>
        <v>0.04048623669</v>
      </c>
      <c r="L14" s="140">
        <f t="shared" si="6"/>
        <v>0.0682283375</v>
      </c>
      <c r="M14" s="17"/>
      <c r="N14" s="11">
        <v>590.0</v>
      </c>
      <c r="O14" s="11">
        <v>451.0</v>
      </c>
      <c r="P14" s="140">
        <f t="shared" si="7"/>
        <v>0.05927265421</v>
      </c>
      <c r="Q14" s="140">
        <f t="shared" si="8"/>
        <v>0.04530841873</v>
      </c>
      <c r="R14" s="140">
        <f t="shared" si="9"/>
        <v>0.1341823971</v>
      </c>
      <c r="S14" s="17"/>
      <c r="T14" s="11">
        <v>373.0</v>
      </c>
      <c r="U14" s="11">
        <v>442.0</v>
      </c>
      <c r="V14" s="140">
        <f t="shared" si="10"/>
        <v>0.03747237292</v>
      </c>
      <c r="W14" s="140">
        <f t="shared" si="11"/>
        <v>0.04440425959</v>
      </c>
      <c r="X14" s="140">
        <f t="shared" si="12"/>
        <v>0.0848305663</v>
      </c>
      <c r="Y14" s="17"/>
      <c r="Z14" s="11">
        <v>2815.0</v>
      </c>
      <c r="AA14" s="85">
        <v>3908.0</v>
      </c>
      <c r="AB14" s="140">
        <f t="shared" si="13"/>
        <v>0.2828008841</v>
      </c>
      <c r="AC14" s="140">
        <f t="shared" si="14"/>
        <v>0.3926059875</v>
      </c>
      <c r="AD14" s="140">
        <f t="shared" si="15"/>
        <v>0.6402092336</v>
      </c>
      <c r="AE14" s="17"/>
      <c r="AF14" s="11"/>
      <c r="AG14" s="11"/>
      <c r="AH14" s="11"/>
      <c r="AI14" s="11"/>
      <c r="AJ14" s="11"/>
      <c r="AK14" s="17"/>
      <c r="AL14" s="11"/>
      <c r="AM14" s="11"/>
      <c r="AN14" s="11"/>
      <c r="AO14" s="11"/>
      <c r="AP14" s="11"/>
      <c r="AQ14" s="17"/>
      <c r="AR14" s="11">
        <v>84.0</v>
      </c>
      <c r="AS14" s="11">
        <v>110.0</v>
      </c>
      <c r="AT14" s="140">
        <f t="shared" si="19"/>
        <v>0.008438818565</v>
      </c>
      <c r="AU14" s="140">
        <f t="shared" si="20"/>
        <v>0.01105083384</v>
      </c>
      <c r="AV14" s="140">
        <f t="shared" si="21"/>
        <v>0.0191039345</v>
      </c>
      <c r="AW14" s="17"/>
      <c r="AX14" s="11">
        <v>138.0</v>
      </c>
      <c r="AY14" s="11">
        <v>175.0</v>
      </c>
      <c r="AZ14" s="140">
        <f t="shared" si="16"/>
        <v>0.01386377336</v>
      </c>
      <c r="BA14" s="140">
        <f t="shared" si="17"/>
        <v>0.01758087201</v>
      </c>
      <c r="BB14" s="140">
        <f t="shared" si="18"/>
        <v>0.03138503525</v>
      </c>
      <c r="BC14" s="17"/>
      <c r="BD14" s="11">
        <v>4397.0</v>
      </c>
      <c r="BE14" s="11">
        <v>5557.0</v>
      </c>
      <c r="BF14" s="11">
        <f t="shared" si="22"/>
        <v>9954</v>
      </c>
    </row>
    <row r="15">
      <c r="A15" s="11">
        <v>1999.0</v>
      </c>
      <c r="B15" s="11">
        <v>94.0</v>
      </c>
      <c r="C15" s="11">
        <v>75.0</v>
      </c>
      <c r="D15" s="140">
        <f t="shared" si="1"/>
        <v>0.008770292965</v>
      </c>
      <c r="E15" s="140">
        <f t="shared" si="2"/>
        <v>0.006997574174</v>
      </c>
      <c r="F15" s="140">
        <f t="shared" si="3"/>
        <v>0.01934952655</v>
      </c>
      <c r="G15" s="17"/>
      <c r="H15" s="11">
        <v>401.0</v>
      </c>
      <c r="I15" s="11">
        <v>554.0</v>
      </c>
      <c r="J15" s="140">
        <f t="shared" si="4"/>
        <v>0.03741369659</v>
      </c>
      <c r="K15" s="140">
        <f t="shared" si="5"/>
        <v>0.0516887479</v>
      </c>
      <c r="L15" s="140">
        <f t="shared" si="6"/>
        <v>0.0825442569</v>
      </c>
      <c r="M15" s="17"/>
      <c r="N15" s="11">
        <v>664.0</v>
      </c>
      <c r="O15" s="11">
        <v>501.0</v>
      </c>
      <c r="P15" s="140">
        <f t="shared" si="7"/>
        <v>0.06195185669</v>
      </c>
      <c r="Q15" s="140">
        <f t="shared" si="8"/>
        <v>0.04674379548</v>
      </c>
      <c r="R15" s="140">
        <f t="shared" si="9"/>
        <v>0.136681762</v>
      </c>
      <c r="S15" s="17"/>
      <c r="T15" s="11">
        <v>456.0</v>
      </c>
      <c r="U15" s="11">
        <v>446.0</v>
      </c>
      <c r="V15" s="140">
        <f t="shared" si="10"/>
        <v>0.04254525098</v>
      </c>
      <c r="W15" s="140">
        <f t="shared" si="11"/>
        <v>0.04161224109</v>
      </c>
      <c r="X15" s="140">
        <f t="shared" si="12"/>
        <v>0.09386578839</v>
      </c>
      <c r="Y15" s="17"/>
      <c r="Z15" s="11">
        <v>2987.0</v>
      </c>
      <c r="AA15" s="85">
        <v>3944.0</v>
      </c>
      <c r="AB15" s="140">
        <f t="shared" si="13"/>
        <v>0.2786900541</v>
      </c>
      <c r="AC15" s="140">
        <f t="shared" si="14"/>
        <v>0.3679791006</v>
      </c>
      <c r="AD15" s="140">
        <f t="shared" si="15"/>
        <v>0.6148620832</v>
      </c>
      <c r="AE15" s="17"/>
      <c r="AF15" s="11"/>
      <c r="AG15" s="11"/>
      <c r="AH15" s="11"/>
      <c r="AI15" s="11"/>
      <c r="AJ15" s="11"/>
      <c r="AK15" s="17"/>
      <c r="AL15" s="11"/>
      <c r="AM15" s="11"/>
      <c r="AN15" s="11"/>
      <c r="AO15" s="11"/>
      <c r="AP15" s="11"/>
      <c r="AQ15" s="17"/>
      <c r="AR15" s="11">
        <v>107.0</v>
      </c>
      <c r="AS15" s="11">
        <v>150.0</v>
      </c>
      <c r="AT15" s="140">
        <f t="shared" si="19"/>
        <v>0.009983205822</v>
      </c>
      <c r="AU15" s="140">
        <f t="shared" si="20"/>
        <v>0.01399514835</v>
      </c>
      <c r="AV15" s="140">
        <f t="shared" si="21"/>
        <v>0.02202552491</v>
      </c>
      <c r="AW15" s="17"/>
      <c r="AX15" s="11">
        <v>149.0</v>
      </c>
      <c r="AY15" s="11">
        <v>190.0</v>
      </c>
      <c r="AZ15" s="140">
        <f t="shared" si="16"/>
        <v>0.01390184736</v>
      </c>
      <c r="BA15" s="140">
        <f t="shared" si="17"/>
        <v>0.01772718791</v>
      </c>
      <c r="BB15" s="140">
        <f t="shared" si="18"/>
        <v>0.03067105805</v>
      </c>
      <c r="BC15" s="17"/>
      <c r="BD15" s="11">
        <v>4858.0</v>
      </c>
      <c r="BE15" s="11">
        <v>5860.0</v>
      </c>
      <c r="BF15" s="11">
        <f t="shared" si="22"/>
        <v>10718</v>
      </c>
    </row>
    <row r="16">
      <c r="A16" s="11">
        <v>2000.0</v>
      </c>
      <c r="B16" s="11">
        <v>124.0</v>
      </c>
      <c r="C16" s="11">
        <v>62.0</v>
      </c>
      <c r="D16" s="140">
        <f t="shared" si="1"/>
        <v>0.009512850019</v>
      </c>
      <c r="E16" s="140">
        <f t="shared" si="2"/>
        <v>0.00475642501</v>
      </c>
      <c r="F16" s="140">
        <f t="shared" si="3"/>
        <v>0.02167453242</v>
      </c>
      <c r="G16" s="17"/>
      <c r="H16" s="11">
        <v>568.0</v>
      </c>
      <c r="I16" s="11">
        <v>601.0</v>
      </c>
      <c r="J16" s="140">
        <f t="shared" si="4"/>
        <v>0.04357499041</v>
      </c>
      <c r="K16" s="140">
        <f t="shared" si="5"/>
        <v>0.04610663598</v>
      </c>
      <c r="L16" s="140">
        <f t="shared" si="6"/>
        <v>0.09928334207</v>
      </c>
      <c r="M16" s="17"/>
      <c r="N16" s="11">
        <v>786.0</v>
      </c>
      <c r="O16" s="11">
        <v>624.0</v>
      </c>
      <c r="P16" s="140">
        <f t="shared" si="7"/>
        <v>0.06029919448</v>
      </c>
      <c r="Q16" s="140">
        <f t="shared" si="8"/>
        <v>0.04787111623</v>
      </c>
      <c r="R16" s="140">
        <f t="shared" si="9"/>
        <v>0.1373885684</v>
      </c>
      <c r="S16" s="17"/>
      <c r="T16" s="11">
        <v>478.0</v>
      </c>
      <c r="U16" s="11">
        <v>563.0</v>
      </c>
      <c r="V16" s="140">
        <f t="shared" si="10"/>
        <v>0.03667050249</v>
      </c>
      <c r="W16" s="140">
        <f t="shared" si="11"/>
        <v>0.04319140775</v>
      </c>
      <c r="X16" s="140">
        <f t="shared" si="12"/>
        <v>0.0835518266</v>
      </c>
      <c r="Y16" s="17"/>
      <c r="Z16" s="11">
        <v>3419.0</v>
      </c>
      <c r="AA16" s="85">
        <v>5054.0</v>
      </c>
      <c r="AB16" s="140">
        <f t="shared" si="13"/>
        <v>0.2622938243</v>
      </c>
      <c r="AC16" s="140">
        <f t="shared" si="14"/>
        <v>0.3877253548</v>
      </c>
      <c r="AD16" s="140">
        <f t="shared" si="15"/>
        <v>0.5976227932</v>
      </c>
      <c r="AE16" s="17"/>
      <c r="AF16" s="11"/>
      <c r="AG16" s="11"/>
      <c r="AH16" s="11"/>
      <c r="AI16" s="11"/>
      <c r="AJ16" s="11"/>
      <c r="AK16" s="17"/>
      <c r="AL16" s="11"/>
      <c r="AM16" s="11"/>
      <c r="AN16" s="11"/>
      <c r="AO16" s="11"/>
      <c r="AP16" s="11"/>
      <c r="AQ16" s="17"/>
      <c r="AR16" s="11">
        <v>128.0</v>
      </c>
      <c r="AS16" s="11">
        <v>207.0</v>
      </c>
      <c r="AT16" s="140">
        <f t="shared" si="19"/>
        <v>0.009819716149</v>
      </c>
      <c r="AU16" s="140">
        <f t="shared" si="20"/>
        <v>0.01588032221</v>
      </c>
      <c r="AV16" s="140">
        <f t="shared" si="21"/>
        <v>0.02237371089</v>
      </c>
      <c r="AW16" s="17"/>
      <c r="AX16" s="11">
        <v>218.0</v>
      </c>
      <c r="AY16" s="11">
        <v>203.0</v>
      </c>
      <c r="AZ16" s="140">
        <f t="shared" si="16"/>
        <v>0.01672420407</v>
      </c>
      <c r="BA16" s="140">
        <f t="shared" si="17"/>
        <v>0.01557345608</v>
      </c>
      <c r="BB16" s="140">
        <f t="shared" si="18"/>
        <v>0.03810522636</v>
      </c>
      <c r="BC16" s="17"/>
      <c r="BD16" s="11">
        <v>5721.0</v>
      </c>
      <c r="BE16" s="11">
        <v>7314.0</v>
      </c>
      <c r="BF16" s="11">
        <f t="shared" si="22"/>
        <v>13035</v>
      </c>
    </row>
    <row r="17">
      <c r="A17" s="11">
        <v>2001.0</v>
      </c>
      <c r="B17" s="11">
        <v>115.0</v>
      </c>
      <c r="C17" s="11">
        <v>86.0</v>
      </c>
      <c r="D17" s="140">
        <f t="shared" si="1"/>
        <v>0.007424144609</v>
      </c>
      <c r="E17" s="140">
        <f t="shared" si="2"/>
        <v>0.005551969012</v>
      </c>
      <c r="F17" s="140">
        <f t="shared" si="3"/>
        <v>0.01735325185</v>
      </c>
      <c r="G17" s="17"/>
      <c r="H17" s="11">
        <v>592.0</v>
      </c>
      <c r="I17" s="11">
        <v>776.0</v>
      </c>
      <c r="J17" s="140">
        <f t="shared" si="4"/>
        <v>0.03821820529</v>
      </c>
      <c r="K17" s="140">
        <f t="shared" si="5"/>
        <v>0.05009683667</v>
      </c>
      <c r="L17" s="140">
        <f t="shared" si="6"/>
        <v>0.08933152256</v>
      </c>
      <c r="M17" s="17"/>
      <c r="N17" s="11">
        <v>879.0</v>
      </c>
      <c r="O17" s="11">
        <v>758.0</v>
      </c>
      <c r="P17" s="140">
        <f t="shared" si="7"/>
        <v>0.05674628793</v>
      </c>
      <c r="Q17" s="140">
        <f t="shared" si="8"/>
        <v>0.04893479664</v>
      </c>
      <c r="R17" s="140">
        <f t="shared" si="9"/>
        <v>0.1326392033</v>
      </c>
      <c r="S17" s="17"/>
      <c r="T17" s="11">
        <v>600.0</v>
      </c>
      <c r="U17" s="11">
        <v>695.0</v>
      </c>
      <c r="V17" s="140">
        <f t="shared" si="10"/>
        <v>0.03873466753</v>
      </c>
      <c r="W17" s="140">
        <f t="shared" si="11"/>
        <v>0.04486765655</v>
      </c>
      <c r="X17" s="140">
        <f t="shared" si="12"/>
        <v>0.0905387053</v>
      </c>
      <c r="Y17" s="17"/>
      <c r="Z17" s="11">
        <v>3950.0</v>
      </c>
      <c r="AA17" s="85">
        <v>5929.0</v>
      </c>
      <c r="AB17" s="140">
        <f t="shared" si="13"/>
        <v>0.2550032279</v>
      </c>
      <c r="AC17" s="140">
        <f t="shared" si="14"/>
        <v>0.382763073</v>
      </c>
      <c r="AD17" s="140">
        <f t="shared" si="15"/>
        <v>0.5960464765</v>
      </c>
      <c r="AE17" s="17"/>
      <c r="AF17" s="11"/>
      <c r="AG17" s="11"/>
      <c r="AH17" s="11"/>
      <c r="AI17" s="11"/>
      <c r="AJ17" s="11"/>
      <c r="AK17" s="17"/>
      <c r="AL17" s="11"/>
      <c r="AM17" s="11"/>
      <c r="AN17" s="11"/>
      <c r="AO17" s="11"/>
      <c r="AP17" s="11"/>
      <c r="AQ17" s="17"/>
      <c r="AR17" s="11">
        <v>205.0</v>
      </c>
      <c r="AS17" s="11">
        <v>345.0</v>
      </c>
      <c r="AT17" s="140">
        <f t="shared" si="19"/>
        <v>0.01323434474</v>
      </c>
      <c r="AU17" s="140">
        <f t="shared" si="20"/>
        <v>0.02227243383</v>
      </c>
      <c r="AV17" s="140">
        <f t="shared" si="21"/>
        <v>0.03093405764</v>
      </c>
      <c r="AW17" s="17"/>
      <c r="AX17" s="11">
        <v>286.0</v>
      </c>
      <c r="AY17" s="11">
        <v>274.0</v>
      </c>
      <c r="AZ17" s="140">
        <f t="shared" si="16"/>
        <v>0.01846352485</v>
      </c>
      <c r="BA17" s="140">
        <f t="shared" si="17"/>
        <v>0.0176888315</v>
      </c>
      <c r="BB17" s="140">
        <f t="shared" si="18"/>
        <v>0.04315678286</v>
      </c>
      <c r="BC17" s="17"/>
      <c r="BD17" s="11">
        <v>6627.0</v>
      </c>
      <c r="BE17" s="11">
        <v>8863.0</v>
      </c>
      <c r="BF17" s="11">
        <f t="shared" si="22"/>
        <v>15490</v>
      </c>
    </row>
    <row r="18">
      <c r="A18" s="11">
        <v>2002.0</v>
      </c>
      <c r="B18" s="11">
        <v>96.0</v>
      </c>
      <c r="C18" s="11">
        <v>98.0</v>
      </c>
      <c r="D18" s="140">
        <f t="shared" si="1"/>
        <v>0.005646394542</v>
      </c>
      <c r="E18" s="140">
        <f t="shared" si="2"/>
        <v>0.005764027761</v>
      </c>
      <c r="F18" s="140">
        <f t="shared" si="3"/>
        <v>0.01402893468</v>
      </c>
      <c r="G18" s="17"/>
      <c r="H18" s="11">
        <v>634.0</v>
      </c>
      <c r="I18" s="11">
        <v>910.0</v>
      </c>
      <c r="J18" s="140">
        <f t="shared" si="4"/>
        <v>0.03728973062</v>
      </c>
      <c r="K18" s="140">
        <f t="shared" si="5"/>
        <v>0.05352311493</v>
      </c>
      <c r="L18" s="140">
        <f t="shared" si="6"/>
        <v>0.09264942277</v>
      </c>
      <c r="M18" s="17"/>
      <c r="N18" s="11">
        <v>973.0</v>
      </c>
      <c r="O18" s="11">
        <v>900.0</v>
      </c>
      <c r="P18" s="140">
        <f t="shared" si="7"/>
        <v>0.05722856135</v>
      </c>
      <c r="Q18" s="140">
        <f t="shared" si="8"/>
        <v>0.05293494883</v>
      </c>
      <c r="R18" s="140">
        <f t="shared" si="9"/>
        <v>0.1421890983</v>
      </c>
      <c r="S18" s="17"/>
      <c r="T18" s="11">
        <v>598.0</v>
      </c>
      <c r="U18" s="11">
        <v>716.0</v>
      </c>
      <c r="V18" s="140">
        <f t="shared" si="10"/>
        <v>0.03517233267</v>
      </c>
      <c r="W18" s="140">
        <f t="shared" si="11"/>
        <v>0.04211269262</v>
      </c>
      <c r="X18" s="140">
        <f t="shared" si="12"/>
        <v>0.08738857226</v>
      </c>
      <c r="Y18" s="17"/>
      <c r="Z18" s="11">
        <v>3890.0</v>
      </c>
      <c r="AA18" s="85">
        <v>6576.0</v>
      </c>
      <c r="AB18" s="140">
        <f t="shared" si="13"/>
        <v>0.2287966122</v>
      </c>
      <c r="AC18" s="140">
        <f t="shared" si="14"/>
        <v>0.3867780261</v>
      </c>
      <c r="AD18" s="140">
        <f t="shared" si="15"/>
        <v>0.5684641239</v>
      </c>
      <c r="AE18" s="17"/>
      <c r="AF18" s="11"/>
      <c r="AG18" s="11"/>
      <c r="AH18" s="11"/>
      <c r="AI18" s="11"/>
      <c r="AJ18" s="11"/>
      <c r="AK18" s="17"/>
      <c r="AL18" s="11"/>
      <c r="AM18" s="11"/>
      <c r="AN18" s="11"/>
      <c r="AO18" s="11"/>
      <c r="AP18" s="11"/>
      <c r="AQ18" s="17"/>
      <c r="AR18" s="11">
        <v>222.0</v>
      </c>
      <c r="AS18" s="11">
        <v>476.0</v>
      </c>
      <c r="AT18" s="140">
        <f t="shared" si="19"/>
        <v>0.01305728738</v>
      </c>
      <c r="AU18" s="140">
        <f t="shared" si="20"/>
        <v>0.02799670627</v>
      </c>
      <c r="AV18" s="140">
        <f t="shared" si="21"/>
        <v>0.03244191144</v>
      </c>
      <c r="AW18" s="17"/>
      <c r="AX18" s="11">
        <v>439.0</v>
      </c>
      <c r="AY18" s="11">
        <v>483.0</v>
      </c>
      <c r="AZ18" s="140">
        <f t="shared" si="16"/>
        <v>0.02582049171</v>
      </c>
      <c r="BA18" s="140">
        <f t="shared" si="17"/>
        <v>0.02840842254</v>
      </c>
      <c r="BB18" s="140">
        <f t="shared" si="18"/>
        <v>0.0641531492</v>
      </c>
      <c r="BC18" s="17"/>
      <c r="BD18" s="11">
        <v>6843.0</v>
      </c>
      <c r="BE18" s="11">
        <v>10159.0</v>
      </c>
      <c r="BF18" s="11">
        <f t="shared" si="22"/>
        <v>17002</v>
      </c>
    </row>
    <row r="19">
      <c r="A19" s="11">
        <v>2003.0</v>
      </c>
      <c r="B19" s="11">
        <v>138.0</v>
      </c>
      <c r="C19" s="11">
        <v>148.0</v>
      </c>
      <c r="D19" s="140">
        <f t="shared" si="1"/>
        <v>0.005062362436</v>
      </c>
      <c r="E19" s="140">
        <f t="shared" si="2"/>
        <v>0.005429200293</v>
      </c>
      <c r="F19" s="140">
        <f t="shared" si="3"/>
        <v>0.01369727047</v>
      </c>
      <c r="G19" s="17"/>
      <c r="H19" s="11">
        <v>859.0</v>
      </c>
      <c r="I19" s="11">
        <v>1228.0</v>
      </c>
      <c r="J19" s="140">
        <f t="shared" si="4"/>
        <v>0.03151137197</v>
      </c>
      <c r="K19" s="140">
        <f t="shared" si="5"/>
        <v>0.04504768892</v>
      </c>
      <c r="L19" s="140">
        <f t="shared" si="6"/>
        <v>0.08526054591</v>
      </c>
      <c r="M19" s="17"/>
      <c r="N19" s="11">
        <v>1721.0</v>
      </c>
      <c r="O19" s="11">
        <v>1593.0</v>
      </c>
      <c r="P19" s="140">
        <f t="shared" si="7"/>
        <v>0.0631327953</v>
      </c>
      <c r="Q19" s="140">
        <f t="shared" si="8"/>
        <v>0.05843727073</v>
      </c>
      <c r="R19" s="140">
        <f t="shared" si="9"/>
        <v>0.1708188586</v>
      </c>
      <c r="S19" s="17"/>
      <c r="T19" s="11">
        <v>728.0</v>
      </c>
      <c r="U19" s="11">
        <v>1181.0</v>
      </c>
      <c r="V19" s="140">
        <f t="shared" si="10"/>
        <v>0.02670579604</v>
      </c>
      <c r="W19" s="140">
        <f t="shared" si="11"/>
        <v>0.04332355099</v>
      </c>
      <c r="X19" s="140">
        <f t="shared" si="12"/>
        <v>0.07225806452</v>
      </c>
      <c r="Y19" s="17"/>
      <c r="Z19" s="11">
        <v>5818.0</v>
      </c>
      <c r="AA19" s="85">
        <v>11527.0</v>
      </c>
      <c r="AB19" s="140">
        <f t="shared" si="13"/>
        <v>0.2134262656</v>
      </c>
      <c r="AC19" s="140">
        <f t="shared" si="14"/>
        <v>0.4228539985</v>
      </c>
      <c r="AD19" s="140">
        <f t="shared" si="15"/>
        <v>0.5774689826</v>
      </c>
      <c r="AE19" s="17"/>
      <c r="AF19" s="11"/>
      <c r="AG19" s="11"/>
      <c r="AH19" s="11"/>
      <c r="AI19" s="11"/>
      <c r="AJ19" s="11"/>
      <c r="AK19" s="17"/>
      <c r="AL19" s="11"/>
      <c r="AM19" s="11"/>
      <c r="AN19" s="11"/>
      <c r="AO19" s="11"/>
      <c r="AP19" s="11"/>
      <c r="AQ19" s="17"/>
      <c r="AR19" s="11">
        <v>340.0</v>
      </c>
      <c r="AS19" s="11">
        <v>949.0</v>
      </c>
      <c r="AT19" s="140">
        <f t="shared" si="19"/>
        <v>0.01247248716</v>
      </c>
      <c r="AU19" s="140">
        <f t="shared" si="20"/>
        <v>0.03481291269</v>
      </c>
      <c r="AV19" s="140">
        <f t="shared" si="21"/>
        <v>0.03374689826</v>
      </c>
      <c r="AW19" s="17"/>
      <c r="AX19" s="11">
        <v>471.0</v>
      </c>
      <c r="AY19" s="11">
        <v>559.0</v>
      </c>
      <c r="AZ19" s="140">
        <f t="shared" si="16"/>
        <v>0.0172780631</v>
      </c>
      <c r="BA19" s="140">
        <f t="shared" si="17"/>
        <v>0.02050623624</v>
      </c>
      <c r="BB19" s="140">
        <f t="shared" si="18"/>
        <v>0.04674937965</v>
      </c>
      <c r="BC19" s="17"/>
      <c r="BD19" s="11">
        <v>10075.0</v>
      </c>
      <c r="BE19" s="11">
        <v>17185.0</v>
      </c>
      <c r="BF19" s="11">
        <f t="shared" si="22"/>
        <v>27260</v>
      </c>
    </row>
    <row r="20">
      <c r="A20" s="11">
        <v>2004.0</v>
      </c>
      <c r="B20" s="11">
        <v>128.0</v>
      </c>
      <c r="C20" s="11">
        <v>150.0</v>
      </c>
      <c r="D20" s="140">
        <f t="shared" si="1"/>
        <v>0.00513478819</v>
      </c>
      <c r="E20" s="140">
        <f t="shared" si="2"/>
        <v>0.00601732991</v>
      </c>
      <c r="F20" s="140">
        <f t="shared" si="3"/>
        <v>0.0149725114</v>
      </c>
      <c r="G20" s="17"/>
      <c r="H20" s="11">
        <v>629.0</v>
      </c>
      <c r="I20" s="11">
        <v>1094.0</v>
      </c>
      <c r="J20" s="140">
        <f t="shared" si="4"/>
        <v>0.02523267009</v>
      </c>
      <c r="K20" s="140">
        <f t="shared" si="5"/>
        <v>0.04388639281</v>
      </c>
      <c r="L20" s="140">
        <f t="shared" si="6"/>
        <v>0.07357585683</v>
      </c>
      <c r="M20" s="17"/>
      <c r="N20" s="11">
        <v>1448.0</v>
      </c>
      <c r="O20" s="11">
        <v>1589.0</v>
      </c>
      <c r="P20" s="140">
        <f t="shared" si="7"/>
        <v>0.0580872914</v>
      </c>
      <c r="Q20" s="140">
        <f t="shared" si="8"/>
        <v>0.06374358151</v>
      </c>
      <c r="R20" s="140">
        <f t="shared" si="9"/>
        <v>0.1693765353</v>
      </c>
      <c r="S20" s="17"/>
      <c r="T20" s="11">
        <v>667.0</v>
      </c>
      <c r="U20" s="11">
        <v>1131.0</v>
      </c>
      <c r="V20" s="140">
        <f t="shared" si="10"/>
        <v>0.02675706033</v>
      </c>
      <c r="W20" s="140">
        <f t="shared" si="11"/>
        <v>0.04537066752</v>
      </c>
      <c r="X20" s="140">
        <f t="shared" si="12"/>
        <v>0.07802082115</v>
      </c>
      <c r="Y20" s="17"/>
      <c r="Z20" s="11">
        <v>4989.0</v>
      </c>
      <c r="AA20" s="85">
        <v>11082.0</v>
      </c>
      <c r="AB20" s="140">
        <f t="shared" si="13"/>
        <v>0.2001363928</v>
      </c>
      <c r="AC20" s="140">
        <f t="shared" si="14"/>
        <v>0.4445603338</v>
      </c>
      <c r="AD20" s="140">
        <f t="shared" si="15"/>
        <v>0.5835770266</v>
      </c>
      <c r="AE20" s="17"/>
      <c r="AF20" s="11"/>
      <c r="AG20" s="11"/>
      <c r="AH20" s="11"/>
      <c r="AI20" s="11"/>
      <c r="AJ20" s="11"/>
      <c r="AK20" s="17"/>
      <c r="AL20" s="11"/>
      <c r="AM20" s="11"/>
      <c r="AN20" s="11"/>
      <c r="AO20" s="11"/>
      <c r="AP20" s="11"/>
      <c r="AQ20" s="17"/>
      <c r="AR20" s="11">
        <v>307.0</v>
      </c>
      <c r="AS20" s="11">
        <v>787.0</v>
      </c>
      <c r="AT20" s="140">
        <f t="shared" si="19"/>
        <v>0.01231546855</v>
      </c>
      <c r="AU20" s="140">
        <f t="shared" si="20"/>
        <v>0.03157092426</v>
      </c>
      <c r="AV20" s="140">
        <f t="shared" si="21"/>
        <v>0.03591063282</v>
      </c>
      <c r="AW20" s="17"/>
      <c r="AX20" s="11">
        <v>381.0</v>
      </c>
      <c r="AY20" s="11">
        <v>546.0</v>
      </c>
      <c r="AZ20" s="140">
        <f t="shared" si="16"/>
        <v>0.01528401797</v>
      </c>
      <c r="BA20" s="140">
        <f t="shared" si="17"/>
        <v>0.02190308087</v>
      </c>
      <c r="BB20" s="140">
        <f t="shared" si="18"/>
        <v>0.04456661598</v>
      </c>
      <c r="BC20" s="17"/>
      <c r="BD20" s="11">
        <v>8549.0</v>
      </c>
      <c r="BE20" s="11">
        <v>16379.0</v>
      </c>
      <c r="BF20" s="11">
        <f t="shared" si="22"/>
        <v>24928</v>
      </c>
    </row>
    <row r="21" ht="15.75" customHeight="1">
      <c r="A21" s="11">
        <v>2005.0</v>
      </c>
      <c r="B21" s="11">
        <v>124.0</v>
      </c>
      <c r="C21" s="11">
        <v>116.0</v>
      </c>
      <c r="D21" s="140">
        <f t="shared" si="1"/>
        <v>0.005689117269</v>
      </c>
      <c r="E21" s="140">
        <f t="shared" si="2"/>
        <v>0.005322077445</v>
      </c>
      <c r="F21" s="140">
        <f t="shared" si="3"/>
        <v>0.01781097386</v>
      </c>
      <c r="G21" s="17"/>
      <c r="H21" s="11">
        <v>461.0</v>
      </c>
      <c r="I21" s="11">
        <v>889.0</v>
      </c>
      <c r="J21" s="140">
        <f t="shared" si="4"/>
        <v>0.02115066985</v>
      </c>
      <c r="K21" s="140">
        <f t="shared" si="5"/>
        <v>0.04078730042</v>
      </c>
      <c r="L21" s="140">
        <f t="shared" si="6"/>
        <v>0.06621660442</v>
      </c>
      <c r="M21" s="17"/>
      <c r="N21" s="11">
        <v>1306.0</v>
      </c>
      <c r="O21" s="11">
        <v>1318.0</v>
      </c>
      <c r="P21" s="140">
        <f t="shared" si="7"/>
        <v>0.05991925124</v>
      </c>
      <c r="Q21" s="140">
        <f t="shared" si="8"/>
        <v>0.06046981097</v>
      </c>
      <c r="R21" s="140">
        <f t="shared" si="9"/>
        <v>0.1875897731</v>
      </c>
      <c r="S21" s="17"/>
      <c r="T21" s="11">
        <v>548.0</v>
      </c>
      <c r="U21" s="11">
        <v>1076.0</v>
      </c>
      <c r="V21" s="140">
        <f t="shared" si="10"/>
        <v>0.02514222793</v>
      </c>
      <c r="W21" s="140">
        <f t="shared" si="11"/>
        <v>0.0493668563</v>
      </c>
      <c r="X21" s="140">
        <f t="shared" si="12"/>
        <v>0.0787130135</v>
      </c>
      <c r="Y21" s="17"/>
      <c r="Z21" s="11">
        <v>3954.0</v>
      </c>
      <c r="AA21" s="85">
        <v>10145.0</v>
      </c>
      <c r="AB21" s="140">
        <f t="shared" si="13"/>
        <v>0.1814094329</v>
      </c>
      <c r="AC21" s="140">
        <f t="shared" si="14"/>
        <v>0.4654523766</v>
      </c>
      <c r="AD21" s="140">
        <f t="shared" si="15"/>
        <v>0.5679402471</v>
      </c>
      <c r="AE21" s="17"/>
      <c r="AF21" s="11"/>
      <c r="AG21" s="11"/>
      <c r="AH21" s="11"/>
      <c r="AI21" s="11"/>
      <c r="AJ21" s="11"/>
      <c r="AK21" s="17"/>
      <c r="AL21" s="11"/>
      <c r="AM21" s="11"/>
      <c r="AN21" s="11"/>
      <c r="AO21" s="11"/>
      <c r="AP21" s="11"/>
      <c r="AQ21" s="17"/>
      <c r="AR21" s="11">
        <v>299.0</v>
      </c>
      <c r="AS21" s="11">
        <v>739.0</v>
      </c>
      <c r="AT21" s="140">
        <f t="shared" si="19"/>
        <v>0.01371811342</v>
      </c>
      <c r="AU21" s="140">
        <f t="shared" si="20"/>
        <v>0.03390530373</v>
      </c>
      <c r="AV21" s="140">
        <f t="shared" si="21"/>
        <v>0.0429474289</v>
      </c>
      <c r="AW21" s="17"/>
      <c r="AX21" s="11">
        <v>270.0</v>
      </c>
      <c r="AY21" s="11">
        <v>451.0</v>
      </c>
      <c r="AZ21" s="140">
        <f t="shared" si="16"/>
        <v>0.01238759405</v>
      </c>
      <c r="BA21" s="140">
        <f t="shared" si="17"/>
        <v>0.02069187007</v>
      </c>
      <c r="BB21" s="140">
        <f t="shared" si="18"/>
        <v>0.03878195921</v>
      </c>
      <c r="BC21" s="17"/>
      <c r="BD21" s="11">
        <v>6962.0</v>
      </c>
      <c r="BE21" s="11">
        <v>14834.0</v>
      </c>
      <c r="BF21" s="11">
        <f t="shared" si="22"/>
        <v>21796</v>
      </c>
    </row>
    <row r="22" ht="15.75" customHeight="1">
      <c r="A22" s="11">
        <v>2006.0</v>
      </c>
      <c r="B22" s="11">
        <v>113.0</v>
      </c>
      <c r="C22" s="11">
        <v>120.0</v>
      </c>
      <c r="D22" s="140">
        <f t="shared" si="1"/>
        <v>0.006073962589</v>
      </c>
      <c r="E22" s="140">
        <f t="shared" si="2"/>
        <v>0.006450225758</v>
      </c>
      <c r="F22" s="140">
        <f t="shared" si="3"/>
        <v>0.02074917371</v>
      </c>
      <c r="G22" s="17"/>
      <c r="H22" s="11">
        <v>325.0</v>
      </c>
      <c r="I22" s="11">
        <v>658.0</v>
      </c>
      <c r="J22" s="140">
        <f t="shared" si="4"/>
        <v>0.01746936143</v>
      </c>
      <c r="K22" s="140">
        <f t="shared" si="5"/>
        <v>0.03536873791</v>
      </c>
      <c r="L22" s="140">
        <f t="shared" si="6"/>
        <v>0.05967682703</v>
      </c>
      <c r="M22" s="17"/>
      <c r="N22" s="11">
        <v>1030.0</v>
      </c>
      <c r="O22" s="11">
        <v>1218.0</v>
      </c>
      <c r="P22" s="140">
        <f t="shared" si="7"/>
        <v>0.05536443776</v>
      </c>
      <c r="Q22" s="140">
        <f t="shared" si="8"/>
        <v>0.06546979144</v>
      </c>
      <c r="R22" s="140">
        <f t="shared" si="9"/>
        <v>0.1891296364</v>
      </c>
      <c r="S22" s="17"/>
      <c r="T22" s="11">
        <v>418.0</v>
      </c>
      <c r="U22" s="11">
        <v>935.0</v>
      </c>
      <c r="V22" s="140">
        <f t="shared" si="10"/>
        <v>0.02246828639</v>
      </c>
      <c r="W22" s="140">
        <f t="shared" si="11"/>
        <v>0.05025800903</v>
      </c>
      <c r="X22" s="140">
        <f t="shared" si="12"/>
        <v>0.07675358061</v>
      </c>
      <c r="Y22" s="17"/>
      <c r="Z22" s="11">
        <v>3149.0</v>
      </c>
      <c r="AA22" s="85">
        <v>9160.0</v>
      </c>
      <c r="AB22" s="140">
        <f t="shared" si="13"/>
        <v>0.1692646743</v>
      </c>
      <c r="AC22" s="140">
        <f t="shared" si="14"/>
        <v>0.4923672329</v>
      </c>
      <c r="AD22" s="140">
        <f t="shared" si="15"/>
        <v>0.5782225487</v>
      </c>
      <c r="AE22" s="17"/>
      <c r="AF22" s="11"/>
      <c r="AG22" s="11"/>
      <c r="AH22" s="11"/>
      <c r="AI22" s="11"/>
      <c r="AJ22" s="11"/>
      <c r="AK22" s="17"/>
      <c r="AL22" s="11"/>
      <c r="AM22" s="11"/>
      <c r="AN22" s="11"/>
      <c r="AO22" s="11"/>
      <c r="AP22" s="11"/>
      <c r="AQ22" s="17"/>
      <c r="AR22" s="11">
        <v>240.0</v>
      </c>
      <c r="AS22" s="11">
        <v>728.0</v>
      </c>
      <c r="AT22" s="140">
        <f t="shared" si="19"/>
        <v>0.01290045152</v>
      </c>
      <c r="AU22" s="140">
        <f t="shared" si="20"/>
        <v>0.0391313696</v>
      </c>
      <c r="AV22" s="140">
        <f t="shared" si="21"/>
        <v>0.0440690415</v>
      </c>
      <c r="AW22" s="17"/>
      <c r="AX22" s="11">
        <v>171.0</v>
      </c>
      <c r="AY22" s="11">
        <v>339.0</v>
      </c>
      <c r="AZ22" s="140">
        <f t="shared" si="16"/>
        <v>0.009191571705</v>
      </c>
      <c r="BA22" s="140">
        <f t="shared" si="17"/>
        <v>0.01822188777</v>
      </c>
      <c r="BB22" s="140">
        <f t="shared" si="18"/>
        <v>0.03139919207</v>
      </c>
      <c r="BC22" s="17"/>
      <c r="BD22" s="11">
        <v>5446.0</v>
      </c>
      <c r="BE22" s="11">
        <v>13158.0</v>
      </c>
      <c r="BF22" s="11">
        <f t="shared" si="22"/>
        <v>18604</v>
      </c>
    </row>
    <row r="23" ht="15.75" customHeight="1">
      <c r="A23" s="11">
        <v>2007.0</v>
      </c>
      <c r="B23" s="11">
        <v>68.0</v>
      </c>
      <c r="C23" s="11">
        <v>115.0</v>
      </c>
      <c r="D23" s="140">
        <f t="shared" si="1"/>
        <v>0.004261185612</v>
      </c>
      <c r="E23" s="140">
        <f t="shared" si="2"/>
        <v>0.007206416844</v>
      </c>
      <c r="F23" s="140">
        <f t="shared" si="3"/>
        <v>0.01553220649</v>
      </c>
      <c r="G23" s="17"/>
      <c r="H23" s="11">
        <v>235.0</v>
      </c>
      <c r="I23" s="11">
        <v>519.0</v>
      </c>
      <c r="J23" s="140">
        <f t="shared" si="4"/>
        <v>0.01472615616</v>
      </c>
      <c r="K23" s="140">
        <f t="shared" si="5"/>
        <v>0.03252287254</v>
      </c>
      <c r="L23" s="140">
        <f t="shared" si="6"/>
        <v>0.0536774783</v>
      </c>
      <c r="M23" s="17"/>
      <c r="N23" s="11">
        <v>789.0</v>
      </c>
      <c r="O23" s="11">
        <v>1115.0</v>
      </c>
      <c r="P23" s="140">
        <f t="shared" si="7"/>
        <v>0.049442286</v>
      </c>
      <c r="Q23" s="140">
        <f t="shared" si="8"/>
        <v>0.06987091114</v>
      </c>
      <c r="R23" s="140">
        <f t="shared" si="9"/>
        <v>0.1802192782</v>
      </c>
      <c r="S23" s="17"/>
      <c r="T23" s="11">
        <v>365.0</v>
      </c>
      <c r="U23" s="11">
        <v>860.0</v>
      </c>
      <c r="V23" s="140">
        <f t="shared" si="10"/>
        <v>0.02287254042</v>
      </c>
      <c r="W23" s="140">
        <f t="shared" si="11"/>
        <v>0.0538914651</v>
      </c>
      <c r="X23" s="140">
        <f t="shared" si="12"/>
        <v>0.08337140247</v>
      </c>
      <c r="Y23" s="17"/>
      <c r="Z23" s="11">
        <v>2628.0</v>
      </c>
      <c r="AA23" s="85">
        <v>8139.0</v>
      </c>
      <c r="AB23" s="140">
        <f t="shared" si="13"/>
        <v>0.164682291</v>
      </c>
      <c r="AC23" s="140">
        <f t="shared" si="14"/>
        <v>0.5100263191</v>
      </c>
      <c r="AD23" s="140">
        <f t="shared" si="15"/>
        <v>0.6002740978</v>
      </c>
      <c r="AE23" s="17"/>
      <c r="AF23" s="11"/>
      <c r="AG23" s="11"/>
      <c r="AH23" s="11"/>
      <c r="AI23" s="11"/>
      <c r="AJ23" s="11"/>
      <c r="AK23" s="17"/>
      <c r="AL23" s="11"/>
      <c r="AM23" s="11"/>
      <c r="AN23" s="11"/>
      <c r="AO23" s="11"/>
      <c r="AP23" s="11"/>
      <c r="AQ23" s="17"/>
      <c r="AR23" s="11">
        <v>188.0</v>
      </c>
      <c r="AS23" s="11">
        <v>585.0</v>
      </c>
      <c r="AT23" s="140">
        <f t="shared" si="19"/>
        <v>0.01178092493</v>
      </c>
      <c r="AU23" s="140">
        <f t="shared" si="20"/>
        <v>0.03665872916</v>
      </c>
      <c r="AV23" s="140">
        <f t="shared" si="21"/>
        <v>0.04294198264</v>
      </c>
      <c r="AW23" s="17"/>
      <c r="AX23" s="11">
        <v>105.0</v>
      </c>
      <c r="AY23" s="11">
        <v>247.0</v>
      </c>
      <c r="AZ23" s="140">
        <f t="shared" si="16"/>
        <v>0.006579771901</v>
      </c>
      <c r="BA23" s="140">
        <f t="shared" si="17"/>
        <v>0.01547813009</v>
      </c>
      <c r="BB23" s="140">
        <f t="shared" si="18"/>
        <v>0.02398355413</v>
      </c>
      <c r="BC23" s="17"/>
      <c r="BD23" s="11">
        <v>4378.0</v>
      </c>
      <c r="BE23" s="11">
        <v>11580.0</v>
      </c>
      <c r="BF23" s="11">
        <f t="shared" si="22"/>
        <v>15958</v>
      </c>
    </row>
    <row r="24" ht="15.75" customHeight="1">
      <c r="A24" s="11">
        <v>2008.0</v>
      </c>
      <c r="B24" s="11">
        <v>88.0</v>
      </c>
      <c r="C24" s="11">
        <v>118.0</v>
      </c>
      <c r="D24" s="140">
        <f t="shared" si="1"/>
        <v>0.005571030641</v>
      </c>
      <c r="E24" s="140">
        <f t="shared" si="2"/>
        <v>0.007470245632</v>
      </c>
      <c r="F24" s="140">
        <f t="shared" si="3"/>
        <v>0.02164289228</v>
      </c>
      <c r="G24" s="17"/>
      <c r="H24" s="11">
        <v>192.0</v>
      </c>
      <c r="I24" s="11">
        <v>517.0</v>
      </c>
      <c r="J24" s="140">
        <f t="shared" si="4"/>
        <v>0.01215497594</v>
      </c>
      <c r="K24" s="140">
        <f t="shared" si="5"/>
        <v>0.03272980501</v>
      </c>
      <c r="L24" s="140">
        <f t="shared" si="6"/>
        <v>0.04722085588</v>
      </c>
      <c r="M24" s="17"/>
      <c r="N24" s="11">
        <v>730.0</v>
      </c>
      <c r="O24" s="11">
        <v>1180.0</v>
      </c>
      <c r="P24" s="140">
        <f t="shared" si="7"/>
        <v>0.04621423145</v>
      </c>
      <c r="Q24" s="140">
        <f t="shared" si="8"/>
        <v>0.07470245632</v>
      </c>
      <c r="R24" s="140">
        <f t="shared" si="9"/>
        <v>0.1795376291</v>
      </c>
      <c r="S24" s="17"/>
      <c r="T24" s="11">
        <v>306.0</v>
      </c>
      <c r="U24" s="11">
        <v>930.0</v>
      </c>
      <c r="V24" s="140">
        <f t="shared" si="10"/>
        <v>0.01937199291</v>
      </c>
      <c r="W24" s="140">
        <f t="shared" si="11"/>
        <v>0.05887566473</v>
      </c>
      <c r="X24" s="140">
        <f t="shared" si="12"/>
        <v>0.07525823906</v>
      </c>
      <c r="Y24" s="17"/>
      <c r="Z24" s="11">
        <v>2453.0</v>
      </c>
      <c r="AA24" s="85">
        <v>8093.0</v>
      </c>
      <c r="AB24" s="140">
        <f t="shared" si="13"/>
        <v>0.1552924791</v>
      </c>
      <c r="AC24" s="140">
        <f t="shared" si="14"/>
        <v>0.5123448974</v>
      </c>
      <c r="AD24" s="140">
        <f t="shared" si="15"/>
        <v>0.6032956222</v>
      </c>
      <c r="AE24" s="17"/>
      <c r="AF24" s="11"/>
      <c r="AG24" s="11"/>
      <c r="AH24" s="11"/>
      <c r="AI24" s="11"/>
      <c r="AJ24" s="11"/>
      <c r="AK24" s="17"/>
      <c r="AL24" s="11">
        <v>0.0</v>
      </c>
      <c r="AM24" s="11">
        <v>0.0</v>
      </c>
      <c r="AN24" s="140">
        <v>0.0</v>
      </c>
      <c r="AO24" s="140">
        <v>0.0</v>
      </c>
      <c r="AP24" s="140">
        <v>0.0</v>
      </c>
      <c r="AQ24" s="17"/>
      <c r="AR24" s="11">
        <v>208.0</v>
      </c>
      <c r="AS24" s="11">
        <v>634.0</v>
      </c>
      <c r="AT24" s="140">
        <f t="shared" si="19"/>
        <v>0.01316789061</v>
      </c>
      <c r="AU24" s="140">
        <f t="shared" si="20"/>
        <v>0.04013674348</v>
      </c>
      <c r="AV24" s="140">
        <f t="shared" si="21"/>
        <v>0.0511559272</v>
      </c>
      <c r="AW24" s="17"/>
      <c r="AX24" s="11">
        <v>89.0</v>
      </c>
      <c r="AY24" s="11">
        <v>258.0</v>
      </c>
      <c r="AZ24" s="140">
        <f t="shared" si="16"/>
        <v>0.005634337807</v>
      </c>
      <c r="BA24" s="140">
        <f t="shared" si="17"/>
        <v>0.01633324892</v>
      </c>
      <c r="BB24" s="140">
        <f t="shared" si="18"/>
        <v>0.02188883424</v>
      </c>
      <c r="BC24" s="17"/>
      <c r="BD24" s="11">
        <v>4066.0</v>
      </c>
      <c r="BE24" s="11">
        <v>11730.0</v>
      </c>
      <c r="BF24" s="11">
        <f t="shared" si="22"/>
        <v>15796</v>
      </c>
    </row>
    <row r="25" ht="15.75" customHeight="1">
      <c r="A25" s="11">
        <v>2009.0</v>
      </c>
      <c r="B25" s="11">
        <v>75.0</v>
      </c>
      <c r="C25" s="11">
        <v>119.0</v>
      </c>
      <c r="D25" s="140">
        <f t="shared" si="1"/>
        <v>0.005040661335</v>
      </c>
      <c r="E25" s="140">
        <f t="shared" si="2"/>
        <v>0.007997849318</v>
      </c>
      <c r="F25" s="140">
        <f t="shared" si="3"/>
        <v>0.02005347594</v>
      </c>
      <c r="G25" s="17"/>
      <c r="H25" s="11">
        <v>185.0</v>
      </c>
      <c r="I25" s="11">
        <v>572.0</v>
      </c>
      <c r="J25" s="140">
        <f t="shared" si="4"/>
        <v>0.01243363129</v>
      </c>
      <c r="K25" s="140">
        <f t="shared" si="5"/>
        <v>0.03844344378</v>
      </c>
      <c r="L25" s="140">
        <f t="shared" si="6"/>
        <v>0.04946524064</v>
      </c>
      <c r="M25" s="17"/>
      <c r="N25" s="11">
        <v>617.0</v>
      </c>
      <c r="O25" s="11">
        <v>1025.0</v>
      </c>
      <c r="P25" s="140">
        <f t="shared" si="7"/>
        <v>0.04146784058</v>
      </c>
      <c r="Q25" s="140">
        <f t="shared" si="8"/>
        <v>0.06888903824</v>
      </c>
      <c r="R25" s="140">
        <f t="shared" si="9"/>
        <v>0.164973262</v>
      </c>
      <c r="S25" s="17"/>
      <c r="T25" s="11">
        <v>320.0</v>
      </c>
      <c r="U25" s="11">
        <v>964.0</v>
      </c>
      <c r="V25" s="140">
        <f t="shared" si="10"/>
        <v>0.0215068217</v>
      </c>
      <c r="W25" s="140">
        <f t="shared" si="11"/>
        <v>0.06478930036</v>
      </c>
      <c r="X25" s="140">
        <f t="shared" si="12"/>
        <v>0.08556149733</v>
      </c>
      <c r="Y25" s="17"/>
      <c r="Z25" s="11">
        <v>2232.0</v>
      </c>
      <c r="AA25" s="85">
        <v>7701.0</v>
      </c>
      <c r="AB25" s="140">
        <f t="shared" si="13"/>
        <v>0.1500100813</v>
      </c>
      <c r="AC25" s="140">
        <f t="shared" si="14"/>
        <v>0.5175751059</v>
      </c>
      <c r="AD25" s="140">
        <f t="shared" si="15"/>
        <v>0.5967914439</v>
      </c>
      <c r="AE25" s="17"/>
      <c r="AF25" s="11"/>
      <c r="AG25" s="11"/>
      <c r="AH25" s="11"/>
      <c r="AI25" s="11"/>
      <c r="AJ25" s="11"/>
      <c r="AK25" s="17"/>
      <c r="AL25" s="11">
        <v>3.0</v>
      </c>
      <c r="AM25" s="11">
        <v>7.0</v>
      </c>
      <c r="AN25" s="140">
        <f t="shared" ref="AN25:AN36" si="23">AL25/BF25</f>
        <v>0.0002016264534</v>
      </c>
      <c r="AO25" s="140">
        <f t="shared" ref="AO25:AO36" si="24">AM25/BF25</f>
        <v>0.0004704617246</v>
      </c>
      <c r="AP25" s="140">
        <f t="shared" ref="AP25:AP36" si="25">AL25/BD25</f>
        <v>0.0008021390374</v>
      </c>
      <c r="AQ25" s="17"/>
      <c r="AR25" s="11">
        <v>178.0</v>
      </c>
      <c r="AS25" s="11">
        <v>508.0</v>
      </c>
      <c r="AT25" s="140">
        <f t="shared" si="19"/>
        <v>0.01196316957</v>
      </c>
      <c r="AU25" s="140">
        <f t="shared" si="20"/>
        <v>0.03414207944</v>
      </c>
      <c r="AV25" s="140">
        <f t="shared" si="21"/>
        <v>0.04759358289</v>
      </c>
      <c r="AW25" s="17"/>
      <c r="AX25" s="11">
        <v>130.0</v>
      </c>
      <c r="AY25" s="11">
        <v>243.0</v>
      </c>
      <c r="AZ25" s="140">
        <f t="shared" si="16"/>
        <v>0.008737146314</v>
      </c>
      <c r="BA25" s="140">
        <f t="shared" si="17"/>
        <v>0.01633174272</v>
      </c>
      <c r="BB25" s="140">
        <f t="shared" si="18"/>
        <v>0.03475935829</v>
      </c>
      <c r="BC25" s="17"/>
      <c r="BD25" s="11">
        <v>3740.0</v>
      </c>
      <c r="BE25" s="11">
        <v>11139.0</v>
      </c>
      <c r="BF25" s="11">
        <f t="shared" si="22"/>
        <v>14879</v>
      </c>
    </row>
    <row r="26" ht="15.75" customHeight="1">
      <c r="A26" s="11">
        <v>2010.0</v>
      </c>
      <c r="B26" s="11">
        <f>33+26</f>
        <v>59</v>
      </c>
      <c r="C26" s="11">
        <f>85+61</f>
        <v>146</v>
      </c>
      <c r="D26" s="140">
        <f t="shared" si="1"/>
        <v>0.003432827137</v>
      </c>
      <c r="E26" s="140">
        <f t="shared" si="2"/>
        <v>0.008494792576</v>
      </c>
      <c r="F26" s="140">
        <f t="shared" si="3"/>
        <v>0.0147980938</v>
      </c>
      <c r="G26" s="17"/>
      <c r="H26" s="11">
        <f>108+89+9</f>
        <v>206</v>
      </c>
      <c r="I26" s="11">
        <f>383+16+317</f>
        <v>716</v>
      </c>
      <c r="J26" s="140">
        <f t="shared" si="4"/>
        <v>0.01198580322</v>
      </c>
      <c r="K26" s="140">
        <f t="shared" si="5"/>
        <v>0.04165939373</v>
      </c>
      <c r="L26" s="140">
        <f t="shared" si="6"/>
        <v>0.05166792074</v>
      </c>
      <c r="M26" s="17"/>
      <c r="N26" s="11">
        <f>381+298</f>
        <v>679</v>
      </c>
      <c r="O26" s="11">
        <f>587+580</f>
        <v>1167</v>
      </c>
      <c r="P26" s="140">
        <f t="shared" si="7"/>
        <v>0.03950660383</v>
      </c>
      <c r="Q26" s="140">
        <f t="shared" si="8"/>
        <v>0.0679001571</v>
      </c>
      <c r="R26" s="140">
        <f t="shared" si="9"/>
        <v>0.1703034863</v>
      </c>
      <c r="S26" s="17"/>
      <c r="T26" s="11">
        <f>124+184</f>
        <v>308</v>
      </c>
      <c r="U26" s="11">
        <f>497+549</f>
        <v>1046</v>
      </c>
      <c r="V26" s="140">
        <f t="shared" si="10"/>
        <v>0.01792052132</v>
      </c>
      <c r="W26" s="140">
        <f t="shared" si="11"/>
        <v>0.06085995229</v>
      </c>
      <c r="X26" s="140">
        <f t="shared" si="12"/>
        <v>0.07725106596</v>
      </c>
      <c r="Y26" s="17"/>
      <c r="Z26" s="11">
        <f>1191+1176</f>
        <v>2367</v>
      </c>
      <c r="AA26" s="85">
        <f>4340+4750</f>
        <v>9090</v>
      </c>
      <c r="AB26" s="140">
        <f t="shared" si="13"/>
        <v>0.13772037</v>
      </c>
      <c r="AC26" s="140">
        <f t="shared" si="14"/>
        <v>0.5288881131</v>
      </c>
      <c r="AD26" s="140">
        <f t="shared" si="15"/>
        <v>0.5936794582</v>
      </c>
      <c r="AE26" s="17"/>
      <c r="AF26" s="11"/>
      <c r="AG26" s="11"/>
      <c r="AH26" s="11"/>
      <c r="AI26" s="11"/>
      <c r="AJ26" s="11"/>
      <c r="AK26" s="17"/>
      <c r="AL26" s="11">
        <v>16.0</v>
      </c>
      <c r="AM26" s="11">
        <v>35.0</v>
      </c>
      <c r="AN26" s="140">
        <f t="shared" si="23"/>
        <v>0.0009309361727</v>
      </c>
      <c r="AO26" s="140">
        <f t="shared" si="24"/>
        <v>0.002036422878</v>
      </c>
      <c r="AP26" s="140">
        <f t="shared" si="25"/>
        <v>0.004013042388</v>
      </c>
      <c r="AQ26" s="17"/>
      <c r="AR26" s="11">
        <v>215.0</v>
      </c>
      <c r="AS26" s="11">
        <v>727.0</v>
      </c>
      <c r="AT26" s="140">
        <f t="shared" si="19"/>
        <v>0.01250945482</v>
      </c>
      <c r="AU26" s="140">
        <f t="shared" si="20"/>
        <v>0.04229941235</v>
      </c>
      <c r="AV26" s="140">
        <f t="shared" si="21"/>
        <v>0.05392525709</v>
      </c>
      <c r="AW26" s="17"/>
      <c r="AX26" s="11">
        <v>137.0</v>
      </c>
      <c r="AY26" s="11">
        <v>273.0</v>
      </c>
      <c r="AZ26" s="140">
        <f t="shared" si="16"/>
        <v>0.007971140979</v>
      </c>
      <c r="BA26" s="140">
        <f t="shared" si="17"/>
        <v>0.01588409845</v>
      </c>
      <c r="BB26" s="140">
        <f t="shared" si="18"/>
        <v>0.03436167545</v>
      </c>
      <c r="BC26" s="17"/>
      <c r="BD26" s="11">
        <v>3987.0</v>
      </c>
      <c r="BE26" s="11">
        <v>13200.0</v>
      </c>
      <c r="BF26" s="11">
        <f t="shared" si="22"/>
        <v>17187</v>
      </c>
    </row>
    <row r="27" ht="15.75" customHeight="1">
      <c r="A27" s="11">
        <v>2011.0</v>
      </c>
      <c r="B27" s="11">
        <v>60.0</v>
      </c>
      <c r="C27" s="11">
        <v>128.0</v>
      </c>
      <c r="D27" s="140">
        <f t="shared" si="1"/>
        <v>0.002883506344</v>
      </c>
      <c r="E27" s="140">
        <f t="shared" si="2"/>
        <v>0.0061514802</v>
      </c>
      <c r="F27" s="140">
        <f t="shared" si="3"/>
        <v>0.01268230818</v>
      </c>
      <c r="G27" s="17"/>
      <c r="H27" s="11">
        <v>232.0</v>
      </c>
      <c r="I27" s="11">
        <v>796.0</v>
      </c>
      <c r="J27" s="140">
        <f t="shared" si="4"/>
        <v>0.01114955786</v>
      </c>
      <c r="K27" s="140">
        <f t="shared" si="5"/>
        <v>0.03825451749</v>
      </c>
      <c r="L27" s="140">
        <f t="shared" si="6"/>
        <v>0.0490382583</v>
      </c>
      <c r="M27" s="17"/>
      <c r="N27" s="11">
        <v>717.0</v>
      </c>
      <c r="O27" s="11">
        <v>1475.0</v>
      </c>
      <c r="P27" s="140">
        <f t="shared" si="7"/>
        <v>0.03445790081</v>
      </c>
      <c r="Q27" s="140">
        <f t="shared" si="8"/>
        <v>0.07088619762</v>
      </c>
      <c r="R27" s="140">
        <f t="shared" si="9"/>
        <v>0.1515535828</v>
      </c>
      <c r="S27" s="17"/>
      <c r="T27" s="11">
        <v>353.0</v>
      </c>
      <c r="U27" s="11">
        <v>1241.0</v>
      </c>
      <c r="V27" s="140">
        <f t="shared" si="10"/>
        <v>0.01696462899</v>
      </c>
      <c r="W27" s="140">
        <f t="shared" si="11"/>
        <v>0.05964052288</v>
      </c>
      <c r="X27" s="140">
        <f t="shared" si="12"/>
        <v>0.07461424646</v>
      </c>
      <c r="Y27" s="17"/>
      <c r="Z27" s="11">
        <v>2954.0</v>
      </c>
      <c r="AA27" s="85">
        <v>11088.0</v>
      </c>
      <c r="AB27" s="140">
        <f t="shared" si="13"/>
        <v>0.141964629</v>
      </c>
      <c r="AC27" s="140">
        <f t="shared" si="14"/>
        <v>0.5328719723</v>
      </c>
      <c r="AD27" s="140">
        <f t="shared" si="15"/>
        <v>0.6243923061</v>
      </c>
      <c r="AE27" s="17"/>
      <c r="AF27" s="11">
        <v>20.0</v>
      </c>
      <c r="AG27" s="11">
        <v>47.0</v>
      </c>
      <c r="AH27" s="140">
        <f t="shared" ref="AH27:AH36" si="26">AF27/BF27</f>
        <v>0.0009611687812</v>
      </c>
      <c r="AI27" s="140">
        <f t="shared" ref="AI27:AI36" si="27">AG27/BF27</f>
        <v>0.002258746636</v>
      </c>
      <c r="AJ27" s="140">
        <f t="shared" ref="AJ27:AJ36" si="28">AF27/BD27</f>
        <v>0.00422743606</v>
      </c>
      <c r="AK27" s="17"/>
      <c r="AL27" s="11">
        <v>44.0</v>
      </c>
      <c r="AM27" s="11">
        <v>132.0</v>
      </c>
      <c r="AN27" s="140">
        <f t="shared" si="23"/>
        <v>0.002114571319</v>
      </c>
      <c r="AO27" s="140">
        <f t="shared" si="24"/>
        <v>0.006343713956</v>
      </c>
      <c r="AP27" s="140">
        <f t="shared" si="25"/>
        <v>0.009300359332</v>
      </c>
      <c r="AQ27" s="17"/>
      <c r="AR27" s="11">
        <v>205.0</v>
      </c>
      <c r="AS27" s="11">
        <v>828.0</v>
      </c>
      <c r="AT27" s="140">
        <f t="shared" si="19"/>
        <v>0.009851980008</v>
      </c>
      <c r="AU27" s="140">
        <f t="shared" si="20"/>
        <v>0.03979238754</v>
      </c>
      <c r="AV27" s="140">
        <f t="shared" si="21"/>
        <v>0.04333121962</v>
      </c>
      <c r="AW27" s="17"/>
      <c r="AX27" s="11">
        <v>146.0</v>
      </c>
      <c r="AY27" s="11">
        <v>342.0</v>
      </c>
      <c r="AZ27" s="140">
        <f t="shared" si="16"/>
        <v>0.007016532103</v>
      </c>
      <c r="BA27" s="140">
        <f t="shared" si="17"/>
        <v>0.01643598616</v>
      </c>
      <c r="BB27" s="140">
        <f t="shared" si="18"/>
        <v>0.03086028324</v>
      </c>
      <c r="BC27" s="17"/>
      <c r="BD27" s="11">
        <v>4731.0</v>
      </c>
      <c r="BE27" s="11">
        <v>16077.0</v>
      </c>
      <c r="BF27" s="11">
        <f t="shared" si="22"/>
        <v>20808</v>
      </c>
    </row>
    <row r="28" ht="15.75" customHeight="1">
      <c r="A28" s="11">
        <v>2012.0</v>
      </c>
      <c r="B28" s="11">
        <v>67.0</v>
      </c>
      <c r="C28" s="11">
        <v>149.0</v>
      </c>
      <c r="D28" s="140">
        <f t="shared" si="1"/>
        <v>0.002994145775</v>
      </c>
      <c r="E28" s="140">
        <f t="shared" si="2"/>
        <v>0.006658622693</v>
      </c>
      <c r="F28" s="140">
        <f t="shared" si="3"/>
        <v>0.01393221044</v>
      </c>
      <c r="G28" s="17"/>
      <c r="H28" s="11">
        <v>232.0</v>
      </c>
      <c r="I28" s="11">
        <v>879.0</v>
      </c>
      <c r="J28" s="140">
        <f t="shared" si="4"/>
        <v>0.01036778835</v>
      </c>
      <c r="K28" s="140">
        <f t="shared" si="5"/>
        <v>0.03928140501</v>
      </c>
      <c r="L28" s="140">
        <f t="shared" si="6"/>
        <v>0.04824287794</v>
      </c>
      <c r="M28" s="17"/>
      <c r="N28" s="11">
        <v>758.0</v>
      </c>
      <c r="O28" s="11">
        <v>1623.0</v>
      </c>
      <c r="P28" s="140">
        <f t="shared" si="7"/>
        <v>0.03387406712</v>
      </c>
      <c r="Q28" s="140">
        <f t="shared" si="8"/>
        <v>0.07252982974</v>
      </c>
      <c r="R28" s="140">
        <f t="shared" si="9"/>
        <v>0.1576211271</v>
      </c>
      <c r="S28" s="17"/>
      <c r="T28" s="11">
        <v>344.0</v>
      </c>
      <c r="U28" s="11">
        <v>1595.0</v>
      </c>
      <c r="V28" s="140">
        <f t="shared" si="10"/>
        <v>0.01537292756</v>
      </c>
      <c r="W28" s="140">
        <f t="shared" si="11"/>
        <v>0.07127854493</v>
      </c>
      <c r="X28" s="140">
        <f t="shared" si="12"/>
        <v>0.07153254315</v>
      </c>
      <c r="Y28" s="17"/>
      <c r="Z28" s="11">
        <v>3020.0</v>
      </c>
      <c r="AA28" s="85">
        <v>11952.0</v>
      </c>
      <c r="AB28" s="140">
        <f t="shared" si="13"/>
        <v>0.1349600036</v>
      </c>
      <c r="AC28" s="140">
        <f t="shared" si="14"/>
        <v>0.5341198552</v>
      </c>
      <c r="AD28" s="140">
        <f t="shared" si="15"/>
        <v>0.6279891869</v>
      </c>
      <c r="AE28" s="17"/>
      <c r="AF28" s="11">
        <v>21.0</v>
      </c>
      <c r="AG28" s="11">
        <v>65.0</v>
      </c>
      <c r="AH28" s="140">
        <f t="shared" si="26"/>
        <v>0.000938463601</v>
      </c>
      <c r="AI28" s="140">
        <f t="shared" si="27"/>
        <v>0.002904768289</v>
      </c>
      <c r="AJ28" s="140">
        <f t="shared" si="28"/>
        <v>0.004366812227</v>
      </c>
      <c r="AK28" s="17"/>
      <c r="AL28" s="11">
        <v>77.0</v>
      </c>
      <c r="AM28" s="11">
        <v>202.0</v>
      </c>
      <c r="AN28" s="140">
        <f t="shared" si="23"/>
        <v>0.003441033204</v>
      </c>
      <c r="AO28" s="140">
        <f t="shared" si="24"/>
        <v>0.009027126067</v>
      </c>
      <c r="AP28" s="140">
        <f t="shared" si="25"/>
        <v>0.01601164483</v>
      </c>
      <c r="AQ28" s="17"/>
      <c r="AR28" s="11">
        <v>203.0</v>
      </c>
      <c r="AS28" s="11">
        <v>789.0</v>
      </c>
      <c r="AT28" s="140">
        <f t="shared" si="19"/>
        <v>0.00907181481</v>
      </c>
      <c r="AU28" s="140">
        <f t="shared" si="20"/>
        <v>0.03525941815</v>
      </c>
      <c r="AV28" s="140">
        <f t="shared" si="21"/>
        <v>0.0422125182</v>
      </c>
      <c r="AW28" s="17"/>
      <c r="AX28" s="11">
        <v>87.0</v>
      </c>
      <c r="AY28" s="11">
        <v>314.0</v>
      </c>
      <c r="AZ28" s="140">
        <f t="shared" si="16"/>
        <v>0.003887920633</v>
      </c>
      <c r="BA28" s="140">
        <f t="shared" si="17"/>
        <v>0.01403226527</v>
      </c>
      <c r="BB28" s="140">
        <f t="shared" si="18"/>
        <v>0.01809107923</v>
      </c>
      <c r="BC28" s="17"/>
      <c r="BD28" s="11">
        <v>4809.0</v>
      </c>
      <c r="BE28" s="11">
        <v>17568.0</v>
      </c>
      <c r="BF28" s="11">
        <f t="shared" si="22"/>
        <v>22377</v>
      </c>
    </row>
    <row r="29" ht="15.75" customHeight="1">
      <c r="A29" s="11">
        <v>2013.0</v>
      </c>
      <c r="B29" s="11">
        <v>64.0</v>
      </c>
      <c r="C29" s="11">
        <v>123.0</v>
      </c>
      <c r="D29" s="140">
        <f t="shared" si="1"/>
        <v>0.002797325058</v>
      </c>
      <c r="E29" s="140">
        <f t="shared" si="2"/>
        <v>0.005376109096</v>
      </c>
      <c r="F29" s="140">
        <f t="shared" si="3"/>
        <v>0.01341156748</v>
      </c>
      <c r="G29" s="17"/>
      <c r="H29" s="11">
        <v>267.0</v>
      </c>
      <c r="I29" s="11">
        <v>964.0</v>
      </c>
      <c r="J29" s="140">
        <f t="shared" si="4"/>
        <v>0.01167009048</v>
      </c>
      <c r="K29" s="140">
        <f t="shared" si="5"/>
        <v>0.04213470868</v>
      </c>
      <c r="L29" s="140">
        <f t="shared" si="6"/>
        <v>0.05595138307</v>
      </c>
      <c r="M29" s="17"/>
      <c r="N29" s="11">
        <v>661.0</v>
      </c>
      <c r="O29" s="11">
        <v>1647.0</v>
      </c>
      <c r="P29" s="140">
        <f t="shared" si="7"/>
        <v>0.02889112286</v>
      </c>
      <c r="Q29" s="140">
        <f t="shared" si="8"/>
        <v>0.07198741204</v>
      </c>
      <c r="R29" s="140">
        <f t="shared" si="9"/>
        <v>0.1385163453</v>
      </c>
      <c r="S29" s="17"/>
      <c r="T29" s="11">
        <v>443.0</v>
      </c>
      <c r="U29" s="11">
        <v>1892.0</v>
      </c>
      <c r="V29" s="140">
        <f t="shared" si="10"/>
        <v>0.01936273439</v>
      </c>
      <c r="W29" s="140">
        <f t="shared" si="11"/>
        <v>0.08269592202</v>
      </c>
      <c r="X29" s="140">
        <f t="shared" si="12"/>
        <v>0.09283319363</v>
      </c>
      <c r="Y29" s="17"/>
      <c r="Z29" s="11">
        <v>2933.0</v>
      </c>
      <c r="AA29" s="85">
        <v>11984.0</v>
      </c>
      <c r="AB29" s="140">
        <f t="shared" si="13"/>
        <v>0.1281961624</v>
      </c>
      <c r="AC29" s="140">
        <f t="shared" si="14"/>
        <v>0.5237991171</v>
      </c>
      <c r="AD29" s="140">
        <f t="shared" si="15"/>
        <v>0.6146269908</v>
      </c>
      <c r="AE29" s="17"/>
      <c r="AF29" s="11">
        <v>20.0</v>
      </c>
      <c r="AG29" s="11">
        <v>69.0</v>
      </c>
      <c r="AH29" s="140">
        <f t="shared" si="26"/>
        <v>0.0008741640806</v>
      </c>
      <c r="AI29" s="140">
        <f t="shared" si="27"/>
        <v>0.003015866078</v>
      </c>
      <c r="AJ29" s="140">
        <f t="shared" si="28"/>
        <v>0.004191114837</v>
      </c>
      <c r="AK29" s="17"/>
      <c r="AL29" s="11">
        <v>68.0</v>
      </c>
      <c r="AM29" s="11">
        <v>280.0</v>
      </c>
      <c r="AN29" s="140">
        <f t="shared" si="23"/>
        <v>0.002972157874</v>
      </c>
      <c r="AO29" s="140">
        <f t="shared" si="24"/>
        <v>0.01223829713</v>
      </c>
      <c r="AP29" s="140">
        <f t="shared" si="25"/>
        <v>0.01424979044</v>
      </c>
      <c r="AQ29" s="17"/>
      <c r="AR29" s="11">
        <v>199.0</v>
      </c>
      <c r="AS29" s="11">
        <v>822.0</v>
      </c>
      <c r="AT29" s="140">
        <f t="shared" si="19"/>
        <v>0.008697932602</v>
      </c>
      <c r="AU29" s="140">
        <f t="shared" si="20"/>
        <v>0.03592814371</v>
      </c>
      <c r="AV29" s="140">
        <f t="shared" si="21"/>
        <v>0.04170159262</v>
      </c>
      <c r="AW29" s="17"/>
      <c r="AX29" s="11">
        <v>117.0</v>
      </c>
      <c r="AY29" s="11">
        <v>326.0</v>
      </c>
      <c r="AZ29" s="140">
        <f t="shared" si="16"/>
        <v>0.005113859871</v>
      </c>
      <c r="BA29" s="140">
        <f t="shared" si="17"/>
        <v>0.01424887451</v>
      </c>
      <c r="BB29" s="140">
        <f t="shared" si="18"/>
        <v>0.02451802179</v>
      </c>
      <c r="BC29" s="17"/>
      <c r="BD29" s="11">
        <v>4772.0</v>
      </c>
      <c r="BE29" s="11">
        <v>18107.0</v>
      </c>
      <c r="BF29" s="11">
        <f t="shared" si="22"/>
        <v>22879</v>
      </c>
    </row>
    <row r="30" ht="15.75" customHeight="1">
      <c r="A30" s="11">
        <v>2014.0</v>
      </c>
      <c r="B30" s="11">
        <v>67.0</v>
      </c>
      <c r="C30" s="11">
        <v>169.0</v>
      </c>
      <c r="D30" s="140">
        <f t="shared" si="1"/>
        <v>0.002905842044</v>
      </c>
      <c r="E30" s="140">
        <f t="shared" si="2"/>
        <v>0.007329661274</v>
      </c>
      <c r="F30" s="140">
        <f t="shared" si="3"/>
        <v>0.01428266894</v>
      </c>
      <c r="G30" s="17"/>
      <c r="H30" s="11">
        <v>279.0</v>
      </c>
      <c r="I30" s="11">
        <v>984.0</v>
      </c>
      <c r="J30" s="140">
        <f t="shared" si="4"/>
        <v>0.01210044672</v>
      </c>
      <c r="K30" s="140">
        <f t="shared" si="5"/>
        <v>0.04267684434</v>
      </c>
      <c r="L30" s="140">
        <f t="shared" si="6"/>
        <v>0.05947559156</v>
      </c>
      <c r="M30" s="17"/>
      <c r="N30" s="11">
        <v>673.0</v>
      </c>
      <c r="O30" s="11">
        <v>1798.0</v>
      </c>
      <c r="P30" s="140">
        <f t="shared" si="7"/>
        <v>0.02918853277</v>
      </c>
      <c r="Q30" s="140">
        <f t="shared" si="8"/>
        <v>0.07798065663</v>
      </c>
      <c r="R30" s="140">
        <f t="shared" si="9"/>
        <v>0.1434662119</v>
      </c>
      <c r="S30" s="17"/>
      <c r="T30" s="11">
        <v>478.0</v>
      </c>
      <c r="U30" s="11">
        <v>1927.0</v>
      </c>
      <c r="V30" s="140">
        <f t="shared" si="10"/>
        <v>0.0207312313</v>
      </c>
      <c r="W30" s="140">
        <f t="shared" si="11"/>
        <v>0.08357548684</v>
      </c>
      <c r="X30" s="140">
        <f t="shared" si="12"/>
        <v>0.1018972501</v>
      </c>
      <c r="Y30" s="17"/>
      <c r="Z30" s="11">
        <v>2742.0</v>
      </c>
      <c r="AA30" s="85">
        <v>11945.0</v>
      </c>
      <c r="AB30" s="140">
        <f t="shared" si="13"/>
        <v>0.1189226699</v>
      </c>
      <c r="AC30" s="140">
        <f t="shared" si="14"/>
        <v>0.5180639285</v>
      </c>
      <c r="AD30" s="140">
        <f t="shared" si="15"/>
        <v>0.5845235557</v>
      </c>
      <c r="AE30" s="17"/>
      <c r="AF30" s="11">
        <v>12.0</v>
      </c>
      <c r="AG30" s="11">
        <v>67.0</v>
      </c>
      <c r="AH30" s="140">
        <f t="shared" si="26"/>
        <v>0.0005204493212</v>
      </c>
      <c r="AI30" s="140">
        <f t="shared" si="27"/>
        <v>0.002905842044</v>
      </c>
      <c r="AJ30" s="140">
        <f t="shared" si="28"/>
        <v>0.002558089959</v>
      </c>
      <c r="AK30" s="17"/>
      <c r="AL30" s="11">
        <v>114.0</v>
      </c>
      <c r="AM30" s="11">
        <v>363.0</v>
      </c>
      <c r="AN30" s="140">
        <f t="shared" si="23"/>
        <v>0.004944268552</v>
      </c>
      <c r="AO30" s="140">
        <f t="shared" si="24"/>
        <v>0.01574359197</v>
      </c>
      <c r="AP30" s="140">
        <f t="shared" si="25"/>
        <v>0.02430185462</v>
      </c>
      <c r="AQ30" s="17"/>
      <c r="AR30" s="11">
        <v>216.0</v>
      </c>
      <c r="AS30" s="11">
        <v>772.0</v>
      </c>
      <c r="AT30" s="140">
        <f t="shared" si="19"/>
        <v>0.009368087782</v>
      </c>
      <c r="AU30" s="140">
        <f t="shared" si="20"/>
        <v>0.03348223967</v>
      </c>
      <c r="AV30" s="140">
        <f t="shared" si="21"/>
        <v>0.04604561927</v>
      </c>
      <c r="AW30" s="17"/>
      <c r="AX30" s="11">
        <v>110.0</v>
      </c>
      <c r="AY30" s="11">
        <v>341.0</v>
      </c>
      <c r="AZ30" s="140">
        <f t="shared" si="16"/>
        <v>0.004770785445</v>
      </c>
      <c r="BA30" s="140">
        <f t="shared" si="17"/>
        <v>0.01478943488</v>
      </c>
      <c r="BB30" s="140">
        <f t="shared" si="18"/>
        <v>0.02344915796</v>
      </c>
      <c r="BC30" s="17"/>
      <c r="BD30" s="11">
        <v>4691.0</v>
      </c>
      <c r="BE30" s="11">
        <v>18366.0</v>
      </c>
      <c r="BF30" s="11">
        <f t="shared" si="22"/>
        <v>23057</v>
      </c>
    </row>
    <row r="31" ht="15.75" customHeight="1">
      <c r="A31" s="11">
        <v>2015.0</v>
      </c>
      <c r="B31" s="11">
        <v>57.0</v>
      </c>
      <c r="C31" s="11">
        <v>135.0</v>
      </c>
      <c r="D31" s="140">
        <f t="shared" si="1"/>
        <v>0.002355177258</v>
      </c>
      <c r="E31" s="140">
        <f t="shared" si="2"/>
        <v>0.005578051401</v>
      </c>
      <c r="F31" s="140">
        <f t="shared" si="3"/>
        <v>0.01178172799</v>
      </c>
      <c r="G31" s="17"/>
      <c r="H31" s="11">
        <v>310.0</v>
      </c>
      <c r="I31" s="11">
        <v>1192.0</v>
      </c>
      <c r="J31" s="140">
        <f t="shared" si="4"/>
        <v>0.01280885877</v>
      </c>
      <c r="K31" s="140">
        <f t="shared" si="5"/>
        <v>0.04925212792</v>
      </c>
      <c r="L31" s="140">
        <f t="shared" si="6"/>
        <v>0.06407606449</v>
      </c>
      <c r="M31" s="17"/>
      <c r="N31" s="11">
        <v>705.0</v>
      </c>
      <c r="O31" s="11">
        <v>2000.0</v>
      </c>
      <c r="P31" s="140">
        <f t="shared" si="7"/>
        <v>0.02912982398</v>
      </c>
      <c r="Q31" s="140">
        <f t="shared" si="8"/>
        <v>0.08263779853</v>
      </c>
      <c r="R31" s="140">
        <f t="shared" si="9"/>
        <v>0.1457213725</v>
      </c>
      <c r="S31" s="17"/>
      <c r="T31" s="11">
        <v>525.0</v>
      </c>
      <c r="U31" s="11">
        <v>2231.0</v>
      </c>
      <c r="V31" s="140">
        <f t="shared" si="10"/>
        <v>0.02169242211</v>
      </c>
      <c r="W31" s="140">
        <f t="shared" si="11"/>
        <v>0.09218246426</v>
      </c>
      <c r="X31" s="140">
        <f t="shared" si="12"/>
        <v>0.1085159157</v>
      </c>
      <c r="Y31" s="17"/>
      <c r="Z31" s="11">
        <v>2768.0</v>
      </c>
      <c r="AA31" s="85">
        <v>12322.0</v>
      </c>
      <c r="AB31" s="140">
        <f t="shared" si="13"/>
        <v>0.1143707132</v>
      </c>
      <c r="AC31" s="140">
        <f t="shared" si="14"/>
        <v>0.5091314767</v>
      </c>
      <c r="AD31" s="140">
        <f t="shared" si="15"/>
        <v>0.5721372468</v>
      </c>
      <c r="AE31" s="17"/>
      <c r="AF31" s="11">
        <v>17.0</v>
      </c>
      <c r="AG31" s="11">
        <v>57.0</v>
      </c>
      <c r="AH31" s="140">
        <f t="shared" si="26"/>
        <v>0.0007024212875</v>
      </c>
      <c r="AI31" s="140">
        <f t="shared" si="27"/>
        <v>0.002355177258</v>
      </c>
      <c r="AJ31" s="140">
        <f t="shared" si="28"/>
        <v>0.003513848698</v>
      </c>
      <c r="AK31" s="17"/>
      <c r="AL31" s="11">
        <v>124.0</v>
      </c>
      <c r="AM31" s="11">
        <v>365.0</v>
      </c>
      <c r="AN31" s="140">
        <f t="shared" si="23"/>
        <v>0.005123543509</v>
      </c>
      <c r="AO31" s="140">
        <f t="shared" si="24"/>
        <v>0.01508139823</v>
      </c>
      <c r="AP31" s="140">
        <f t="shared" si="25"/>
        <v>0.0256304258</v>
      </c>
      <c r="AQ31" s="17"/>
      <c r="AR31" s="11">
        <v>179.0</v>
      </c>
      <c r="AS31" s="11">
        <v>747.0</v>
      </c>
      <c r="AT31" s="140">
        <f t="shared" si="19"/>
        <v>0.007396082968</v>
      </c>
      <c r="AU31" s="140">
        <f t="shared" si="20"/>
        <v>0.03086521775</v>
      </c>
      <c r="AV31" s="140">
        <f t="shared" si="21"/>
        <v>0.03699875982</v>
      </c>
      <c r="AW31" s="17"/>
      <c r="AX31" s="11">
        <v>153.0</v>
      </c>
      <c r="AY31" s="11">
        <v>315.0</v>
      </c>
      <c r="AZ31" s="140">
        <f t="shared" si="16"/>
        <v>0.006321791587</v>
      </c>
      <c r="BA31" s="140">
        <f t="shared" si="17"/>
        <v>0.01301545327</v>
      </c>
      <c r="BB31" s="140">
        <f t="shared" si="18"/>
        <v>0.03162463828</v>
      </c>
      <c r="BC31" s="17"/>
      <c r="BD31" s="11">
        <v>4838.0</v>
      </c>
      <c r="BE31" s="11">
        <v>19364.0</v>
      </c>
      <c r="BF31" s="11">
        <f t="shared" si="22"/>
        <v>24202</v>
      </c>
    </row>
    <row r="32" ht="15.75" customHeight="1">
      <c r="A32" s="11">
        <v>2016.0</v>
      </c>
      <c r="B32" s="11">
        <v>74.0</v>
      </c>
      <c r="C32" s="11">
        <v>173.0</v>
      </c>
      <c r="D32" s="140">
        <f t="shared" si="1"/>
        <v>0.00294867708</v>
      </c>
      <c r="E32" s="140">
        <f t="shared" si="2"/>
        <v>0.006893528849</v>
      </c>
      <c r="F32" s="140">
        <f t="shared" si="3"/>
        <v>0.01453545472</v>
      </c>
      <c r="G32" s="17"/>
      <c r="H32" s="11">
        <v>420.0</v>
      </c>
      <c r="I32" s="11">
        <v>1396.0</v>
      </c>
      <c r="J32" s="140">
        <f t="shared" si="4"/>
        <v>0.01673573478</v>
      </c>
      <c r="K32" s="140">
        <f t="shared" si="5"/>
        <v>0.05562639464</v>
      </c>
      <c r="L32" s="140">
        <f t="shared" si="6"/>
        <v>0.08249852681</v>
      </c>
      <c r="M32" s="17"/>
      <c r="N32" s="11">
        <v>733.0</v>
      </c>
      <c r="O32" s="11">
        <v>1967.0</v>
      </c>
      <c r="P32" s="140">
        <f t="shared" si="7"/>
        <v>0.02920784189</v>
      </c>
      <c r="Q32" s="140">
        <f t="shared" si="8"/>
        <v>0.07837902455</v>
      </c>
      <c r="R32" s="140">
        <f t="shared" si="9"/>
        <v>0.1439795718</v>
      </c>
      <c r="S32" s="17"/>
      <c r="T32" s="11">
        <v>544.0</v>
      </c>
      <c r="U32" s="11">
        <v>2358.0</v>
      </c>
      <c r="V32" s="140">
        <f t="shared" si="10"/>
        <v>0.02167676124</v>
      </c>
      <c r="W32" s="140">
        <f t="shared" si="11"/>
        <v>0.09395919668</v>
      </c>
      <c r="X32" s="140">
        <f t="shared" si="12"/>
        <v>0.1068552347</v>
      </c>
      <c r="Y32" s="17"/>
      <c r="Z32" s="11">
        <v>2807.0</v>
      </c>
      <c r="AA32" s="85">
        <v>12336.0</v>
      </c>
      <c r="AB32" s="140">
        <f t="shared" si="13"/>
        <v>0.1118504941</v>
      </c>
      <c r="AC32" s="140">
        <f t="shared" si="14"/>
        <v>0.4915524386</v>
      </c>
      <c r="AD32" s="140">
        <f t="shared" si="15"/>
        <v>0.5513651542</v>
      </c>
      <c r="AE32" s="17"/>
      <c r="AF32" s="11">
        <v>14.0</v>
      </c>
      <c r="AG32" s="11">
        <v>45.0</v>
      </c>
      <c r="AH32" s="140">
        <f t="shared" si="26"/>
        <v>0.0005578578259</v>
      </c>
      <c r="AI32" s="140">
        <f t="shared" si="27"/>
        <v>0.001793114441</v>
      </c>
      <c r="AJ32" s="140">
        <f t="shared" si="28"/>
        <v>0.002749950894</v>
      </c>
      <c r="AK32" s="17"/>
      <c r="AL32" s="11">
        <v>128.0</v>
      </c>
      <c r="AM32" s="11">
        <v>512.0</v>
      </c>
      <c r="AN32" s="140">
        <f t="shared" si="23"/>
        <v>0.005100414409</v>
      </c>
      <c r="AO32" s="140">
        <f t="shared" si="24"/>
        <v>0.02040165763</v>
      </c>
      <c r="AP32" s="140">
        <f t="shared" si="25"/>
        <v>0.02514240817</v>
      </c>
      <c r="AQ32" s="17"/>
      <c r="AR32" s="11">
        <v>213.0</v>
      </c>
      <c r="AS32" s="11">
        <v>804.0</v>
      </c>
      <c r="AT32" s="140">
        <f t="shared" si="19"/>
        <v>0.008487408352</v>
      </c>
      <c r="AU32" s="140">
        <f t="shared" si="20"/>
        <v>0.032036978</v>
      </c>
      <c r="AV32" s="140">
        <f t="shared" si="21"/>
        <v>0.0418385386</v>
      </c>
      <c r="AW32" s="17"/>
      <c r="AX32" s="11">
        <v>158.0</v>
      </c>
      <c r="AY32" s="11">
        <v>414.0</v>
      </c>
      <c r="AZ32" s="140">
        <f t="shared" si="16"/>
        <v>0.006295824036</v>
      </c>
      <c r="BA32" s="140">
        <f t="shared" si="17"/>
        <v>0.01649665285</v>
      </c>
      <c r="BB32" s="140">
        <f t="shared" si="18"/>
        <v>0.03103516009</v>
      </c>
      <c r="BC32" s="17"/>
      <c r="BD32" s="11">
        <v>5091.0</v>
      </c>
      <c r="BE32" s="11">
        <v>20005.0</v>
      </c>
      <c r="BF32" s="11">
        <v>25096.0</v>
      </c>
    </row>
    <row r="33" ht="15.75" customHeight="1">
      <c r="A33" s="11">
        <v>2017.0</v>
      </c>
      <c r="B33" s="11">
        <v>62.0</v>
      </c>
      <c r="C33" s="11">
        <v>161.0</v>
      </c>
      <c r="D33" s="140">
        <f t="shared" si="1"/>
        <v>0.00234857381</v>
      </c>
      <c r="E33" s="140">
        <f t="shared" si="2"/>
        <v>0.00609871586</v>
      </c>
      <c r="F33" s="140">
        <f t="shared" si="3"/>
        <v>0.01189562548</v>
      </c>
      <c r="G33" s="17"/>
      <c r="H33" s="11">
        <v>463.0</v>
      </c>
      <c r="I33" s="11">
        <v>1557.0</v>
      </c>
      <c r="J33" s="140">
        <f t="shared" si="4"/>
        <v>0.01753854313</v>
      </c>
      <c r="K33" s="140">
        <f t="shared" si="5"/>
        <v>0.0589795068</v>
      </c>
      <c r="L33" s="140">
        <f t="shared" si="6"/>
        <v>0.08883346124</v>
      </c>
      <c r="M33" s="17"/>
      <c r="N33" s="11">
        <v>742.0</v>
      </c>
      <c r="O33" s="11">
        <v>2021.0</v>
      </c>
      <c r="P33" s="140">
        <f t="shared" si="7"/>
        <v>0.02810712527</v>
      </c>
      <c r="Q33" s="140">
        <f t="shared" si="8"/>
        <v>0.07655593015</v>
      </c>
      <c r="R33" s="140">
        <f t="shared" si="9"/>
        <v>0.1423637759</v>
      </c>
      <c r="S33" s="17"/>
      <c r="T33" s="11">
        <v>629.0</v>
      </c>
      <c r="U33" s="11">
        <v>2726.0</v>
      </c>
      <c r="V33" s="140">
        <f t="shared" si="10"/>
        <v>0.0238266601</v>
      </c>
      <c r="W33" s="140">
        <f t="shared" si="11"/>
        <v>0.1032614872</v>
      </c>
      <c r="X33" s="140">
        <f t="shared" si="12"/>
        <v>0.1206830391</v>
      </c>
      <c r="Y33" s="17"/>
      <c r="Z33" s="11">
        <v>2764.0</v>
      </c>
      <c r="AA33" s="85">
        <v>12743.0</v>
      </c>
      <c r="AB33" s="140">
        <f t="shared" si="13"/>
        <v>0.1047009356</v>
      </c>
      <c r="AC33" s="140">
        <f t="shared" si="14"/>
        <v>0.4827076783</v>
      </c>
      <c r="AD33" s="140">
        <f t="shared" si="15"/>
        <v>0.5303146585</v>
      </c>
      <c r="AE33" s="17"/>
      <c r="AF33" s="11">
        <v>8.0</v>
      </c>
      <c r="AG33" s="11">
        <v>71.0</v>
      </c>
      <c r="AH33" s="140">
        <f t="shared" si="26"/>
        <v>0.0003030417819</v>
      </c>
      <c r="AI33" s="140">
        <f t="shared" si="27"/>
        <v>0.002689495814</v>
      </c>
      <c r="AJ33" s="140">
        <f t="shared" si="28"/>
        <v>0.001534919417</v>
      </c>
      <c r="AK33" s="17"/>
      <c r="AL33" s="11">
        <v>184.0</v>
      </c>
      <c r="AM33" s="11">
        <v>598.0</v>
      </c>
      <c r="AN33" s="140">
        <f t="shared" si="23"/>
        <v>0.006969960983</v>
      </c>
      <c r="AO33" s="140">
        <f t="shared" si="24"/>
        <v>0.0226523732</v>
      </c>
      <c r="AP33" s="140">
        <f t="shared" si="25"/>
        <v>0.03530314658</v>
      </c>
      <c r="AQ33" s="17"/>
      <c r="AR33" s="11">
        <v>182.0</v>
      </c>
      <c r="AS33" s="11">
        <v>815.0</v>
      </c>
      <c r="AT33" s="140">
        <f t="shared" si="19"/>
        <v>0.006894200538</v>
      </c>
      <c r="AU33" s="140">
        <f t="shared" si="20"/>
        <v>0.03087238153</v>
      </c>
      <c r="AV33" s="140">
        <f t="shared" si="21"/>
        <v>0.03491941673</v>
      </c>
      <c r="AW33" s="17"/>
      <c r="AX33" s="11">
        <v>178.0</v>
      </c>
      <c r="AY33" s="11">
        <v>495.0</v>
      </c>
      <c r="AZ33" s="140">
        <f t="shared" si="16"/>
        <v>0.006742679647</v>
      </c>
      <c r="BA33" s="140">
        <f t="shared" si="17"/>
        <v>0.01875071025</v>
      </c>
      <c r="BB33" s="140">
        <f t="shared" si="18"/>
        <v>0.03415195702</v>
      </c>
      <c r="BC33" s="17"/>
      <c r="BD33" s="11">
        <v>5212.0</v>
      </c>
      <c r="BE33" s="11">
        <v>21187.0</v>
      </c>
      <c r="BF33" s="11">
        <v>26399.0</v>
      </c>
    </row>
    <row r="34" ht="15.75" customHeight="1">
      <c r="A34" s="11">
        <v>2018.0</v>
      </c>
      <c r="B34" s="11">
        <v>74.0</v>
      </c>
      <c r="C34" s="11">
        <v>167.0</v>
      </c>
      <c r="D34" s="140">
        <f t="shared" si="1"/>
        <v>0.002663595134</v>
      </c>
      <c r="E34" s="140">
        <f t="shared" si="2"/>
        <v>0.006011086315</v>
      </c>
      <c r="F34" s="140">
        <f t="shared" si="3"/>
        <v>0.01362799263</v>
      </c>
      <c r="G34" s="17"/>
      <c r="H34" s="11">
        <v>516.0</v>
      </c>
      <c r="I34" s="11">
        <v>1775.0</v>
      </c>
      <c r="J34" s="140">
        <f t="shared" si="4"/>
        <v>0.01857317688</v>
      </c>
      <c r="K34" s="140">
        <f t="shared" si="5"/>
        <v>0.06389028868</v>
      </c>
      <c r="L34" s="140">
        <f t="shared" si="6"/>
        <v>0.09502762431</v>
      </c>
      <c r="M34" s="17"/>
      <c r="N34" s="11">
        <v>775.0</v>
      </c>
      <c r="O34" s="11">
        <v>2193.0</v>
      </c>
      <c r="P34" s="140">
        <f t="shared" si="7"/>
        <v>0.02789575984</v>
      </c>
      <c r="Q34" s="140">
        <f t="shared" si="8"/>
        <v>0.07893600173</v>
      </c>
      <c r="R34" s="140">
        <f t="shared" si="9"/>
        <v>0.1427255985</v>
      </c>
      <c r="S34" s="17"/>
      <c r="T34" s="11">
        <v>706.0</v>
      </c>
      <c r="U34" s="11">
        <v>3028.0</v>
      </c>
      <c r="V34" s="140">
        <f t="shared" si="10"/>
        <v>0.02541213736</v>
      </c>
      <c r="W34" s="140">
        <f t="shared" si="11"/>
        <v>0.1089914333</v>
      </c>
      <c r="X34" s="140">
        <f t="shared" si="12"/>
        <v>0.1300184162</v>
      </c>
      <c r="Y34" s="17"/>
      <c r="Z34" s="11">
        <v>2734.0</v>
      </c>
      <c r="AA34" s="85">
        <v>13009.0</v>
      </c>
      <c r="AB34" s="140">
        <f t="shared" si="13"/>
        <v>0.09840904183</v>
      </c>
      <c r="AC34" s="140">
        <f t="shared" si="14"/>
        <v>0.4682528256</v>
      </c>
      <c r="AD34" s="140">
        <f t="shared" si="15"/>
        <v>0.5034990792</v>
      </c>
      <c r="AE34" s="17"/>
      <c r="AF34" s="11">
        <v>17.0</v>
      </c>
      <c r="AG34" s="11">
        <v>53.0</v>
      </c>
      <c r="AH34" s="140">
        <f t="shared" si="26"/>
        <v>0.0006119069901</v>
      </c>
      <c r="AI34" s="140">
        <f t="shared" si="27"/>
        <v>0.001907710028</v>
      </c>
      <c r="AJ34" s="140">
        <f t="shared" si="28"/>
        <v>0.003130755064</v>
      </c>
      <c r="AK34" s="17"/>
      <c r="AL34" s="11">
        <v>193.0</v>
      </c>
      <c r="AM34" s="11">
        <v>658.0</v>
      </c>
      <c r="AN34" s="140">
        <f t="shared" si="23"/>
        <v>0.006946944065</v>
      </c>
      <c r="AO34" s="140">
        <f t="shared" si="24"/>
        <v>0.02368439997</v>
      </c>
      <c r="AP34" s="140">
        <f t="shared" si="25"/>
        <v>0.03554327808</v>
      </c>
      <c r="AQ34" s="17"/>
      <c r="AR34" s="11">
        <v>183.0</v>
      </c>
      <c r="AS34" s="11">
        <v>787.0</v>
      </c>
      <c r="AT34" s="140">
        <f t="shared" si="19"/>
        <v>0.006586998776</v>
      </c>
      <c r="AU34" s="140">
        <f t="shared" si="20"/>
        <v>0.02832769419</v>
      </c>
      <c r="AV34" s="140">
        <f t="shared" si="21"/>
        <v>0.03370165746</v>
      </c>
      <c r="AW34" s="17"/>
      <c r="AX34" s="11">
        <v>232.0</v>
      </c>
      <c r="AY34" s="11">
        <v>682.0</v>
      </c>
      <c r="AZ34" s="140">
        <f t="shared" si="16"/>
        <v>0.008350730689</v>
      </c>
      <c r="BA34" s="140">
        <f t="shared" si="17"/>
        <v>0.02454826866</v>
      </c>
      <c r="BB34" s="140">
        <f t="shared" si="18"/>
        <v>0.04272559853</v>
      </c>
      <c r="BC34" s="17"/>
      <c r="BD34" s="11">
        <v>5430.0</v>
      </c>
      <c r="BE34" s="11">
        <v>22352.0</v>
      </c>
      <c r="BF34" s="11">
        <v>27782.0</v>
      </c>
    </row>
    <row r="35" ht="15.75" customHeight="1">
      <c r="A35" s="11">
        <v>2019.0</v>
      </c>
      <c r="B35" s="11">
        <v>57.0</v>
      </c>
      <c r="C35" s="11">
        <v>152.0</v>
      </c>
      <c r="D35" s="140">
        <f t="shared" si="1"/>
        <v>0.001990292957</v>
      </c>
      <c r="E35" s="140">
        <f t="shared" si="2"/>
        <v>0.005307447886</v>
      </c>
      <c r="F35" s="140">
        <f t="shared" si="3"/>
        <v>0.0100795756</v>
      </c>
      <c r="G35" s="141"/>
      <c r="H35" s="11">
        <v>555.0</v>
      </c>
      <c r="I35" s="11">
        <v>1908.0</v>
      </c>
      <c r="J35" s="140">
        <f t="shared" si="4"/>
        <v>0.01937916827</v>
      </c>
      <c r="K35" s="140">
        <f t="shared" si="5"/>
        <v>0.06662243793</v>
      </c>
      <c r="L35" s="140">
        <f t="shared" si="6"/>
        <v>0.09814323607</v>
      </c>
      <c r="M35" s="142"/>
      <c r="N35" s="11">
        <v>814.0</v>
      </c>
      <c r="O35" s="11">
        <v>2321.0</v>
      </c>
      <c r="P35" s="140">
        <f t="shared" si="7"/>
        <v>0.02842278013</v>
      </c>
      <c r="Q35" s="140">
        <f t="shared" si="8"/>
        <v>0.08104333252</v>
      </c>
      <c r="R35" s="140">
        <f t="shared" si="9"/>
        <v>0.1439434129</v>
      </c>
      <c r="S35" s="142"/>
      <c r="T35" s="11">
        <v>798.0</v>
      </c>
      <c r="U35" s="11">
        <v>3261.0</v>
      </c>
      <c r="V35" s="140">
        <f t="shared" si="10"/>
        <v>0.0278641014</v>
      </c>
      <c r="W35" s="140">
        <f t="shared" si="11"/>
        <v>0.1138657076</v>
      </c>
      <c r="X35" s="140">
        <f t="shared" si="12"/>
        <v>0.1411140584</v>
      </c>
      <c r="Y35" s="142"/>
      <c r="Z35" s="11">
        <v>2763.0</v>
      </c>
      <c r="AA35" s="85">
        <v>13015.0</v>
      </c>
      <c r="AB35" s="140">
        <f t="shared" si="13"/>
        <v>0.09647683229</v>
      </c>
      <c r="AC35" s="140">
        <f t="shared" si="14"/>
        <v>0.4544502252</v>
      </c>
      <c r="AD35" s="140">
        <f t="shared" si="15"/>
        <v>0.4885941645</v>
      </c>
      <c r="AE35" s="142"/>
      <c r="AF35" s="11">
        <v>12.0</v>
      </c>
      <c r="AG35" s="11">
        <v>52.0</v>
      </c>
      <c r="AH35" s="140">
        <f t="shared" si="26"/>
        <v>0.0004190090436</v>
      </c>
      <c r="AI35" s="140">
        <f t="shared" si="27"/>
        <v>0.001815705856</v>
      </c>
      <c r="AJ35" s="140">
        <f t="shared" si="28"/>
        <v>0.002122015915</v>
      </c>
      <c r="AK35" s="142"/>
      <c r="AL35" s="11">
        <v>200.0</v>
      </c>
      <c r="AM35" s="11">
        <v>753.0</v>
      </c>
      <c r="AN35" s="140">
        <f t="shared" si="23"/>
        <v>0.00698348406</v>
      </c>
      <c r="AO35" s="140">
        <f t="shared" si="24"/>
        <v>0.02629281749</v>
      </c>
      <c r="AP35" s="140">
        <f t="shared" si="25"/>
        <v>0.03536693192</v>
      </c>
      <c r="AQ35" s="142"/>
      <c r="AR35" s="11">
        <v>162.0</v>
      </c>
      <c r="AS35" s="11">
        <v>777.0</v>
      </c>
      <c r="AT35" s="140">
        <f t="shared" si="19"/>
        <v>0.005656622089</v>
      </c>
      <c r="AU35" s="140">
        <f t="shared" si="20"/>
        <v>0.02713083557</v>
      </c>
      <c r="AV35" s="140">
        <f t="shared" si="21"/>
        <v>0.02864721485</v>
      </c>
      <c r="AW35" s="142"/>
      <c r="AX35" s="11">
        <v>294.0</v>
      </c>
      <c r="AY35" s="11">
        <v>745.0</v>
      </c>
      <c r="AZ35" s="140">
        <f t="shared" si="16"/>
        <v>0.01026572157</v>
      </c>
      <c r="BA35" s="140">
        <f t="shared" si="17"/>
        <v>0.02601347812</v>
      </c>
      <c r="BB35" s="140">
        <f t="shared" si="18"/>
        <v>0.05198938992</v>
      </c>
      <c r="BC35" s="142"/>
      <c r="BD35" s="11">
        <v>5655.0</v>
      </c>
      <c r="BE35" s="11">
        <v>22984.0</v>
      </c>
      <c r="BF35" s="11">
        <v>28639.0</v>
      </c>
    </row>
    <row r="36" ht="15.75" customHeight="1">
      <c r="A36" s="11">
        <v>2020.0</v>
      </c>
      <c r="B36" s="11">
        <v>55.0</v>
      </c>
      <c r="C36" s="11">
        <v>139.0</v>
      </c>
      <c r="D36" s="140">
        <f t="shared" si="1"/>
        <v>0.001893482976</v>
      </c>
      <c r="E36" s="140">
        <f t="shared" si="2"/>
        <v>0.004785347884</v>
      </c>
      <c r="F36" s="140">
        <f t="shared" si="3"/>
        <v>0.009162085624</v>
      </c>
      <c r="G36" s="22"/>
      <c r="H36" s="11">
        <v>653.0</v>
      </c>
      <c r="I36" s="11">
        <v>2018.0</v>
      </c>
      <c r="J36" s="140">
        <f t="shared" si="4"/>
        <v>0.02248080697</v>
      </c>
      <c r="K36" s="140">
        <f t="shared" si="5"/>
        <v>0.06947361173</v>
      </c>
      <c r="L36" s="140">
        <f t="shared" si="6"/>
        <v>0.1087789439</v>
      </c>
      <c r="M36" s="22"/>
      <c r="N36" s="11">
        <v>921.0</v>
      </c>
      <c r="O36" s="11">
        <v>2324.0</v>
      </c>
      <c r="P36" s="140">
        <f t="shared" si="7"/>
        <v>0.0317072331</v>
      </c>
      <c r="Q36" s="140">
        <f t="shared" si="8"/>
        <v>0.08000826247</v>
      </c>
      <c r="R36" s="140">
        <f t="shared" si="9"/>
        <v>0.1534232884</v>
      </c>
      <c r="S36" s="22"/>
      <c r="T36" s="11">
        <v>859.0</v>
      </c>
      <c r="U36" s="11">
        <v>3521.0</v>
      </c>
      <c r="V36" s="140">
        <f t="shared" si="10"/>
        <v>0.02957276139</v>
      </c>
      <c r="W36" s="140">
        <f t="shared" si="11"/>
        <v>0.1212173374</v>
      </c>
      <c r="X36" s="140">
        <f t="shared" si="12"/>
        <v>0.1430951191</v>
      </c>
      <c r="Y36" s="22"/>
      <c r="Z36" s="11">
        <v>2704.0</v>
      </c>
      <c r="AA36" s="85">
        <v>12471.0</v>
      </c>
      <c r="AB36" s="140">
        <f t="shared" si="13"/>
        <v>0.09309050849</v>
      </c>
      <c r="AC36" s="140">
        <f t="shared" si="14"/>
        <v>0.429338658</v>
      </c>
      <c r="AD36" s="140">
        <f t="shared" si="15"/>
        <v>0.4504414459</v>
      </c>
      <c r="AE36" s="22"/>
      <c r="AF36" s="11">
        <v>9.0</v>
      </c>
      <c r="AG36" s="11">
        <v>60.0</v>
      </c>
      <c r="AH36" s="140">
        <f t="shared" si="26"/>
        <v>0.0003098426688</v>
      </c>
      <c r="AI36" s="140">
        <f t="shared" si="27"/>
        <v>0.002065617792</v>
      </c>
      <c r="AJ36" s="140">
        <f t="shared" si="28"/>
        <v>0.001499250375</v>
      </c>
      <c r="AK36" s="22"/>
      <c r="AL36" s="11">
        <v>252.0</v>
      </c>
      <c r="AM36" s="11">
        <v>844.0</v>
      </c>
      <c r="AN36" s="140">
        <f t="shared" si="23"/>
        <v>0.008675594726</v>
      </c>
      <c r="AO36" s="140">
        <f t="shared" si="24"/>
        <v>0.02905635694</v>
      </c>
      <c r="AP36" s="140">
        <f t="shared" si="25"/>
        <v>0.04197901049</v>
      </c>
      <c r="AQ36" s="22"/>
      <c r="AR36" s="11">
        <v>228.0</v>
      </c>
      <c r="AS36" s="11">
        <v>842.0</v>
      </c>
      <c r="AT36" s="140">
        <f t="shared" si="19"/>
        <v>0.007849347609</v>
      </c>
      <c r="AU36" s="140">
        <f t="shared" si="20"/>
        <v>0.02898750301</v>
      </c>
      <c r="AV36" s="140">
        <f t="shared" si="21"/>
        <v>0.0379810095</v>
      </c>
      <c r="AW36" s="22"/>
      <c r="AX36" s="11">
        <v>322.0</v>
      </c>
      <c r="AY36" s="11">
        <v>825.0</v>
      </c>
      <c r="AZ36" s="140">
        <f t="shared" si="16"/>
        <v>0.01108548215</v>
      </c>
      <c r="BA36" s="140">
        <f t="shared" si="17"/>
        <v>0.02840224464</v>
      </c>
      <c r="BB36" s="140">
        <f t="shared" si="18"/>
        <v>0.05363984674</v>
      </c>
      <c r="BC36" s="22"/>
      <c r="BD36" s="11">
        <v>6003.0</v>
      </c>
      <c r="BE36" s="11">
        <v>23044.0</v>
      </c>
      <c r="BF36" s="11">
        <f>BD36+BE36</f>
        <v>29047</v>
      </c>
    </row>
    <row r="37" ht="15.75" customHeight="1">
      <c r="A37" s="7"/>
      <c r="B37" s="7"/>
      <c r="C37" s="7"/>
      <c r="D37" s="143"/>
      <c r="E37" s="143"/>
      <c r="F37" s="143"/>
      <c r="G37" s="22"/>
      <c r="H37" s="7"/>
      <c r="I37" s="7"/>
      <c r="J37" s="143"/>
      <c r="K37" s="143"/>
      <c r="L37" s="143"/>
      <c r="M37" s="22"/>
      <c r="N37" s="7"/>
      <c r="O37" s="7"/>
      <c r="P37" s="143"/>
      <c r="Q37" s="143"/>
      <c r="R37" s="143"/>
      <c r="S37" s="22"/>
      <c r="T37" s="7"/>
      <c r="U37" s="7"/>
      <c r="V37" s="143"/>
      <c r="W37" s="143"/>
      <c r="X37" s="143"/>
      <c r="Y37" s="22"/>
      <c r="Z37" s="7"/>
      <c r="AA37" s="7"/>
      <c r="AB37" s="143"/>
      <c r="AC37" s="143"/>
      <c r="AD37" s="143"/>
      <c r="AE37" s="22"/>
      <c r="AF37" s="7"/>
      <c r="AG37" s="7"/>
      <c r="AH37" s="143"/>
      <c r="AI37" s="143"/>
      <c r="AJ37" s="143"/>
      <c r="AK37" s="22"/>
      <c r="AL37" s="7"/>
      <c r="AM37" s="7"/>
      <c r="AN37" s="143"/>
      <c r="AO37" s="143"/>
      <c r="AP37" s="143"/>
      <c r="AQ37" s="22"/>
      <c r="AR37" s="7"/>
      <c r="AS37" s="7"/>
      <c r="AT37" s="143"/>
      <c r="AU37" s="143"/>
      <c r="AV37" s="143"/>
      <c r="AW37" s="22"/>
      <c r="AX37" s="7"/>
      <c r="AY37" s="7"/>
      <c r="AZ37" s="143"/>
      <c r="BA37" s="143"/>
      <c r="BB37" s="143"/>
      <c r="BC37" s="22"/>
      <c r="BD37" s="7"/>
      <c r="BE37" s="7"/>
      <c r="BF37" s="7"/>
    </row>
    <row r="38" ht="88.5" customHeight="1">
      <c r="A38" s="98" t="s">
        <v>143</v>
      </c>
      <c r="B38" s="7" t="s">
        <v>144</v>
      </c>
      <c r="C38" s="7" t="s">
        <v>145</v>
      </c>
      <c r="D38" s="7" t="s">
        <v>146</v>
      </c>
      <c r="E38" s="7" t="s">
        <v>106</v>
      </c>
      <c r="F38" s="7" t="s">
        <v>107</v>
      </c>
      <c r="G38" s="7" t="s">
        <v>108</v>
      </c>
      <c r="H38" s="7" t="s">
        <v>147</v>
      </c>
      <c r="I38" s="7" t="s">
        <v>148</v>
      </c>
      <c r="J38" s="7" t="s">
        <v>149</v>
      </c>
      <c r="K38" s="7" t="s">
        <v>112</v>
      </c>
    </row>
    <row r="39" ht="15.75" customHeight="1">
      <c r="A39" s="7" t="s">
        <v>51</v>
      </c>
      <c r="B39" s="11">
        <v>6003.0</v>
      </c>
      <c r="C39" s="36">
        <v>0.009162085623854739</v>
      </c>
      <c r="D39" s="36">
        <v>0.10877894386140263</v>
      </c>
      <c r="E39" s="36">
        <v>0.15342328835582209</v>
      </c>
      <c r="F39" s="36">
        <v>0.14309511910711312</v>
      </c>
      <c r="G39" s="36">
        <v>0.45044144594369484</v>
      </c>
      <c r="H39" s="143">
        <v>0.0014992503748125937</v>
      </c>
      <c r="I39" s="36">
        <v>0.041979010494752625</v>
      </c>
      <c r="J39" s="36">
        <v>0.03798100949525238</v>
      </c>
      <c r="K39" s="36">
        <v>0.05363984674329502</v>
      </c>
    </row>
    <row r="40" ht="84.75" customHeight="1">
      <c r="A40" s="98" t="s">
        <v>143</v>
      </c>
      <c r="B40" s="7" t="s">
        <v>144</v>
      </c>
      <c r="C40" s="36" t="s">
        <v>145</v>
      </c>
      <c r="D40" s="36" t="s">
        <v>146</v>
      </c>
      <c r="E40" s="36" t="s">
        <v>106</v>
      </c>
      <c r="F40" s="36" t="s">
        <v>107</v>
      </c>
      <c r="G40" s="36" t="s">
        <v>108</v>
      </c>
      <c r="H40" s="143" t="s">
        <v>147</v>
      </c>
      <c r="I40" s="36" t="s">
        <v>148</v>
      </c>
      <c r="J40" s="36" t="s">
        <v>149</v>
      </c>
      <c r="K40" s="36" t="s">
        <v>112</v>
      </c>
    </row>
    <row r="41" ht="15.75" customHeight="1">
      <c r="A41" s="7" t="s">
        <v>52</v>
      </c>
      <c r="B41" s="11">
        <v>23044.0</v>
      </c>
      <c r="C41" s="36">
        <f>C36/B41</f>
        <v>0.006031938899</v>
      </c>
      <c r="D41" s="36">
        <f>I36/B41</f>
        <v>0.08757160215</v>
      </c>
      <c r="E41" s="36">
        <f>O36/B41</f>
        <v>0.1008505468</v>
      </c>
      <c r="F41" s="36">
        <f>U36/B41</f>
        <v>0.1527946537</v>
      </c>
      <c r="G41" s="36">
        <f>AA36/B41</f>
        <v>0.5411820864</v>
      </c>
      <c r="H41" s="143">
        <f>AG36/B41</f>
        <v>0.002603714633</v>
      </c>
      <c r="I41" s="36">
        <f>AM36/B41</f>
        <v>0.03662558584</v>
      </c>
      <c r="J41" s="36">
        <f>AM36/B41</f>
        <v>0.03662558584</v>
      </c>
      <c r="K41" s="36">
        <f>AY36/B41</f>
        <v>0.0358010762</v>
      </c>
    </row>
    <row r="42" ht="15.75" customHeight="1"/>
    <row r="43" ht="18.0" customHeight="1"/>
    <row r="44" ht="159.75" customHeight="1">
      <c r="A44" s="114" t="s">
        <v>150</v>
      </c>
      <c r="B44" s="13"/>
      <c r="C44" s="13"/>
      <c r="D44" s="13"/>
      <c r="E44" s="14"/>
    </row>
    <row r="45" ht="69.0" customHeight="1">
      <c r="A45" s="114" t="s">
        <v>151</v>
      </c>
      <c r="B45" s="13"/>
      <c r="C45" s="13"/>
      <c r="D45" s="13"/>
      <c r="E45" s="14"/>
    </row>
    <row r="46" ht="81.0" customHeight="1">
      <c r="A46" s="105" t="s">
        <v>152</v>
      </c>
      <c r="B46" s="144"/>
      <c r="C46" s="144"/>
      <c r="D46" s="144"/>
      <c r="E46" s="144"/>
    </row>
    <row r="47" ht="15.75" customHeight="1"/>
    <row r="48" ht="65.25" customHeight="1">
      <c r="A48" s="39" t="s">
        <v>153</v>
      </c>
    </row>
    <row r="49" ht="15.75" customHeight="1">
      <c r="A49" s="40" t="s">
        <v>36</v>
      </c>
      <c r="B49" s="40"/>
      <c r="C49" s="40"/>
      <c r="D49" s="40"/>
      <c r="E49" s="40"/>
    </row>
    <row r="50" ht="15.75" customHeight="1">
      <c r="A50" s="110"/>
      <c r="B50" s="110"/>
      <c r="C50" s="110"/>
      <c r="D50" s="110"/>
      <c r="E50" s="110"/>
    </row>
    <row r="51" ht="15.75" customHeight="1">
      <c r="A51" s="42" t="s">
        <v>98</v>
      </c>
      <c r="C51" s="41"/>
      <c r="D51" s="41"/>
      <c r="E51" s="41"/>
    </row>
    <row r="52" ht="15.75" customHeight="1">
      <c r="A52" s="145"/>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L3:AP3"/>
    <mergeCell ref="AR3:AV3"/>
    <mergeCell ref="AX3:BB3"/>
    <mergeCell ref="BD3:BD4"/>
    <mergeCell ref="BE3:BE4"/>
    <mergeCell ref="BF3:BF4"/>
    <mergeCell ref="A44:E44"/>
    <mergeCell ref="A45:E45"/>
    <mergeCell ref="A46:E46"/>
    <mergeCell ref="A48:G48"/>
    <mergeCell ref="A51:B51"/>
    <mergeCell ref="A1:H1"/>
    <mergeCell ref="B3:F3"/>
    <mergeCell ref="H3:L3"/>
    <mergeCell ref="N3:R3"/>
    <mergeCell ref="T3:X3"/>
    <mergeCell ref="Z3:AD3"/>
    <mergeCell ref="AF3:AJ3"/>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25.5"/>
    <col customWidth="1" min="2" max="58" width="8.0"/>
  </cols>
  <sheetData>
    <row r="1">
      <c r="A1" s="146" t="s">
        <v>154</v>
      </c>
      <c r="B1" s="146"/>
      <c r="C1" s="146"/>
      <c r="D1" s="146"/>
      <c r="E1" s="146"/>
      <c r="F1" s="147"/>
    </row>
    <row r="2">
      <c r="A2" s="44"/>
      <c r="B2" s="44"/>
      <c r="C2" s="44"/>
      <c r="D2" s="44"/>
      <c r="E2" s="44"/>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27" t="s">
        <v>113</v>
      </c>
      <c r="BE3" s="127" t="s">
        <v>114</v>
      </c>
      <c r="BF3" s="127" t="s">
        <v>115</v>
      </c>
    </row>
    <row r="4">
      <c r="A4" s="128" t="s">
        <v>93</v>
      </c>
      <c r="B4" s="129" t="s">
        <v>51</v>
      </c>
      <c r="C4" s="130" t="s">
        <v>52</v>
      </c>
      <c r="D4" s="130" t="s">
        <v>155</v>
      </c>
      <c r="E4" s="130" t="s">
        <v>156</v>
      </c>
      <c r="F4" s="130" t="s">
        <v>157</v>
      </c>
      <c r="G4" s="131"/>
      <c r="H4" s="132" t="s">
        <v>51</v>
      </c>
      <c r="I4" s="132" t="s">
        <v>52</v>
      </c>
      <c r="J4" s="132" t="s">
        <v>158</v>
      </c>
      <c r="K4" s="132" t="s">
        <v>159</v>
      </c>
      <c r="L4" s="132" t="s">
        <v>160</v>
      </c>
      <c r="M4" s="131"/>
      <c r="N4" s="133" t="s">
        <v>51</v>
      </c>
      <c r="O4" s="133" t="s">
        <v>52</v>
      </c>
      <c r="P4" s="133" t="s">
        <v>161</v>
      </c>
      <c r="Q4" s="133" t="s">
        <v>162</v>
      </c>
      <c r="R4" s="133" t="s">
        <v>163</v>
      </c>
      <c r="S4" s="131"/>
      <c r="T4" s="134" t="s">
        <v>51</v>
      </c>
      <c r="U4" s="134" t="s">
        <v>52</v>
      </c>
      <c r="V4" s="134" t="s">
        <v>164</v>
      </c>
      <c r="W4" s="134" t="s">
        <v>165</v>
      </c>
      <c r="X4" s="134" t="s">
        <v>166</v>
      </c>
      <c r="Y4" s="131"/>
      <c r="Z4" s="135" t="s">
        <v>51</v>
      </c>
      <c r="AA4" s="135" t="s">
        <v>52</v>
      </c>
      <c r="AB4" s="135" t="s">
        <v>167</v>
      </c>
      <c r="AC4" s="135" t="s">
        <v>168</v>
      </c>
      <c r="AD4" s="135" t="s">
        <v>169</v>
      </c>
      <c r="AE4" s="131"/>
      <c r="AF4" s="136" t="s">
        <v>51</v>
      </c>
      <c r="AG4" s="136" t="s">
        <v>52</v>
      </c>
      <c r="AH4" s="136" t="s">
        <v>170</v>
      </c>
      <c r="AI4" s="136" t="s">
        <v>171</v>
      </c>
      <c r="AJ4" s="136" t="s">
        <v>172</v>
      </c>
      <c r="AK4" s="131"/>
      <c r="AL4" s="137" t="s">
        <v>51</v>
      </c>
      <c r="AM4" s="137" t="s">
        <v>52</v>
      </c>
      <c r="AN4" s="137" t="s">
        <v>173</v>
      </c>
      <c r="AO4" s="137" t="s">
        <v>174</v>
      </c>
      <c r="AP4" s="137" t="s">
        <v>175</v>
      </c>
      <c r="AQ4" s="131"/>
      <c r="AR4" s="138" t="s">
        <v>51</v>
      </c>
      <c r="AS4" s="138" t="s">
        <v>52</v>
      </c>
      <c r="AT4" s="138" t="s">
        <v>176</v>
      </c>
      <c r="AU4" s="138" t="s">
        <v>177</v>
      </c>
      <c r="AV4" s="138" t="s">
        <v>178</v>
      </c>
      <c r="AW4" s="131"/>
      <c r="AX4" s="133" t="s">
        <v>51</v>
      </c>
      <c r="AY4" s="133" t="s">
        <v>52</v>
      </c>
      <c r="AZ4" s="133" t="s">
        <v>179</v>
      </c>
      <c r="BA4" s="133" t="s">
        <v>180</v>
      </c>
      <c r="BB4" s="133" t="s">
        <v>181</v>
      </c>
      <c r="BC4" s="131"/>
      <c r="BD4" s="139"/>
      <c r="BE4" s="139"/>
      <c r="BF4" s="139"/>
    </row>
    <row r="5">
      <c r="A5" s="11">
        <v>1989.0</v>
      </c>
      <c r="B5" s="11">
        <v>30.0</v>
      </c>
      <c r="C5" s="11">
        <v>52.0</v>
      </c>
      <c r="D5" s="140">
        <f t="shared" ref="D5:D36" si="1">B5/BF5</f>
        <v>0.001015916018</v>
      </c>
      <c r="E5" s="140">
        <f t="shared" ref="E5:E36" si="2">C5/BF5</f>
        <v>0.001760921097</v>
      </c>
      <c r="F5" s="140">
        <f t="shared" ref="F5:F36" si="3">B5/BD5</f>
        <v>0.003300693146</v>
      </c>
      <c r="G5" s="17"/>
      <c r="H5" s="11">
        <v>818.0</v>
      </c>
      <c r="I5" s="11">
        <v>1439.0</v>
      </c>
      <c r="J5" s="140">
        <f t="shared" ref="J5:J36" si="4">H5/BF5</f>
        <v>0.02770064341</v>
      </c>
      <c r="K5" s="140">
        <f t="shared" ref="K5:K36" si="5">I5/BF5</f>
        <v>0.04873010498</v>
      </c>
      <c r="L5" s="140">
        <f t="shared" ref="L5:L36" si="6">H5/BD5</f>
        <v>0.08999889977</v>
      </c>
      <c r="M5" s="17"/>
      <c r="N5" s="11">
        <v>1163.0</v>
      </c>
      <c r="O5" s="11">
        <v>1111.0</v>
      </c>
      <c r="P5" s="140">
        <f t="shared" ref="P5:P36" si="7">N5/BF5</f>
        <v>0.03938367762</v>
      </c>
      <c r="Q5" s="140">
        <f t="shared" ref="Q5:Q36" si="8">O5/BF5</f>
        <v>0.03762275652</v>
      </c>
      <c r="R5" s="140">
        <f t="shared" ref="R5:R36" si="9">N5/BD5</f>
        <v>0.1279568709</v>
      </c>
      <c r="S5" s="17"/>
      <c r="T5" s="11">
        <v>285.0</v>
      </c>
      <c r="U5" s="11">
        <v>515.0</v>
      </c>
      <c r="V5" s="140">
        <f t="shared" ref="V5:V36" si="10">T5/BF5</f>
        <v>0.009651202167</v>
      </c>
      <c r="W5" s="140">
        <f t="shared" ref="W5:W36" si="11">U5/BF5</f>
        <v>0.01743989164</v>
      </c>
      <c r="X5" s="140">
        <f t="shared" ref="X5:X36" si="12">T5/BD5</f>
        <v>0.03135658488</v>
      </c>
      <c r="Y5" s="17"/>
      <c r="Z5" s="11">
        <v>5751.0</v>
      </c>
      <c r="AA5" s="11">
        <v>15270.0</v>
      </c>
      <c r="AB5" s="140">
        <f t="shared" ref="AB5:AB36" si="13">Z5/BF5</f>
        <v>0.1947511006</v>
      </c>
      <c r="AC5" s="140">
        <f t="shared" ref="AC5:AC36" si="14">AA5/BF5</f>
        <v>0.517101253</v>
      </c>
      <c r="AD5" s="140">
        <f t="shared" ref="AD5:AD36" si="15">Z5/BD5</f>
        <v>0.632742876</v>
      </c>
      <c r="AE5" s="17"/>
      <c r="AF5" s="11"/>
      <c r="AG5" s="11"/>
      <c r="AH5" s="11"/>
      <c r="AI5" s="11"/>
      <c r="AJ5" s="11"/>
      <c r="AK5" s="17"/>
      <c r="AL5" s="11"/>
      <c r="AM5" s="11"/>
      <c r="AN5" s="11"/>
      <c r="AO5" s="11"/>
      <c r="AP5" s="11"/>
      <c r="AQ5" s="17"/>
      <c r="AR5" s="11"/>
      <c r="AS5" s="11"/>
      <c r="AT5" s="11"/>
      <c r="AU5" s="11"/>
      <c r="AV5" s="11"/>
      <c r="AW5" s="17"/>
      <c r="AX5" s="11">
        <v>604.0</v>
      </c>
      <c r="AY5" s="11">
        <v>1475.0</v>
      </c>
      <c r="AZ5" s="140">
        <f t="shared" ref="AZ5:AZ36" si="16">AX5/BF5</f>
        <v>0.02045377582</v>
      </c>
      <c r="BA5" s="140">
        <f t="shared" ref="BA5:BA36" si="17">AY5/BF5</f>
        <v>0.0499492042</v>
      </c>
      <c r="BB5" s="140">
        <f t="shared" ref="BB5:BB36" si="18">AX5/BD5</f>
        <v>0.06645395533</v>
      </c>
      <c r="BC5" s="17"/>
      <c r="BD5" s="11">
        <v>9089.0</v>
      </c>
      <c r="BE5" s="11">
        <v>20441.0</v>
      </c>
      <c r="BF5" s="11">
        <v>29530.0</v>
      </c>
    </row>
    <row r="6">
      <c r="A6" s="11">
        <v>1990.0</v>
      </c>
      <c r="B6" s="11">
        <v>27.0</v>
      </c>
      <c r="C6" s="11">
        <v>57.0</v>
      </c>
      <c r="D6" s="140">
        <f t="shared" si="1"/>
        <v>0.001029787559</v>
      </c>
      <c r="E6" s="140">
        <f t="shared" si="2"/>
        <v>0.002173995957</v>
      </c>
      <c r="F6" s="140">
        <f t="shared" si="3"/>
        <v>0.003460207612</v>
      </c>
      <c r="G6" s="17"/>
      <c r="H6" s="11">
        <v>776.0</v>
      </c>
      <c r="I6" s="11">
        <v>1289.0</v>
      </c>
      <c r="J6" s="140">
        <f t="shared" si="4"/>
        <v>0.02959685724</v>
      </c>
      <c r="K6" s="140">
        <f t="shared" si="5"/>
        <v>0.04916282086</v>
      </c>
      <c r="L6" s="140">
        <f t="shared" si="6"/>
        <v>0.0994489299</v>
      </c>
      <c r="M6" s="17"/>
      <c r="N6" s="11">
        <v>1062.0</v>
      </c>
      <c r="O6" s="11">
        <v>964.0</v>
      </c>
      <c r="P6" s="140">
        <f t="shared" si="7"/>
        <v>0.04050497731</v>
      </c>
      <c r="Q6" s="140">
        <f t="shared" si="8"/>
        <v>0.03676722987</v>
      </c>
      <c r="R6" s="140">
        <f t="shared" si="9"/>
        <v>0.1361014994</v>
      </c>
      <c r="S6" s="17"/>
      <c r="T6" s="11">
        <v>260.0</v>
      </c>
      <c r="U6" s="11">
        <v>476.0</v>
      </c>
      <c r="V6" s="140">
        <f t="shared" si="10"/>
        <v>0.009916472787</v>
      </c>
      <c r="W6" s="140">
        <f t="shared" si="11"/>
        <v>0.01815477326</v>
      </c>
      <c r="X6" s="140">
        <f t="shared" si="12"/>
        <v>0.03332051775</v>
      </c>
      <c r="Y6" s="17"/>
      <c r="Z6" s="11">
        <v>4762.0</v>
      </c>
      <c r="AA6" s="11">
        <v>13477.0</v>
      </c>
      <c r="AB6" s="140">
        <f t="shared" si="13"/>
        <v>0.1816240131</v>
      </c>
      <c r="AC6" s="140">
        <f t="shared" si="14"/>
        <v>0.5140165529</v>
      </c>
      <c r="AD6" s="140">
        <f t="shared" si="15"/>
        <v>0.6102780982</v>
      </c>
      <c r="AE6" s="17"/>
      <c r="AF6" s="11"/>
      <c r="AG6" s="11"/>
      <c r="AH6" s="11"/>
      <c r="AI6" s="11"/>
      <c r="AJ6" s="11"/>
      <c r="AK6" s="17"/>
      <c r="AL6" s="11"/>
      <c r="AM6" s="11"/>
      <c r="AN6" s="11"/>
      <c r="AO6" s="11"/>
      <c r="AP6" s="11"/>
      <c r="AQ6" s="17"/>
      <c r="AR6" s="11">
        <v>359.0</v>
      </c>
      <c r="AS6" s="11">
        <v>728.0</v>
      </c>
      <c r="AT6" s="140">
        <f t="shared" ref="AT6:AT36" si="19">AR6/BF6</f>
        <v>0.0136923605</v>
      </c>
      <c r="AU6" s="140">
        <f t="shared" ref="AU6:AU36" si="20">AS6/BF6</f>
        <v>0.0277661238</v>
      </c>
      <c r="AV6" s="140">
        <f t="shared" ref="AV6:AV36" si="21">AR6/BD6</f>
        <v>0.04600794566</v>
      </c>
      <c r="AW6" s="17"/>
      <c r="AX6" s="11">
        <v>558.0</v>
      </c>
      <c r="AY6" s="11">
        <v>1421.0</v>
      </c>
      <c r="AZ6" s="140">
        <f t="shared" si="16"/>
        <v>0.02128227621</v>
      </c>
      <c r="BA6" s="140">
        <f t="shared" si="17"/>
        <v>0.05419733781</v>
      </c>
      <c r="BB6" s="140">
        <f t="shared" si="18"/>
        <v>0.07151095732</v>
      </c>
      <c r="BC6" s="17"/>
      <c r="BD6" s="11">
        <v>7803.0</v>
      </c>
      <c r="BE6" s="11">
        <v>18416.0</v>
      </c>
      <c r="BF6" s="11">
        <v>26219.0</v>
      </c>
    </row>
    <row r="7">
      <c r="A7" s="11">
        <v>1991.0</v>
      </c>
      <c r="B7" s="11">
        <v>25.0</v>
      </c>
      <c r="C7" s="11">
        <v>48.0</v>
      </c>
      <c r="D7" s="140">
        <f t="shared" si="1"/>
        <v>0.001025851457</v>
      </c>
      <c r="E7" s="140">
        <f t="shared" si="2"/>
        <v>0.001969634797</v>
      </c>
      <c r="F7" s="140">
        <f t="shared" si="3"/>
        <v>0.003470776066</v>
      </c>
      <c r="G7" s="17"/>
      <c r="H7" s="11">
        <v>711.0</v>
      </c>
      <c r="I7" s="11">
        <v>1223.0</v>
      </c>
      <c r="J7" s="140">
        <f t="shared" si="4"/>
        <v>0.02917521543</v>
      </c>
      <c r="K7" s="140">
        <f t="shared" si="5"/>
        <v>0.05018465326</v>
      </c>
      <c r="L7" s="140">
        <f t="shared" si="6"/>
        <v>0.0987088713</v>
      </c>
      <c r="M7" s="17"/>
      <c r="N7" s="11">
        <v>942.0</v>
      </c>
      <c r="O7" s="11">
        <v>883.0</v>
      </c>
      <c r="P7" s="140">
        <f t="shared" si="7"/>
        <v>0.03865408289</v>
      </c>
      <c r="Q7" s="140">
        <f t="shared" si="8"/>
        <v>0.03623307345</v>
      </c>
      <c r="R7" s="140">
        <f t="shared" si="9"/>
        <v>0.1307788421</v>
      </c>
      <c r="S7" s="17"/>
      <c r="T7" s="11">
        <v>444.0</v>
      </c>
      <c r="U7" s="11">
        <v>674.0</v>
      </c>
      <c r="V7" s="140">
        <f t="shared" si="10"/>
        <v>0.01821912187</v>
      </c>
      <c r="W7" s="140">
        <f t="shared" si="11"/>
        <v>0.02765695527</v>
      </c>
      <c r="X7" s="140">
        <f t="shared" si="12"/>
        <v>0.06164098292</v>
      </c>
      <c r="Y7" s="17"/>
      <c r="Z7" s="11">
        <v>4307.0</v>
      </c>
      <c r="AA7" s="11">
        <v>12447.0</v>
      </c>
      <c r="AB7" s="140">
        <f t="shared" si="13"/>
        <v>0.176733689</v>
      </c>
      <c r="AC7" s="140">
        <f t="shared" si="14"/>
        <v>0.5107509233</v>
      </c>
      <c r="AD7" s="140">
        <f t="shared" si="15"/>
        <v>0.5979453006</v>
      </c>
      <c r="AE7" s="17"/>
      <c r="AF7" s="11"/>
      <c r="AG7" s="11"/>
      <c r="AH7" s="11"/>
      <c r="AI7" s="11"/>
      <c r="AJ7" s="11"/>
      <c r="AK7" s="17"/>
      <c r="AL7" s="11"/>
      <c r="AM7" s="11"/>
      <c r="AN7" s="11"/>
      <c r="AO7" s="11"/>
      <c r="AP7" s="11"/>
      <c r="AQ7" s="17"/>
      <c r="AR7" s="11">
        <v>205.0</v>
      </c>
      <c r="AS7" s="11">
        <v>431.0</v>
      </c>
      <c r="AT7" s="140">
        <f t="shared" si="19"/>
        <v>0.008411981945</v>
      </c>
      <c r="AU7" s="140">
        <f t="shared" si="20"/>
        <v>0.01768567911</v>
      </c>
      <c r="AV7" s="140">
        <f t="shared" si="21"/>
        <v>0.02846036374</v>
      </c>
      <c r="AW7" s="17"/>
      <c r="AX7" s="11">
        <v>548.0</v>
      </c>
      <c r="AY7" s="11">
        <v>1417.0</v>
      </c>
      <c r="AZ7" s="140">
        <f t="shared" si="16"/>
        <v>0.02248666393</v>
      </c>
      <c r="BA7" s="140">
        <f t="shared" si="17"/>
        <v>0.05814526057</v>
      </c>
      <c r="BB7" s="140">
        <f t="shared" si="18"/>
        <v>0.07607941136</v>
      </c>
      <c r="BC7" s="17"/>
      <c r="BD7" s="11">
        <v>7203.0</v>
      </c>
      <c r="BE7" s="11">
        <v>17167.0</v>
      </c>
      <c r="BF7" s="11">
        <v>24370.0</v>
      </c>
    </row>
    <row r="8">
      <c r="A8" s="11">
        <v>1992.0</v>
      </c>
      <c r="B8" s="11">
        <v>28.0</v>
      </c>
      <c r="C8" s="11">
        <v>43.0</v>
      </c>
      <c r="D8" s="140">
        <f t="shared" si="1"/>
        <v>0.001189666893</v>
      </c>
      <c r="E8" s="140">
        <f t="shared" si="2"/>
        <v>0.001826988443</v>
      </c>
      <c r="F8" s="140">
        <f t="shared" si="3"/>
        <v>0.004150607768</v>
      </c>
      <c r="G8" s="17"/>
      <c r="H8" s="11">
        <v>685.0</v>
      </c>
      <c r="I8" s="11">
        <v>1312.0</v>
      </c>
      <c r="J8" s="140">
        <f t="shared" si="4"/>
        <v>0.02910435078</v>
      </c>
      <c r="K8" s="140">
        <f t="shared" si="5"/>
        <v>0.05574439157</v>
      </c>
      <c r="L8" s="140">
        <f t="shared" si="6"/>
        <v>0.1015416543</v>
      </c>
      <c r="M8" s="17"/>
      <c r="N8" s="11">
        <v>903.0</v>
      </c>
      <c r="O8" s="11">
        <v>979.0</v>
      </c>
      <c r="P8" s="140">
        <f t="shared" si="7"/>
        <v>0.03836675731</v>
      </c>
      <c r="Q8" s="140">
        <f t="shared" si="8"/>
        <v>0.04159585316</v>
      </c>
      <c r="R8" s="140">
        <f t="shared" si="9"/>
        <v>0.1338571005</v>
      </c>
      <c r="S8" s="17"/>
      <c r="T8" s="11">
        <v>286.0</v>
      </c>
      <c r="U8" s="11">
        <v>513.0</v>
      </c>
      <c r="V8" s="140">
        <f t="shared" si="10"/>
        <v>0.01215159755</v>
      </c>
      <c r="W8" s="140">
        <f t="shared" si="11"/>
        <v>0.02179639701</v>
      </c>
      <c r="X8" s="140">
        <f t="shared" si="12"/>
        <v>0.04239549363</v>
      </c>
      <c r="Y8" s="17"/>
      <c r="Z8" s="11">
        <v>4147.0</v>
      </c>
      <c r="AA8" s="11">
        <v>12137.0</v>
      </c>
      <c r="AB8" s="140">
        <f t="shared" si="13"/>
        <v>0.1761981645</v>
      </c>
      <c r="AC8" s="140">
        <f t="shared" si="14"/>
        <v>0.5156781101</v>
      </c>
      <c r="AD8" s="140">
        <f t="shared" si="15"/>
        <v>0.6147346576</v>
      </c>
      <c r="AE8" s="17"/>
      <c r="AF8" s="11"/>
      <c r="AG8" s="11"/>
      <c r="AH8" s="11"/>
      <c r="AI8" s="11"/>
      <c r="AJ8" s="11"/>
      <c r="AK8" s="17"/>
      <c r="AL8" s="11"/>
      <c r="AM8" s="11"/>
      <c r="AN8" s="11"/>
      <c r="AO8" s="11"/>
      <c r="AP8" s="11"/>
      <c r="AQ8" s="17"/>
      <c r="AR8" s="11">
        <v>153.0</v>
      </c>
      <c r="AS8" s="11">
        <v>396.0</v>
      </c>
      <c r="AT8" s="140">
        <f t="shared" si="19"/>
        <v>0.00650067981</v>
      </c>
      <c r="AU8" s="140">
        <f t="shared" si="20"/>
        <v>0.01682528892</v>
      </c>
      <c r="AV8" s="140">
        <f t="shared" si="21"/>
        <v>0.02268010673</v>
      </c>
      <c r="AW8" s="17"/>
      <c r="AX8" s="11">
        <v>533.0</v>
      </c>
      <c r="AY8" s="11">
        <v>1368.0</v>
      </c>
      <c r="AZ8" s="140">
        <f t="shared" si="16"/>
        <v>0.02264615908</v>
      </c>
      <c r="BA8" s="140">
        <f t="shared" si="17"/>
        <v>0.05812372536</v>
      </c>
      <c r="BB8" s="140">
        <f t="shared" si="18"/>
        <v>0.07900978358</v>
      </c>
      <c r="BC8" s="17"/>
      <c r="BD8" s="11">
        <v>6746.0</v>
      </c>
      <c r="BE8" s="11">
        <v>16790.0</v>
      </c>
      <c r="BF8" s="11">
        <v>23536.0</v>
      </c>
    </row>
    <row r="9">
      <c r="A9" s="11">
        <v>1993.0</v>
      </c>
      <c r="B9" s="11">
        <v>22.0</v>
      </c>
      <c r="C9" s="11">
        <v>49.0</v>
      </c>
      <c r="D9" s="140">
        <f t="shared" si="1"/>
        <v>0.0009450983761</v>
      </c>
      <c r="E9" s="140">
        <f t="shared" si="2"/>
        <v>0.002104991838</v>
      </c>
      <c r="F9" s="140">
        <f t="shared" si="3"/>
        <v>0.003386699507</v>
      </c>
      <c r="G9" s="17"/>
      <c r="H9" s="11">
        <v>718.0</v>
      </c>
      <c r="I9" s="11">
        <v>1430.0</v>
      </c>
      <c r="J9" s="140">
        <f t="shared" si="4"/>
        <v>0.03084457428</v>
      </c>
      <c r="K9" s="140">
        <f t="shared" si="5"/>
        <v>0.06143139445</v>
      </c>
      <c r="L9" s="140">
        <f t="shared" si="6"/>
        <v>0.1105295567</v>
      </c>
      <c r="M9" s="17"/>
      <c r="N9" s="11">
        <v>1071.0</v>
      </c>
      <c r="O9" s="11">
        <v>968.0</v>
      </c>
      <c r="P9" s="140">
        <f t="shared" si="7"/>
        <v>0.04600910731</v>
      </c>
      <c r="Q9" s="140">
        <f t="shared" si="8"/>
        <v>0.04158432855</v>
      </c>
      <c r="R9" s="140">
        <f t="shared" si="9"/>
        <v>0.1648706897</v>
      </c>
      <c r="S9" s="17"/>
      <c r="T9" s="11">
        <v>258.0</v>
      </c>
      <c r="U9" s="11">
        <v>488.0</v>
      </c>
      <c r="V9" s="140">
        <f t="shared" si="10"/>
        <v>0.01108342641</v>
      </c>
      <c r="W9" s="140">
        <f t="shared" si="11"/>
        <v>0.02096400034</v>
      </c>
      <c r="X9" s="140">
        <f t="shared" si="12"/>
        <v>0.03971674877</v>
      </c>
      <c r="Y9" s="17"/>
      <c r="Z9" s="11">
        <v>3704.0</v>
      </c>
      <c r="AA9" s="11">
        <v>11950.0</v>
      </c>
      <c r="AB9" s="140">
        <f t="shared" si="13"/>
        <v>0.1591201993</v>
      </c>
      <c r="AC9" s="140">
        <f t="shared" si="14"/>
        <v>0.5133602543</v>
      </c>
      <c r="AD9" s="140">
        <f t="shared" si="15"/>
        <v>0.5701970443</v>
      </c>
      <c r="AE9" s="17"/>
      <c r="AF9" s="11"/>
      <c r="AG9" s="11"/>
      <c r="AH9" s="11"/>
      <c r="AI9" s="11"/>
      <c r="AJ9" s="11"/>
      <c r="AK9" s="17"/>
      <c r="AL9" s="11"/>
      <c r="AM9" s="11"/>
      <c r="AN9" s="11"/>
      <c r="AO9" s="11"/>
      <c r="AP9" s="11"/>
      <c r="AQ9" s="17"/>
      <c r="AR9" s="11">
        <v>132.0</v>
      </c>
      <c r="AS9" s="11">
        <v>337.0</v>
      </c>
      <c r="AT9" s="140">
        <f t="shared" si="19"/>
        <v>0.005670590257</v>
      </c>
      <c r="AU9" s="140">
        <f t="shared" si="20"/>
        <v>0.01447718876</v>
      </c>
      <c r="AV9" s="140">
        <f t="shared" si="21"/>
        <v>0.02032019704</v>
      </c>
      <c r="AW9" s="17"/>
      <c r="AX9" s="11">
        <v>590.0</v>
      </c>
      <c r="AY9" s="11">
        <v>1570.0</v>
      </c>
      <c r="AZ9" s="140">
        <f t="shared" si="16"/>
        <v>0.02534582009</v>
      </c>
      <c r="BA9" s="140">
        <f t="shared" si="17"/>
        <v>0.06744565684</v>
      </c>
      <c r="BB9" s="140">
        <f t="shared" si="18"/>
        <v>0.09082512315</v>
      </c>
      <c r="BC9" s="17"/>
      <c r="BD9" s="11">
        <v>6496.0</v>
      </c>
      <c r="BE9" s="11">
        <v>16782.0</v>
      </c>
      <c r="BF9" s="11">
        <v>23278.0</v>
      </c>
    </row>
    <row r="10">
      <c r="A10" s="11">
        <v>1994.0</v>
      </c>
      <c r="B10" s="11">
        <v>19.0</v>
      </c>
      <c r="C10" s="11">
        <v>57.0</v>
      </c>
      <c r="D10" s="140">
        <f t="shared" si="1"/>
        <v>0.0008259433142</v>
      </c>
      <c r="E10" s="140">
        <f t="shared" si="2"/>
        <v>0.002477829943</v>
      </c>
      <c r="F10" s="140">
        <f t="shared" si="3"/>
        <v>0.002915451895</v>
      </c>
      <c r="G10" s="17"/>
      <c r="H10" s="11">
        <v>724.0</v>
      </c>
      <c r="I10" s="11">
        <v>1391.0</v>
      </c>
      <c r="J10" s="140">
        <f t="shared" si="4"/>
        <v>0.03147278734</v>
      </c>
      <c r="K10" s="140">
        <f t="shared" si="5"/>
        <v>0.06046774474</v>
      </c>
      <c r="L10" s="140">
        <f t="shared" si="6"/>
        <v>0.1110940617</v>
      </c>
      <c r="M10" s="17"/>
      <c r="N10" s="11">
        <v>1113.0</v>
      </c>
      <c r="O10" s="11">
        <v>1034.0</v>
      </c>
      <c r="P10" s="140">
        <f t="shared" si="7"/>
        <v>0.04838288993</v>
      </c>
      <c r="Q10" s="140">
        <f t="shared" si="8"/>
        <v>0.04494870457</v>
      </c>
      <c r="R10" s="140">
        <f t="shared" si="9"/>
        <v>0.1707841031</v>
      </c>
      <c r="S10" s="17"/>
      <c r="T10" s="11">
        <v>287.0</v>
      </c>
      <c r="U10" s="11">
        <v>528.0</v>
      </c>
      <c r="V10" s="140">
        <f t="shared" si="10"/>
        <v>0.01247609111</v>
      </c>
      <c r="W10" s="140">
        <f t="shared" si="11"/>
        <v>0.02295252999</v>
      </c>
      <c r="X10" s="140">
        <f t="shared" si="12"/>
        <v>0.0440386681</v>
      </c>
      <c r="Y10" s="17"/>
      <c r="Z10" s="11">
        <v>3629.0</v>
      </c>
      <c r="AA10" s="11">
        <v>11526.0</v>
      </c>
      <c r="AB10" s="140">
        <f t="shared" si="13"/>
        <v>0.157755173</v>
      </c>
      <c r="AC10" s="140">
        <f t="shared" si="14"/>
        <v>0.5010432968</v>
      </c>
      <c r="AD10" s="140">
        <f t="shared" si="15"/>
        <v>0.556851312</v>
      </c>
      <c r="AE10" s="17"/>
      <c r="AF10" s="11"/>
      <c r="AG10" s="11"/>
      <c r="AH10" s="11"/>
      <c r="AI10" s="11"/>
      <c r="AJ10" s="11"/>
      <c r="AK10" s="17"/>
      <c r="AL10" s="11"/>
      <c r="AM10" s="11"/>
      <c r="AN10" s="11"/>
      <c r="AO10" s="11"/>
      <c r="AP10" s="11"/>
      <c r="AQ10" s="17"/>
      <c r="AR10" s="11">
        <v>154.0</v>
      </c>
      <c r="AS10" s="11">
        <v>351.0</v>
      </c>
      <c r="AT10" s="140">
        <f t="shared" si="19"/>
        <v>0.006694487915</v>
      </c>
      <c r="AU10" s="140">
        <f t="shared" si="20"/>
        <v>0.01525821596</v>
      </c>
      <c r="AV10" s="140">
        <f t="shared" si="21"/>
        <v>0.02363050483</v>
      </c>
      <c r="AW10" s="17"/>
      <c r="AX10" s="11">
        <v>594.0</v>
      </c>
      <c r="AY10" s="11">
        <v>1622.0</v>
      </c>
      <c r="AZ10" s="140">
        <f t="shared" si="16"/>
        <v>0.02582159624</v>
      </c>
      <c r="BA10" s="140">
        <f t="shared" si="17"/>
        <v>0.07050947661</v>
      </c>
      <c r="BB10" s="140">
        <f t="shared" si="18"/>
        <v>0.09114623293</v>
      </c>
      <c r="BC10" s="17"/>
      <c r="BD10" s="11">
        <v>6517.0</v>
      </c>
      <c r="BE10" s="11">
        <v>16527.0</v>
      </c>
      <c r="BF10" s="11">
        <v>23004.0</v>
      </c>
    </row>
    <row r="11">
      <c r="A11" s="11">
        <v>1995.0</v>
      </c>
      <c r="B11" s="11">
        <v>36.0</v>
      </c>
      <c r="C11" s="11">
        <v>66.0</v>
      </c>
      <c r="D11" s="140">
        <f t="shared" si="1"/>
        <v>0.001589403974</v>
      </c>
      <c r="E11" s="140">
        <f t="shared" si="2"/>
        <v>0.002913907285</v>
      </c>
      <c r="F11" s="140">
        <f t="shared" si="3"/>
        <v>0.005658597925</v>
      </c>
      <c r="G11" s="17"/>
      <c r="H11" s="11">
        <v>724.0</v>
      </c>
      <c r="I11" s="11">
        <v>1484.0</v>
      </c>
      <c r="J11" s="140">
        <f t="shared" si="4"/>
        <v>0.03196467991</v>
      </c>
      <c r="K11" s="140">
        <f t="shared" si="5"/>
        <v>0.0655187638</v>
      </c>
      <c r="L11" s="140">
        <f t="shared" si="6"/>
        <v>0.1138006916</v>
      </c>
      <c r="M11" s="17"/>
      <c r="N11" s="11">
        <v>1123.0</v>
      </c>
      <c r="O11" s="11">
        <v>1095.0</v>
      </c>
      <c r="P11" s="140">
        <f t="shared" si="7"/>
        <v>0.04958057395</v>
      </c>
      <c r="Q11" s="140">
        <f t="shared" si="8"/>
        <v>0.04834437086</v>
      </c>
      <c r="R11" s="140">
        <f t="shared" si="9"/>
        <v>0.1765168186</v>
      </c>
      <c r="S11" s="17"/>
      <c r="T11" s="11">
        <v>281.0</v>
      </c>
      <c r="U11" s="11">
        <v>612.0</v>
      </c>
      <c r="V11" s="140">
        <f t="shared" si="10"/>
        <v>0.01240618102</v>
      </c>
      <c r="W11" s="140">
        <f t="shared" si="11"/>
        <v>0.02701986755</v>
      </c>
      <c r="X11" s="140">
        <f t="shared" si="12"/>
        <v>0.04416850047</v>
      </c>
      <c r="Y11" s="17"/>
      <c r="Z11" s="11">
        <v>3435.0</v>
      </c>
      <c r="AA11" s="11">
        <v>11022.0</v>
      </c>
      <c r="AB11" s="140">
        <f t="shared" si="13"/>
        <v>0.1516556291</v>
      </c>
      <c r="AC11" s="140">
        <f t="shared" si="14"/>
        <v>0.4866225166</v>
      </c>
      <c r="AD11" s="140">
        <f t="shared" si="15"/>
        <v>0.539924552</v>
      </c>
      <c r="AE11" s="17"/>
      <c r="AF11" s="11"/>
      <c r="AG11" s="11"/>
      <c r="AH11" s="11"/>
      <c r="AI11" s="11"/>
      <c r="AJ11" s="11"/>
      <c r="AK11" s="17"/>
      <c r="AL11" s="11"/>
      <c r="AM11" s="11"/>
      <c r="AN11" s="11"/>
      <c r="AO11" s="11"/>
      <c r="AP11" s="11"/>
      <c r="AQ11" s="17"/>
      <c r="AR11" s="11">
        <v>155.0</v>
      </c>
      <c r="AS11" s="11">
        <v>393.0</v>
      </c>
      <c r="AT11" s="140">
        <f t="shared" si="19"/>
        <v>0.006843267108</v>
      </c>
      <c r="AU11" s="140">
        <f t="shared" si="20"/>
        <v>0.01735099338</v>
      </c>
      <c r="AV11" s="140">
        <f t="shared" si="21"/>
        <v>0.02436340773</v>
      </c>
      <c r="AW11" s="17"/>
      <c r="AX11" s="11">
        <v>608.0</v>
      </c>
      <c r="AY11" s="11">
        <v>1616.0</v>
      </c>
      <c r="AZ11" s="140">
        <f t="shared" si="16"/>
        <v>0.02684326711</v>
      </c>
      <c r="BA11" s="140">
        <f t="shared" si="17"/>
        <v>0.07134657837</v>
      </c>
      <c r="BB11" s="140">
        <f t="shared" si="18"/>
        <v>0.09556743163</v>
      </c>
      <c r="BC11" s="17"/>
      <c r="BD11" s="11">
        <v>6362.0</v>
      </c>
      <c r="BE11" s="11">
        <v>16288.0</v>
      </c>
      <c r="BF11" s="11">
        <v>22650.0</v>
      </c>
    </row>
    <row r="12">
      <c r="A12" s="11">
        <v>1996.0</v>
      </c>
      <c r="B12" s="11">
        <v>35.0</v>
      </c>
      <c r="C12" s="11">
        <v>46.0</v>
      </c>
      <c r="D12" s="140">
        <f t="shared" si="1"/>
        <v>0.001531862745</v>
      </c>
      <c r="E12" s="140">
        <f t="shared" si="2"/>
        <v>0.002013305322</v>
      </c>
      <c r="F12" s="140">
        <f t="shared" si="3"/>
        <v>0.005587484036</v>
      </c>
      <c r="G12" s="17"/>
      <c r="H12" s="11">
        <v>717.0</v>
      </c>
      <c r="I12" s="11">
        <v>1623.0</v>
      </c>
      <c r="J12" s="140">
        <f t="shared" si="4"/>
        <v>0.03138130252</v>
      </c>
      <c r="K12" s="140">
        <f t="shared" si="5"/>
        <v>0.07103466387</v>
      </c>
      <c r="L12" s="140">
        <f t="shared" si="6"/>
        <v>0.1144636015</v>
      </c>
      <c r="M12" s="17"/>
      <c r="N12" s="11">
        <v>1072.0</v>
      </c>
      <c r="O12" s="11">
        <v>1065.0</v>
      </c>
      <c r="P12" s="140">
        <f t="shared" si="7"/>
        <v>0.04691876751</v>
      </c>
      <c r="Q12" s="140">
        <f t="shared" si="8"/>
        <v>0.04661239496</v>
      </c>
      <c r="R12" s="140">
        <f t="shared" si="9"/>
        <v>0.1711366539</v>
      </c>
      <c r="S12" s="17"/>
      <c r="T12" s="11">
        <v>420.0</v>
      </c>
      <c r="U12" s="11">
        <v>730.0</v>
      </c>
      <c r="V12" s="140">
        <f t="shared" si="10"/>
        <v>0.01838235294</v>
      </c>
      <c r="W12" s="140">
        <f t="shared" si="11"/>
        <v>0.03195028011</v>
      </c>
      <c r="X12" s="140">
        <f t="shared" si="12"/>
        <v>0.06704980843</v>
      </c>
      <c r="Y12" s="17"/>
      <c r="Z12" s="11">
        <v>3286.0</v>
      </c>
      <c r="AA12" s="11">
        <v>11200.0</v>
      </c>
      <c r="AB12" s="140">
        <f t="shared" si="13"/>
        <v>0.143820028</v>
      </c>
      <c r="AC12" s="140">
        <f t="shared" si="14"/>
        <v>0.4901960784</v>
      </c>
      <c r="AD12" s="140">
        <f t="shared" si="15"/>
        <v>0.5245849298</v>
      </c>
      <c r="AE12" s="17"/>
      <c r="AF12" s="11"/>
      <c r="AG12" s="11"/>
      <c r="AH12" s="11"/>
      <c r="AI12" s="11"/>
      <c r="AJ12" s="11"/>
      <c r="AK12" s="17"/>
      <c r="AL12" s="11"/>
      <c r="AM12" s="11"/>
      <c r="AN12" s="11"/>
      <c r="AO12" s="11"/>
      <c r="AP12" s="11"/>
      <c r="AQ12" s="17"/>
      <c r="AR12" s="11">
        <v>142.0</v>
      </c>
      <c r="AS12" s="11">
        <v>386.0</v>
      </c>
      <c r="AT12" s="140">
        <f t="shared" si="19"/>
        <v>0.006214985994</v>
      </c>
      <c r="AU12" s="140">
        <f t="shared" si="20"/>
        <v>0.0168942577</v>
      </c>
      <c r="AV12" s="140">
        <f t="shared" si="21"/>
        <v>0.02266922095</v>
      </c>
      <c r="AW12" s="17"/>
      <c r="AX12" s="11">
        <v>592.0</v>
      </c>
      <c r="AY12" s="11">
        <v>1534.0</v>
      </c>
      <c r="AZ12" s="140">
        <f t="shared" si="16"/>
        <v>0.02591036415</v>
      </c>
      <c r="BA12" s="140">
        <f t="shared" si="17"/>
        <v>0.06713935574</v>
      </c>
      <c r="BB12" s="140">
        <f t="shared" si="18"/>
        <v>0.0945083014</v>
      </c>
      <c r="BC12" s="17"/>
      <c r="BD12" s="11">
        <v>6264.0</v>
      </c>
      <c r="BE12" s="11">
        <v>16584.0</v>
      </c>
      <c r="BF12" s="11">
        <v>22848.0</v>
      </c>
    </row>
    <row r="13">
      <c r="A13" s="11">
        <v>1997.0</v>
      </c>
      <c r="B13" s="11">
        <v>26.0</v>
      </c>
      <c r="C13" s="11">
        <v>67.0</v>
      </c>
      <c r="D13" s="140">
        <f t="shared" si="1"/>
        <v>0.001118760757</v>
      </c>
      <c r="E13" s="140">
        <f t="shared" si="2"/>
        <v>0.002882960413</v>
      </c>
      <c r="F13" s="140">
        <f t="shared" si="3"/>
        <v>0.00416</v>
      </c>
      <c r="G13" s="17"/>
      <c r="H13" s="11">
        <v>800.0</v>
      </c>
      <c r="I13" s="11">
        <v>1848.0</v>
      </c>
      <c r="J13" s="140">
        <f t="shared" si="4"/>
        <v>0.03442340792</v>
      </c>
      <c r="K13" s="140">
        <f t="shared" si="5"/>
        <v>0.07951807229</v>
      </c>
      <c r="L13" s="140">
        <f t="shared" si="6"/>
        <v>0.128</v>
      </c>
      <c r="M13" s="17"/>
      <c r="N13" s="11">
        <v>1025.0</v>
      </c>
      <c r="O13" s="11">
        <v>1055.0</v>
      </c>
      <c r="P13" s="140">
        <f t="shared" si="7"/>
        <v>0.04410499139</v>
      </c>
      <c r="Q13" s="140">
        <f t="shared" si="8"/>
        <v>0.04539586919</v>
      </c>
      <c r="R13" s="140">
        <f t="shared" si="9"/>
        <v>0.164</v>
      </c>
      <c r="S13" s="17"/>
      <c r="T13" s="11">
        <v>310.0</v>
      </c>
      <c r="U13" s="11">
        <v>650.0</v>
      </c>
      <c r="V13" s="140">
        <f t="shared" si="10"/>
        <v>0.01333907057</v>
      </c>
      <c r="W13" s="140">
        <f t="shared" si="11"/>
        <v>0.02796901893</v>
      </c>
      <c r="X13" s="140">
        <f t="shared" si="12"/>
        <v>0.0496</v>
      </c>
      <c r="Y13" s="17"/>
      <c r="Z13" s="11">
        <v>3361.0</v>
      </c>
      <c r="AA13" s="11">
        <v>11522.0</v>
      </c>
      <c r="AB13" s="140">
        <f t="shared" si="13"/>
        <v>0.1446213425</v>
      </c>
      <c r="AC13" s="140">
        <f t="shared" si="14"/>
        <v>0.4957831325</v>
      </c>
      <c r="AD13" s="140">
        <f t="shared" si="15"/>
        <v>0.53776</v>
      </c>
      <c r="AE13" s="17"/>
      <c r="AF13" s="11"/>
      <c r="AG13" s="11"/>
      <c r="AH13" s="11"/>
      <c r="AI13" s="11"/>
      <c r="AJ13" s="11"/>
      <c r="AK13" s="17"/>
      <c r="AL13" s="11"/>
      <c r="AM13" s="11"/>
      <c r="AN13" s="11"/>
      <c r="AO13" s="11"/>
      <c r="AP13" s="11"/>
      <c r="AQ13" s="17"/>
      <c r="AR13" s="11">
        <v>175.0</v>
      </c>
      <c r="AS13" s="11">
        <v>456.0</v>
      </c>
      <c r="AT13" s="140">
        <f t="shared" si="19"/>
        <v>0.007530120482</v>
      </c>
      <c r="AU13" s="140">
        <f t="shared" si="20"/>
        <v>0.01962134251</v>
      </c>
      <c r="AV13" s="140">
        <f t="shared" si="21"/>
        <v>0.028</v>
      </c>
      <c r="AW13" s="17"/>
      <c r="AX13" s="11">
        <v>553.0</v>
      </c>
      <c r="AY13" s="11">
        <v>1392.0</v>
      </c>
      <c r="AZ13" s="140">
        <f t="shared" si="16"/>
        <v>0.02379518072</v>
      </c>
      <c r="BA13" s="140">
        <f t="shared" si="17"/>
        <v>0.05989672978</v>
      </c>
      <c r="BB13" s="140">
        <f t="shared" si="18"/>
        <v>0.08848</v>
      </c>
      <c r="BC13" s="17"/>
      <c r="BD13" s="11">
        <v>6250.0</v>
      </c>
      <c r="BE13" s="11">
        <v>16990.0</v>
      </c>
      <c r="BF13" s="11">
        <v>23240.0</v>
      </c>
    </row>
    <row r="14">
      <c r="A14" s="11">
        <v>1998.0</v>
      </c>
      <c r="B14" s="11">
        <v>33.0</v>
      </c>
      <c r="C14" s="11">
        <v>65.0</v>
      </c>
      <c r="D14" s="140">
        <f t="shared" si="1"/>
        <v>0.001314322128</v>
      </c>
      <c r="E14" s="140">
        <f t="shared" si="2"/>
        <v>0.002588816314</v>
      </c>
      <c r="F14" s="140">
        <f t="shared" si="3"/>
        <v>0.005031254764</v>
      </c>
      <c r="G14" s="17"/>
      <c r="H14" s="11">
        <v>829.0</v>
      </c>
      <c r="I14" s="11">
        <v>2168.0</v>
      </c>
      <c r="J14" s="140">
        <f t="shared" si="4"/>
        <v>0.03301736498</v>
      </c>
      <c r="K14" s="140">
        <f t="shared" si="5"/>
        <v>0.08634698104</v>
      </c>
      <c r="L14" s="140">
        <f t="shared" si="6"/>
        <v>0.1263912182</v>
      </c>
      <c r="M14" s="17"/>
      <c r="N14" s="11">
        <v>1060.0</v>
      </c>
      <c r="O14" s="11">
        <v>1168.0</v>
      </c>
      <c r="P14" s="140">
        <f t="shared" si="7"/>
        <v>0.04221761988</v>
      </c>
      <c r="Q14" s="140">
        <f t="shared" si="8"/>
        <v>0.04651903776</v>
      </c>
      <c r="R14" s="140">
        <f t="shared" si="9"/>
        <v>0.1616100015</v>
      </c>
      <c r="S14" s="17"/>
      <c r="T14" s="11">
        <v>351.0</v>
      </c>
      <c r="U14" s="11">
        <v>711.0</v>
      </c>
      <c r="V14" s="140">
        <f t="shared" si="10"/>
        <v>0.01397960809</v>
      </c>
      <c r="W14" s="140">
        <f t="shared" si="11"/>
        <v>0.02831766768</v>
      </c>
      <c r="X14" s="140">
        <f t="shared" si="12"/>
        <v>0.05351425522</v>
      </c>
      <c r="Y14" s="17"/>
      <c r="Z14" s="11">
        <v>3447.0</v>
      </c>
      <c r="AA14" s="11">
        <v>12439.0</v>
      </c>
      <c r="AB14" s="140">
        <f t="shared" si="13"/>
        <v>0.1372869205</v>
      </c>
      <c r="AC14" s="140">
        <f t="shared" si="14"/>
        <v>0.4954197865</v>
      </c>
      <c r="AD14" s="140">
        <f t="shared" si="15"/>
        <v>0.5255374295</v>
      </c>
      <c r="AE14" s="17"/>
      <c r="AF14" s="11"/>
      <c r="AG14" s="11"/>
      <c r="AH14" s="11"/>
      <c r="AI14" s="11"/>
      <c r="AJ14" s="11"/>
      <c r="AK14" s="17"/>
      <c r="AL14" s="11"/>
      <c r="AM14" s="11"/>
      <c r="AN14" s="11"/>
      <c r="AO14" s="11"/>
      <c r="AP14" s="11"/>
      <c r="AQ14" s="17"/>
      <c r="AR14" s="11">
        <v>206.0</v>
      </c>
      <c r="AS14" s="11">
        <v>525.0</v>
      </c>
      <c r="AT14" s="140">
        <f t="shared" si="19"/>
        <v>0.008204556317</v>
      </c>
      <c r="AU14" s="140">
        <f t="shared" si="20"/>
        <v>0.02090967022</v>
      </c>
      <c r="AV14" s="140">
        <f t="shared" si="21"/>
        <v>0.03140722671</v>
      </c>
      <c r="AW14" s="17"/>
      <c r="AX14" s="11">
        <v>603.0</v>
      </c>
      <c r="AY14" s="11">
        <v>1473.0</v>
      </c>
      <c r="AZ14" s="140">
        <f t="shared" si="16"/>
        <v>0.0240162498</v>
      </c>
      <c r="BA14" s="140">
        <f t="shared" si="17"/>
        <v>0.05866656046</v>
      </c>
      <c r="BB14" s="140">
        <f t="shared" si="18"/>
        <v>0.09193474615</v>
      </c>
      <c r="BC14" s="17"/>
      <c r="BD14" s="11">
        <v>6559.0</v>
      </c>
      <c r="BE14" s="11">
        <v>18549.0</v>
      </c>
      <c r="BF14" s="11">
        <v>25108.0</v>
      </c>
    </row>
    <row r="15">
      <c r="A15" s="11">
        <v>1999.0</v>
      </c>
      <c r="B15" s="11">
        <v>42.0</v>
      </c>
      <c r="C15" s="11">
        <v>89.0</v>
      </c>
      <c r="D15" s="140">
        <f t="shared" si="1"/>
        <v>0.001538686987</v>
      </c>
      <c r="E15" s="140">
        <f t="shared" si="2"/>
        <v>0.003260550996</v>
      </c>
      <c r="F15" s="140">
        <f t="shared" si="3"/>
        <v>0.005815563556</v>
      </c>
      <c r="G15" s="17"/>
      <c r="H15" s="11">
        <v>1013.0</v>
      </c>
      <c r="I15" s="11">
        <v>2394.0</v>
      </c>
      <c r="J15" s="140">
        <f t="shared" si="4"/>
        <v>0.03711166471</v>
      </c>
      <c r="K15" s="140">
        <f t="shared" si="5"/>
        <v>0.08770515826</v>
      </c>
      <c r="L15" s="140">
        <f t="shared" si="6"/>
        <v>0.1402658543</v>
      </c>
      <c r="M15" s="17"/>
      <c r="N15" s="11">
        <v>1151.0</v>
      </c>
      <c r="O15" s="11">
        <v>1192.0</v>
      </c>
      <c r="P15" s="140">
        <f t="shared" si="7"/>
        <v>0.04216735053</v>
      </c>
      <c r="Q15" s="140">
        <f t="shared" si="8"/>
        <v>0.04366940211</v>
      </c>
      <c r="R15" s="140">
        <f t="shared" si="9"/>
        <v>0.1593741346</v>
      </c>
      <c r="S15" s="17"/>
      <c r="T15" s="11">
        <v>339.0</v>
      </c>
      <c r="U15" s="11">
        <v>740.0</v>
      </c>
      <c r="V15" s="140">
        <f t="shared" si="10"/>
        <v>0.01241940211</v>
      </c>
      <c r="W15" s="140">
        <f t="shared" si="11"/>
        <v>0.0271101993</v>
      </c>
      <c r="X15" s="140">
        <f t="shared" si="12"/>
        <v>0.04693990584</v>
      </c>
      <c r="Y15" s="17"/>
      <c r="Z15" s="11">
        <v>3747.0</v>
      </c>
      <c r="AA15" s="11">
        <v>13402.0</v>
      </c>
      <c r="AB15" s="140">
        <f t="shared" si="13"/>
        <v>0.1372728605</v>
      </c>
      <c r="AC15" s="140">
        <f t="shared" si="14"/>
        <v>0.4909876905</v>
      </c>
      <c r="AD15" s="140">
        <f t="shared" si="15"/>
        <v>0.5188313487</v>
      </c>
      <c r="AE15" s="17"/>
      <c r="AF15" s="11"/>
      <c r="AG15" s="11"/>
      <c r="AH15" s="11"/>
      <c r="AI15" s="11"/>
      <c r="AJ15" s="11"/>
      <c r="AK15" s="17"/>
      <c r="AL15" s="11"/>
      <c r="AM15" s="11"/>
      <c r="AN15" s="11"/>
      <c r="AO15" s="11"/>
      <c r="AP15" s="11"/>
      <c r="AQ15" s="17"/>
      <c r="AR15" s="11">
        <v>275.0</v>
      </c>
      <c r="AS15" s="11">
        <v>725.0</v>
      </c>
      <c r="AT15" s="140">
        <f t="shared" si="19"/>
        <v>0.01007473623</v>
      </c>
      <c r="AU15" s="140">
        <f t="shared" si="20"/>
        <v>0.02656066823</v>
      </c>
      <c r="AV15" s="140">
        <f t="shared" si="21"/>
        <v>0.03807809471</v>
      </c>
      <c r="AW15" s="17"/>
      <c r="AX15" s="11">
        <v>655.0</v>
      </c>
      <c r="AY15" s="11">
        <v>1542.0</v>
      </c>
      <c r="AZ15" s="140">
        <f t="shared" si="16"/>
        <v>0.02399618992</v>
      </c>
      <c r="BA15" s="140">
        <f t="shared" si="17"/>
        <v>0.05649179367</v>
      </c>
      <c r="BB15" s="140">
        <f t="shared" si="18"/>
        <v>0.09069509831</v>
      </c>
      <c r="BC15" s="17"/>
      <c r="BD15" s="11">
        <v>7222.0</v>
      </c>
      <c r="BE15" s="11">
        <v>20074.0</v>
      </c>
      <c r="BF15" s="11">
        <v>27296.0</v>
      </c>
    </row>
    <row r="16">
      <c r="A16" s="11">
        <v>2000.0</v>
      </c>
      <c r="B16" s="11">
        <v>51.0</v>
      </c>
      <c r="C16" s="11">
        <v>99.0</v>
      </c>
      <c r="D16" s="140">
        <f t="shared" si="1"/>
        <v>0.001524891613</v>
      </c>
      <c r="E16" s="140">
        <f t="shared" si="2"/>
        <v>0.00296008372</v>
      </c>
      <c r="F16" s="140">
        <f t="shared" si="3"/>
        <v>0.005577427822</v>
      </c>
      <c r="G16" s="17"/>
      <c r="H16" s="11">
        <v>1573.0</v>
      </c>
      <c r="I16" s="11">
        <v>3314.0</v>
      </c>
      <c r="J16" s="140">
        <f t="shared" si="4"/>
        <v>0.04703244132</v>
      </c>
      <c r="K16" s="140">
        <f t="shared" si="5"/>
        <v>0.09908805502</v>
      </c>
      <c r="L16" s="140">
        <f t="shared" si="6"/>
        <v>0.1720253718</v>
      </c>
      <c r="M16" s="17"/>
      <c r="N16" s="11">
        <v>1294.0</v>
      </c>
      <c r="O16" s="11">
        <v>1468.0</v>
      </c>
      <c r="P16" s="140">
        <f t="shared" si="7"/>
        <v>0.0386903872</v>
      </c>
      <c r="Q16" s="140">
        <f t="shared" si="8"/>
        <v>0.04389295859</v>
      </c>
      <c r="R16" s="140">
        <f t="shared" si="9"/>
        <v>0.1415135608</v>
      </c>
      <c r="S16" s="17"/>
      <c r="T16" s="11">
        <v>456.0</v>
      </c>
      <c r="U16" s="11">
        <v>996.0</v>
      </c>
      <c r="V16" s="140">
        <f t="shared" si="10"/>
        <v>0.01363432501</v>
      </c>
      <c r="W16" s="140">
        <f t="shared" si="11"/>
        <v>0.02978023621</v>
      </c>
      <c r="X16" s="140">
        <f t="shared" si="12"/>
        <v>0.0498687664</v>
      </c>
      <c r="Y16" s="17"/>
      <c r="Z16" s="11">
        <v>4537.0</v>
      </c>
      <c r="AA16" s="11">
        <v>15558.0</v>
      </c>
      <c r="AB16" s="140">
        <f t="shared" si="13"/>
        <v>0.1356555539</v>
      </c>
      <c r="AC16" s="140">
        <f t="shared" si="14"/>
        <v>0.4651816415</v>
      </c>
      <c r="AD16" s="140">
        <f t="shared" si="15"/>
        <v>0.4961723535</v>
      </c>
      <c r="AE16" s="17"/>
      <c r="AF16" s="11"/>
      <c r="AG16" s="11"/>
      <c r="AH16" s="11"/>
      <c r="AI16" s="11"/>
      <c r="AJ16" s="11"/>
      <c r="AK16" s="17"/>
      <c r="AL16" s="11"/>
      <c r="AM16" s="11"/>
      <c r="AN16" s="11"/>
      <c r="AO16" s="11"/>
      <c r="AP16" s="11"/>
      <c r="AQ16" s="17"/>
      <c r="AR16" s="11">
        <v>362.0</v>
      </c>
      <c r="AS16" s="11">
        <v>938.0</v>
      </c>
      <c r="AT16" s="140">
        <f t="shared" si="19"/>
        <v>0.01082374047</v>
      </c>
      <c r="AU16" s="140">
        <f t="shared" si="20"/>
        <v>0.02804604575</v>
      </c>
      <c r="AV16" s="140">
        <f t="shared" si="21"/>
        <v>0.0395888014</v>
      </c>
      <c r="AW16" s="17"/>
      <c r="AX16" s="11">
        <v>871.0</v>
      </c>
      <c r="AY16" s="11">
        <v>1928.0</v>
      </c>
      <c r="AZ16" s="140">
        <f t="shared" si="16"/>
        <v>0.02604275676</v>
      </c>
      <c r="BA16" s="140">
        <f t="shared" si="17"/>
        <v>0.05764688294</v>
      </c>
      <c r="BB16" s="140">
        <f t="shared" si="18"/>
        <v>0.09525371829</v>
      </c>
      <c r="BC16" s="17"/>
      <c r="BD16" s="11">
        <v>9144.0</v>
      </c>
      <c r="BE16" s="11">
        <v>24301.0</v>
      </c>
      <c r="BF16" s="11">
        <v>33445.0</v>
      </c>
    </row>
    <row r="17">
      <c r="A17" s="11">
        <v>2001.0</v>
      </c>
      <c r="B17" s="11">
        <v>67.0</v>
      </c>
      <c r="C17" s="11">
        <v>187.0</v>
      </c>
      <c r="D17" s="140">
        <f t="shared" si="1"/>
        <v>0.001700766614</v>
      </c>
      <c r="E17" s="140">
        <f t="shared" si="2"/>
        <v>0.004746915774</v>
      </c>
      <c r="F17" s="140">
        <f t="shared" si="3"/>
        <v>0.006191664356</v>
      </c>
      <c r="G17" s="17"/>
      <c r="H17" s="11">
        <v>1937.0</v>
      </c>
      <c r="I17" s="11">
        <v>3996.0</v>
      </c>
      <c r="J17" s="140">
        <f t="shared" si="4"/>
        <v>0.04916992435</v>
      </c>
      <c r="K17" s="140">
        <f t="shared" si="5"/>
        <v>0.101436767</v>
      </c>
      <c r="L17" s="140">
        <f t="shared" si="6"/>
        <v>0.1790037889</v>
      </c>
      <c r="M17" s="17"/>
      <c r="N17" s="11">
        <v>1592.0</v>
      </c>
      <c r="O17" s="11">
        <v>1868.0</v>
      </c>
      <c r="P17" s="140">
        <f t="shared" si="7"/>
        <v>0.04041224552</v>
      </c>
      <c r="Q17" s="140">
        <f t="shared" si="8"/>
        <v>0.04741838859</v>
      </c>
      <c r="R17" s="140">
        <f t="shared" si="9"/>
        <v>0.1471213381</v>
      </c>
      <c r="S17" s="17"/>
      <c r="T17" s="11">
        <v>545.0</v>
      </c>
      <c r="U17" s="11">
        <v>1246.0</v>
      </c>
      <c r="V17" s="140">
        <f t="shared" si="10"/>
        <v>0.0138345941</v>
      </c>
      <c r="W17" s="140">
        <f t="shared" si="11"/>
        <v>0.03162918211</v>
      </c>
      <c r="X17" s="140">
        <f t="shared" si="12"/>
        <v>0.05036503096</v>
      </c>
      <c r="Y17" s="17"/>
      <c r="Z17" s="11">
        <v>5185.0</v>
      </c>
      <c r="AA17" s="11">
        <v>18106.0</v>
      </c>
      <c r="AB17" s="140">
        <f t="shared" si="13"/>
        <v>0.1316190283</v>
      </c>
      <c r="AC17" s="140">
        <f t="shared" si="14"/>
        <v>0.4596131391</v>
      </c>
      <c r="AD17" s="140">
        <f t="shared" si="15"/>
        <v>0.4791608909</v>
      </c>
      <c r="AE17" s="17"/>
      <c r="AF17" s="11"/>
      <c r="AG17" s="11"/>
      <c r="AH17" s="11"/>
      <c r="AI17" s="11"/>
      <c r="AJ17" s="11"/>
      <c r="AK17" s="17"/>
      <c r="AL17" s="11"/>
      <c r="AM17" s="11"/>
      <c r="AN17" s="11"/>
      <c r="AO17" s="11"/>
      <c r="AP17" s="11"/>
      <c r="AQ17" s="17"/>
      <c r="AR17" s="11">
        <v>438.0</v>
      </c>
      <c r="AS17" s="11">
        <v>1309.0</v>
      </c>
      <c r="AT17" s="140">
        <f t="shared" si="19"/>
        <v>0.01111844443</v>
      </c>
      <c r="AU17" s="140">
        <f t="shared" si="20"/>
        <v>0.03322841042</v>
      </c>
      <c r="AV17" s="140">
        <f t="shared" si="21"/>
        <v>0.04047685057</v>
      </c>
      <c r="AW17" s="17"/>
      <c r="AX17" s="11">
        <v>1057.0</v>
      </c>
      <c r="AY17" s="11">
        <v>2361.0</v>
      </c>
      <c r="AZ17" s="140">
        <f t="shared" si="16"/>
        <v>0.02683149718</v>
      </c>
      <c r="BA17" s="140">
        <f t="shared" si="17"/>
        <v>0.05993298472</v>
      </c>
      <c r="BB17" s="140">
        <f t="shared" si="18"/>
        <v>0.09768043619</v>
      </c>
      <c r="BC17" s="17"/>
      <c r="BD17" s="11">
        <v>10821.0</v>
      </c>
      <c r="BE17" s="11">
        <v>29073.0</v>
      </c>
      <c r="BF17" s="11">
        <v>39394.0</v>
      </c>
    </row>
    <row r="18">
      <c r="A18" s="11">
        <v>2002.0</v>
      </c>
      <c r="B18" s="11">
        <v>74.0</v>
      </c>
      <c r="C18" s="11">
        <v>119.0</v>
      </c>
      <c r="D18" s="140">
        <f t="shared" si="1"/>
        <v>0.001693635136</v>
      </c>
      <c r="E18" s="140">
        <f t="shared" si="2"/>
        <v>0.002723548394</v>
      </c>
      <c r="F18" s="140">
        <f t="shared" si="3"/>
        <v>0.006260045681</v>
      </c>
      <c r="G18" s="17"/>
      <c r="H18" s="11">
        <v>2142.0</v>
      </c>
      <c r="I18" s="11">
        <v>4357.0</v>
      </c>
      <c r="J18" s="140">
        <f t="shared" si="4"/>
        <v>0.0490238711</v>
      </c>
      <c r="K18" s="140">
        <f t="shared" si="5"/>
        <v>0.09971849038</v>
      </c>
      <c r="L18" s="140">
        <f t="shared" si="6"/>
        <v>0.1812029439</v>
      </c>
      <c r="M18" s="17"/>
      <c r="N18" s="11">
        <v>1835.0</v>
      </c>
      <c r="O18" s="11">
        <v>2086.0</v>
      </c>
      <c r="P18" s="140">
        <f t="shared" si="7"/>
        <v>0.04199757398</v>
      </c>
      <c r="Q18" s="140">
        <f t="shared" si="8"/>
        <v>0.04774220127</v>
      </c>
      <c r="R18" s="140">
        <f t="shared" si="9"/>
        <v>0.1552322139</v>
      </c>
      <c r="S18" s="17"/>
      <c r="T18" s="11">
        <v>594.0</v>
      </c>
      <c r="U18" s="11">
        <v>1353.0</v>
      </c>
      <c r="V18" s="140">
        <f t="shared" si="10"/>
        <v>0.01359485501</v>
      </c>
      <c r="W18" s="140">
        <f t="shared" si="11"/>
        <v>0.03096605864</v>
      </c>
      <c r="X18" s="140">
        <f t="shared" si="12"/>
        <v>0.05024955588</v>
      </c>
      <c r="Y18" s="17"/>
      <c r="Z18" s="11">
        <v>5438.0</v>
      </c>
      <c r="AA18" s="11">
        <v>19752.0</v>
      </c>
      <c r="AB18" s="140">
        <f t="shared" si="13"/>
        <v>0.1244592955</v>
      </c>
      <c r="AC18" s="140">
        <f t="shared" si="14"/>
        <v>0.4520632596</v>
      </c>
      <c r="AD18" s="140">
        <f t="shared" si="15"/>
        <v>0.4600287624</v>
      </c>
      <c r="AE18" s="17"/>
      <c r="AF18" s="11"/>
      <c r="AG18" s="11"/>
      <c r="AH18" s="11"/>
      <c r="AI18" s="11"/>
      <c r="AJ18" s="11"/>
      <c r="AK18" s="17"/>
      <c r="AL18" s="11"/>
      <c r="AM18" s="11"/>
      <c r="AN18" s="11"/>
      <c r="AO18" s="11"/>
      <c r="AP18" s="11"/>
      <c r="AQ18" s="17"/>
      <c r="AR18" s="11">
        <v>550.0</v>
      </c>
      <c r="AS18" s="11">
        <v>1573.0</v>
      </c>
      <c r="AT18" s="140">
        <f t="shared" si="19"/>
        <v>0.01258782871</v>
      </c>
      <c r="AU18" s="140">
        <f t="shared" si="20"/>
        <v>0.03600119012</v>
      </c>
      <c r="AV18" s="140">
        <f t="shared" si="21"/>
        <v>0.04652736655</v>
      </c>
      <c r="AW18" s="17"/>
      <c r="AX18" s="11">
        <v>1188.0</v>
      </c>
      <c r="AY18" s="11">
        <v>2632.0</v>
      </c>
      <c r="AZ18" s="140">
        <f t="shared" si="16"/>
        <v>0.02718971002</v>
      </c>
      <c r="BA18" s="140">
        <f t="shared" si="17"/>
        <v>0.06023848214</v>
      </c>
      <c r="BB18" s="140">
        <f t="shared" si="18"/>
        <v>0.1004991118</v>
      </c>
      <c r="BC18" s="17"/>
      <c r="BD18" s="11">
        <v>11821.0</v>
      </c>
      <c r="BE18" s="11">
        <v>31872.0</v>
      </c>
      <c r="BF18" s="11">
        <v>43693.0</v>
      </c>
    </row>
    <row r="19">
      <c r="A19" s="11">
        <v>2003.0</v>
      </c>
      <c r="B19" s="11">
        <v>55.0</v>
      </c>
      <c r="C19" s="11">
        <v>142.0</v>
      </c>
      <c r="D19" s="140">
        <f t="shared" si="1"/>
        <v>0.001112887234</v>
      </c>
      <c r="E19" s="140">
        <f t="shared" si="2"/>
        <v>0.002873272495</v>
      </c>
      <c r="F19" s="140">
        <f t="shared" si="3"/>
        <v>0.004200397128</v>
      </c>
      <c r="G19" s="17"/>
      <c r="H19" s="11">
        <v>2306.0</v>
      </c>
      <c r="I19" s="11">
        <v>4862.0</v>
      </c>
      <c r="J19" s="140">
        <f t="shared" si="4"/>
        <v>0.04666032658</v>
      </c>
      <c r="K19" s="140">
        <f t="shared" si="5"/>
        <v>0.0983792315</v>
      </c>
      <c r="L19" s="140">
        <f t="shared" si="6"/>
        <v>0.176111196</v>
      </c>
      <c r="M19" s="17"/>
      <c r="N19" s="11">
        <v>2171.0</v>
      </c>
      <c r="O19" s="11">
        <v>2496.0</v>
      </c>
      <c r="P19" s="140">
        <f t="shared" si="7"/>
        <v>0.04392869428</v>
      </c>
      <c r="Q19" s="140">
        <f t="shared" si="8"/>
        <v>0.05050484612</v>
      </c>
      <c r="R19" s="140">
        <f t="shared" si="9"/>
        <v>0.1658011303</v>
      </c>
      <c r="S19" s="17"/>
      <c r="T19" s="11">
        <v>691.0</v>
      </c>
      <c r="U19" s="11">
        <v>1548.0</v>
      </c>
      <c r="V19" s="140">
        <f t="shared" si="10"/>
        <v>0.01398191052</v>
      </c>
      <c r="W19" s="140">
        <f t="shared" si="11"/>
        <v>0.03132271706</v>
      </c>
      <c r="X19" s="140">
        <f t="shared" si="12"/>
        <v>0.0527722621</v>
      </c>
      <c r="Y19" s="17"/>
      <c r="Z19" s="11">
        <v>5832.0</v>
      </c>
      <c r="AA19" s="11">
        <v>22168.0</v>
      </c>
      <c r="AB19" s="140">
        <f t="shared" si="13"/>
        <v>0.1180065154</v>
      </c>
      <c r="AC19" s="140">
        <f t="shared" si="14"/>
        <v>0.4485542583</v>
      </c>
      <c r="AD19" s="140">
        <f t="shared" si="15"/>
        <v>0.4453948373</v>
      </c>
      <c r="AE19" s="17"/>
      <c r="AF19" s="11"/>
      <c r="AG19" s="11"/>
      <c r="AH19" s="11"/>
      <c r="AI19" s="11"/>
      <c r="AJ19" s="11"/>
      <c r="AK19" s="17"/>
      <c r="AL19" s="11"/>
      <c r="AM19" s="11"/>
      <c r="AN19" s="11"/>
      <c r="AO19" s="11"/>
      <c r="AP19" s="11"/>
      <c r="AQ19" s="17"/>
      <c r="AR19" s="11">
        <v>671.0</v>
      </c>
      <c r="AS19" s="11">
        <v>1956.0</v>
      </c>
      <c r="AT19" s="140">
        <f t="shared" si="19"/>
        <v>0.01357722426</v>
      </c>
      <c r="AU19" s="140">
        <f t="shared" si="20"/>
        <v>0.03957831691</v>
      </c>
      <c r="AV19" s="140">
        <f t="shared" si="21"/>
        <v>0.05124484497</v>
      </c>
      <c r="AW19" s="17"/>
      <c r="AX19" s="11">
        <v>1368.0</v>
      </c>
      <c r="AY19" s="11">
        <v>3155.0</v>
      </c>
      <c r="AZ19" s="140">
        <f t="shared" si="16"/>
        <v>0.02768054066</v>
      </c>
      <c r="BA19" s="140">
        <f t="shared" si="17"/>
        <v>0.06383925861</v>
      </c>
      <c r="BB19" s="140">
        <f t="shared" si="18"/>
        <v>0.1044753322</v>
      </c>
      <c r="BC19" s="17"/>
      <c r="BD19" s="11">
        <v>13094.0</v>
      </c>
      <c r="BE19" s="11">
        <v>36327.0</v>
      </c>
      <c r="BF19" s="11">
        <v>49421.0</v>
      </c>
    </row>
    <row r="20">
      <c r="A20" s="11">
        <v>2004.0</v>
      </c>
      <c r="B20" s="11">
        <v>46.0</v>
      </c>
      <c r="C20" s="11">
        <v>162.0</v>
      </c>
      <c r="D20" s="140">
        <f t="shared" si="1"/>
        <v>0.0009482776392</v>
      </c>
      <c r="E20" s="140">
        <f t="shared" si="2"/>
        <v>0.003339586468</v>
      </c>
      <c r="F20" s="140">
        <f t="shared" si="3"/>
        <v>0.003893026405</v>
      </c>
      <c r="G20" s="17"/>
      <c r="H20" s="11">
        <v>2130.0</v>
      </c>
      <c r="I20" s="11">
        <v>4820.0</v>
      </c>
      <c r="J20" s="140">
        <f t="shared" si="4"/>
        <v>0.04390937764</v>
      </c>
      <c r="K20" s="140">
        <f t="shared" si="5"/>
        <v>0.0993630048</v>
      </c>
      <c r="L20" s="140">
        <f t="shared" si="6"/>
        <v>0.1802640487</v>
      </c>
      <c r="M20" s="17"/>
      <c r="N20" s="11">
        <v>2132.0</v>
      </c>
      <c r="O20" s="11">
        <v>2617.0</v>
      </c>
      <c r="P20" s="140">
        <f t="shared" si="7"/>
        <v>0.0439506071</v>
      </c>
      <c r="Q20" s="140">
        <f t="shared" si="8"/>
        <v>0.05394875178</v>
      </c>
      <c r="R20" s="140">
        <f t="shared" si="9"/>
        <v>0.1804333108</v>
      </c>
      <c r="S20" s="17"/>
      <c r="T20" s="11">
        <v>604.0</v>
      </c>
      <c r="U20" s="11">
        <v>1580.0</v>
      </c>
      <c r="V20" s="140">
        <f t="shared" si="10"/>
        <v>0.0124512977</v>
      </c>
      <c r="W20" s="140">
        <f t="shared" si="11"/>
        <v>0.03257127543</v>
      </c>
      <c r="X20" s="140">
        <f t="shared" si="12"/>
        <v>0.05111712932</v>
      </c>
      <c r="Y20" s="17"/>
      <c r="Z20" s="11">
        <v>5015.0</v>
      </c>
      <c r="AA20" s="11">
        <v>22146.0</v>
      </c>
      <c r="AB20" s="140">
        <f t="shared" si="13"/>
        <v>0.1033828774</v>
      </c>
      <c r="AC20" s="140">
        <f t="shared" si="14"/>
        <v>0.4565338391</v>
      </c>
      <c r="AD20" s="140">
        <f t="shared" si="15"/>
        <v>0.4244245091</v>
      </c>
      <c r="AE20" s="17"/>
      <c r="AF20" s="11"/>
      <c r="AG20" s="11"/>
      <c r="AH20" s="11"/>
      <c r="AI20" s="11"/>
      <c r="AJ20" s="11"/>
      <c r="AK20" s="17"/>
      <c r="AL20" s="11"/>
      <c r="AM20" s="11"/>
      <c r="AN20" s="11"/>
      <c r="AO20" s="11"/>
      <c r="AP20" s="11"/>
      <c r="AQ20" s="17"/>
      <c r="AR20" s="11">
        <v>669.0</v>
      </c>
      <c r="AS20" s="11">
        <v>2147.0</v>
      </c>
      <c r="AT20" s="140">
        <f t="shared" si="19"/>
        <v>0.01379125523</v>
      </c>
      <c r="AU20" s="140">
        <f t="shared" si="20"/>
        <v>0.04425982807</v>
      </c>
      <c r="AV20" s="140">
        <f t="shared" si="21"/>
        <v>0.05661814489</v>
      </c>
      <c r="AW20" s="17"/>
      <c r="AX20" s="11">
        <v>1220.0</v>
      </c>
      <c r="AY20" s="11">
        <v>3221.0</v>
      </c>
      <c r="AZ20" s="140">
        <f t="shared" si="16"/>
        <v>0.02514997217</v>
      </c>
      <c r="BA20" s="140">
        <f t="shared" si="17"/>
        <v>0.06640004948</v>
      </c>
      <c r="BB20" s="140">
        <f t="shared" si="18"/>
        <v>0.1032498307</v>
      </c>
      <c r="BC20" s="17"/>
      <c r="BD20" s="11">
        <v>11816.0</v>
      </c>
      <c r="BE20" s="11">
        <v>36693.0</v>
      </c>
      <c r="BF20" s="11">
        <v>48509.0</v>
      </c>
    </row>
    <row r="21" ht="15.75" customHeight="1">
      <c r="A21" s="11">
        <v>2005.0</v>
      </c>
      <c r="B21" s="11">
        <v>54.0</v>
      </c>
      <c r="C21" s="11">
        <v>133.0</v>
      </c>
      <c r="D21" s="140">
        <f t="shared" si="1"/>
        <v>0.001241693302</v>
      </c>
      <c r="E21" s="140">
        <f t="shared" si="2"/>
        <v>0.003058244614</v>
      </c>
      <c r="F21" s="140">
        <f t="shared" si="3"/>
        <v>0.00576184379</v>
      </c>
      <c r="G21" s="17"/>
      <c r="H21" s="11">
        <v>1448.0</v>
      </c>
      <c r="I21" s="11">
        <v>4061.0</v>
      </c>
      <c r="J21" s="140">
        <f t="shared" si="4"/>
        <v>0.03329577594</v>
      </c>
      <c r="K21" s="140">
        <f t="shared" si="5"/>
        <v>0.09337993516</v>
      </c>
      <c r="L21" s="140">
        <f t="shared" si="6"/>
        <v>0.1545027742</v>
      </c>
      <c r="M21" s="17"/>
      <c r="N21" s="11">
        <v>1823.0</v>
      </c>
      <c r="O21" s="11">
        <v>2520.0</v>
      </c>
      <c r="P21" s="140">
        <f t="shared" si="7"/>
        <v>0.04191864609</v>
      </c>
      <c r="Q21" s="140">
        <f t="shared" si="8"/>
        <v>0.05794568742</v>
      </c>
      <c r="R21" s="140">
        <f t="shared" si="9"/>
        <v>0.1945155783</v>
      </c>
      <c r="S21" s="17"/>
      <c r="T21" s="11">
        <v>517.0</v>
      </c>
      <c r="U21" s="11">
        <v>1543.0</v>
      </c>
      <c r="V21" s="140">
        <f t="shared" si="10"/>
        <v>0.01188806365</v>
      </c>
      <c r="W21" s="140">
        <f t="shared" si="11"/>
        <v>0.03548023638</v>
      </c>
      <c r="X21" s="140">
        <f t="shared" si="12"/>
        <v>0.05516431925</v>
      </c>
      <c r="Y21" s="17"/>
      <c r="Z21" s="11">
        <v>4065.0</v>
      </c>
      <c r="AA21" s="11">
        <v>20942.0</v>
      </c>
      <c r="AB21" s="140">
        <f t="shared" si="13"/>
        <v>0.09347191244</v>
      </c>
      <c r="AC21" s="140">
        <f t="shared" si="14"/>
        <v>0.4815470579</v>
      </c>
      <c r="AD21" s="140">
        <f t="shared" si="15"/>
        <v>0.4337387964</v>
      </c>
      <c r="AE21" s="17"/>
      <c r="AF21" s="11"/>
      <c r="AG21" s="11"/>
      <c r="AH21" s="11"/>
      <c r="AI21" s="11"/>
      <c r="AJ21" s="11"/>
      <c r="AK21" s="17"/>
      <c r="AL21" s="11"/>
      <c r="AM21" s="11"/>
      <c r="AN21" s="11"/>
      <c r="AO21" s="11"/>
      <c r="AP21" s="11"/>
      <c r="AQ21" s="17"/>
      <c r="AR21" s="11">
        <v>556.0</v>
      </c>
      <c r="AS21" s="11">
        <v>2110.0</v>
      </c>
      <c r="AT21" s="140">
        <f t="shared" si="19"/>
        <v>0.01278484214</v>
      </c>
      <c r="AU21" s="140">
        <f t="shared" si="20"/>
        <v>0.04851801605</v>
      </c>
      <c r="AV21" s="140">
        <f t="shared" si="21"/>
        <v>0.05932565087</v>
      </c>
      <c r="AW21" s="17"/>
      <c r="AX21" s="11">
        <v>909.0</v>
      </c>
      <c r="AY21" s="11">
        <v>2808.0</v>
      </c>
      <c r="AZ21" s="140">
        <f t="shared" si="16"/>
        <v>0.02090183725</v>
      </c>
      <c r="BA21" s="140">
        <f t="shared" si="17"/>
        <v>0.06456805169</v>
      </c>
      <c r="BB21" s="140">
        <f t="shared" si="18"/>
        <v>0.09699103713</v>
      </c>
      <c r="BC21" s="17"/>
      <c r="BD21" s="11">
        <v>9372.0</v>
      </c>
      <c r="BE21" s="11">
        <v>34117.0</v>
      </c>
      <c r="BF21" s="11">
        <v>43489.0</v>
      </c>
    </row>
    <row r="22" ht="15.75" customHeight="1">
      <c r="A22" s="11">
        <v>2006.0</v>
      </c>
      <c r="B22" s="11">
        <v>43.0</v>
      </c>
      <c r="C22" s="11">
        <v>131.0</v>
      </c>
      <c r="D22" s="140">
        <f t="shared" si="1"/>
        <v>0.001193449903</v>
      </c>
      <c r="E22" s="140">
        <f t="shared" si="2"/>
        <v>0.003635859006</v>
      </c>
      <c r="F22" s="140">
        <f t="shared" si="3"/>
        <v>0.006110558477</v>
      </c>
      <c r="G22" s="17"/>
      <c r="H22" s="11">
        <v>951.0</v>
      </c>
      <c r="I22" s="11">
        <v>3064.0</v>
      </c>
      <c r="J22" s="140">
        <f t="shared" si="4"/>
        <v>0.02639467111</v>
      </c>
      <c r="K22" s="140">
        <f t="shared" si="5"/>
        <v>0.08504024424</v>
      </c>
      <c r="L22" s="140">
        <f t="shared" si="6"/>
        <v>0.1351428165</v>
      </c>
      <c r="M22" s="17"/>
      <c r="N22" s="11">
        <v>1479.0</v>
      </c>
      <c r="O22" s="11">
        <v>2179.0</v>
      </c>
      <c r="P22" s="140">
        <f t="shared" si="7"/>
        <v>0.04104912573</v>
      </c>
      <c r="Q22" s="140">
        <f t="shared" si="8"/>
        <v>0.06047737996</v>
      </c>
      <c r="R22" s="140">
        <f t="shared" si="9"/>
        <v>0.2101747904</v>
      </c>
      <c r="S22" s="17"/>
      <c r="T22" s="11">
        <v>420.0</v>
      </c>
      <c r="U22" s="11">
        <v>1437.0</v>
      </c>
      <c r="V22" s="140">
        <f t="shared" si="10"/>
        <v>0.01165695254</v>
      </c>
      <c r="W22" s="140">
        <f t="shared" si="11"/>
        <v>0.03988343047</v>
      </c>
      <c r="X22" s="140">
        <f t="shared" si="12"/>
        <v>0.05968452466</v>
      </c>
      <c r="Y22" s="17"/>
      <c r="Z22" s="11">
        <v>3106.0</v>
      </c>
      <c r="AA22" s="11">
        <v>18394.0</v>
      </c>
      <c r="AB22" s="140">
        <f t="shared" si="13"/>
        <v>0.08620593949</v>
      </c>
      <c r="AC22" s="140">
        <f t="shared" si="14"/>
        <v>0.5105190119</v>
      </c>
      <c r="AD22" s="140">
        <f t="shared" si="15"/>
        <v>0.4413812704</v>
      </c>
      <c r="AE22" s="17"/>
      <c r="AF22" s="11"/>
      <c r="AG22" s="11"/>
      <c r="AH22" s="11"/>
      <c r="AI22" s="11"/>
      <c r="AJ22" s="11"/>
      <c r="AK22" s="17"/>
      <c r="AL22" s="11"/>
      <c r="AM22" s="11"/>
      <c r="AN22" s="11"/>
      <c r="AO22" s="11"/>
      <c r="AP22" s="11"/>
      <c r="AQ22" s="17"/>
      <c r="AR22" s="11">
        <v>418.0</v>
      </c>
      <c r="AS22" s="11">
        <v>1805.0</v>
      </c>
      <c r="AT22" s="140">
        <f t="shared" si="19"/>
        <v>0.01160144324</v>
      </c>
      <c r="AU22" s="140">
        <f t="shared" si="20"/>
        <v>0.05009714127</v>
      </c>
      <c r="AV22" s="140">
        <f t="shared" si="21"/>
        <v>0.05940031263</v>
      </c>
      <c r="AW22" s="17"/>
      <c r="AX22" s="11">
        <v>620.0</v>
      </c>
      <c r="AY22" s="11">
        <v>1983.0</v>
      </c>
      <c r="AZ22" s="140">
        <f t="shared" si="16"/>
        <v>0.01720788232</v>
      </c>
      <c r="BA22" s="140">
        <f t="shared" si="17"/>
        <v>0.05503746878</v>
      </c>
      <c r="BB22" s="140">
        <f t="shared" si="18"/>
        <v>0.08810572687</v>
      </c>
      <c r="BC22" s="17"/>
      <c r="BD22" s="11">
        <v>7037.0</v>
      </c>
      <c r="BE22" s="11">
        <v>28993.0</v>
      </c>
      <c r="BF22" s="11">
        <v>36030.0</v>
      </c>
    </row>
    <row r="23" ht="15.75" customHeight="1">
      <c r="A23" s="11">
        <v>2007.0</v>
      </c>
      <c r="B23" s="11">
        <v>43.0</v>
      </c>
      <c r="C23" s="11">
        <v>116.0</v>
      </c>
      <c r="D23" s="140">
        <f t="shared" si="1"/>
        <v>0.001355953582</v>
      </c>
      <c r="E23" s="140">
        <f t="shared" si="2"/>
        <v>0.003657921292</v>
      </c>
      <c r="F23" s="140">
        <f t="shared" si="3"/>
        <v>0.007670353193</v>
      </c>
      <c r="G23" s="17"/>
      <c r="H23" s="11">
        <v>643.0</v>
      </c>
      <c r="I23" s="11">
        <v>2403.0</v>
      </c>
      <c r="J23" s="140">
        <f t="shared" si="4"/>
        <v>0.02027623613</v>
      </c>
      <c r="K23" s="140">
        <f t="shared" si="5"/>
        <v>0.07577573158</v>
      </c>
      <c r="L23" s="140">
        <f t="shared" si="6"/>
        <v>0.1146985373</v>
      </c>
      <c r="M23" s="17"/>
      <c r="N23" s="11">
        <v>1097.0</v>
      </c>
      <c r="O23" s="11">
        <v>2059.0</v>
      </c>
      <c r="P23" s="140">
        <f t="shared" si="7"/>
        <v>0.03459258325</v>
      </c>
      <c r="Q23" s="140">
        <f t="shared" si="8"/>
        <v>0.06492810293</v>
      </c>
      <c r="R23" s="140">
        <f t="shared" si="9"/>
        <v>0.1956831966</v>
      </c>
      <c r="S23" s="17"/>
      <c r="T23" s="11">
        <v>346.0</v>
      </c>
      <c r="U23" s="11">
        <v>1299.0</v>
      </c>
      <c r="V23" s="140">
        <f t="shared" si="10"/>
        <v>0.01091069627</v>
      </c>
      <c r="W23" s="140">
        <f t="shared" si="11"/>
        <v>0.04096241171</v>
      </c>
      <c r="X23" s="140">
        <f t="shared" si="12"/>
        <v>0.06171958616</v>
      </c>
      <c r="Y23" s="17"/>
      <c r="Z23" s="11">
        <v>2719.0</v>
      </c>
      <c r="AA23" s="11">
        <v>17036.0</v>
      </c>
      <c r="AB23" s="140">
        <f t="shared" si="13"/>
        <v>0.08574041372</v>
      </c>
      <c r="AC23" s="140">
        <f t="shared" si="14"/>
        <v>0.537209889</v>
      </c>
      <c r="AD23" s="140">
        <f t="shared" si="15"/>
        <v>0.4850160542</v>
      </c>
      <c r="AE23" s="17"/>
      <c r="AF23" s="11"/>
      <c r="AG23" s="11"/>
      <c r="AH23" s="11"/>
      <c r="AI23" s="11"/>
      <c r="AJ23" s="11"/>
      <c r="AK23" s="17"/>
      <c r="AL23" s="11"/>
      <c r="AM23" s="11"/>
      <c r="AN23" s="11"/>
      <c r="AO23" s="11"/>
      <c r="AP23" s="11"/>
      <c r="AQ23" s="17"/>
      <c r="AR23" s="11">
        <v>376.0</v>
      </c>
      <c r="AS23" s="11">
        <v>1743.0</v>
      </c>
      <c r="AT23" s="140">
        <f t="shared" si="19"/>
        <v>0.01185671039</v>
      </c>
      <c r="AU23" s="140">
        <f t="shared" si="20"/>
        <v>0.05496342079</v>
      </c>
      <c r="AV23" s="140">
        <f t="shared" si="21"/>
        <v>0.06707099536</v>
      </c>
      <c r="AW23" s="17"/>
      <c r="AX23" s="11">
        <v>391.0</v>
      </c>
      <c r="AY23" s="11">
        <v>1450.0</v>
      </c>
      <c r="AZ23" s="140">
        <f t="shared" si="16"/>
        <v>0.01232971746</v>
      </c>
      <c r="BA23" s="140">
        <f t="shared" si="17"/>
        <v>0.04572401615</v>
      </c>
      <c r="BB23" s="140">
        <f t="shared" si="18"/>
        <v>0.06974669996</v>
      </c>
      <c r="BC23" s="17"/>
      <c r="BD23" s="11">
        <v>5606.0</v>
      </c>
      <c r="BE23" s="11">
        <v>26106.0</v>
      </c>
      <c r="BF23" s="11">
        <v>31712.0</v>
      </c>
    </row>
    <row r="24" ht="15.75" customHeight="1">
      <c r="A24" s="11">
        <v>2008.0</v>
      </c>
      <c r="B24" s="11">
        <v>29.0</v>
      </c>
      <c r="C24" s="11">
        <v>120.0</v>
      </c>
      <c r="D24" s="140">
        <f t="shared" si="1"/>
        <v>0.00101193384</v>
      </c>
      <c r="E24" s="140">
        <f t="shared" si="2"/>
        <v>0.004187312443</v>
      </c>
      <c r="F24" s="140">
        <f t="shared" si="3"/>
        <v>0.006020344613</v>
      </c>
      <c r="G24" s="17"/>
      <c r="H24" s="11">
        <v>485.0</v>
      </c>
      <c r="I24" s="11">
        <v>2060.0</v>
      </c>
      <c r="J24" s="140">
        <f t="shared" si="4"/>
        <v>0.01692372112</v>
      </c>
      <c r="K24" s="140">
        <f t="shared" si="5"/>
        <v>0.07188219694</v>
      </c>
      <c r="L24" s="140">
        <f t="shared" si="6"/>
        <v>0.1006850737</v>
      </c>
      <c r="M24" s="17"/>
      <c r="N24" s="11">
        <v>926.0</v>
      </c>
      <c r="O24" s="11">
        <v>1803.0</v>
      </c>
      <c r="P24" s="140">
        <f t="shared" si="7"/>
        <v>0.03231209435</v>
      </c>
      <c r="Q24" s="140">
        <f t="shared" si="8"/>
        <v>0.06291436946</v>
      </c>
      <c r="R24" s="140">
        <f t="shared" si="9"/>
        <v>0.1922358314</v>
      </c>
      <c r="S24" s="17"/>
      <c r="T24" s="11">
        <v>274.0</v>
      </c>
      <c r="U24" s="11">
        <v>1237.0</v>
      </c>
      <c r="V24" s="140">
        <f t="shared" si="10"/>
        <v>0.009561030079</v>
      </c>
      <c r="W24" s="140">
        <f t="shared" si="11"/>
        <v>0.04316421244</v>
      </c>
      <c r="X24" s="140">
        <f t="shared" si="12"/>
        <v>0.05688187669</v>
      </c>
      <c r="Y24" s="17"/>
      <c r="Z24" s="11">
        <v>2449.0</v>
      </c>
      <c r="AA24" s="11">
        <v>15895.0</v>
      </c>
      <c r="AB24" s="140">
        <f t="shared" si="13"/>
        <v>0.08545606811</v>
      </c>
      <c r="AC24" s="140">
        <f t="shared" si="14"/>
        <v>0.5546444274</v>
      </c>
      <c r="AD24" s="140">
        <f t="shared" si="15"/>
        <v>0.5084077226</v>
      </c>
      <c r="AE24" s="17"/>
      <c r="AF24" s="11"/>
      <c r="AG24" s="11"/>
      <c r="AH24" s="11"/>
      <c r="AI24" s="11"/>
      <c r="AJ24" s="11"/>
      <c r="AK24" s="17"/>
      <c r="AL24" s="11">
        <v>1.0</v>
      </c>
      <c r="AM24" s="11">
        <v>3.0</v>
      </c>
      <c r="AN24" s="140">
        <f t="shared" ref="AN24:AN36" si="22">AL24/BF24</f>
        <v>0.00003489427036</v>
      </c>
      <c r="AO24" s="140">
        <f t="shared" ref="AO24:AO36" si="23">AM24/BF24</f>
        <v>0.0001046828111</v>
      </c>
      <c r="AP24" s="140">
        <f t="shared" ref="AP24:AP36" si="24">AL24/BD24</f>
        <v>0.0002075980901</v>
      </c>
      <c r="AQ24" s="17"/>
      <c r="AR24" s="11">
        <v>327.0</v>
      </c>
      <c r="AS24" s="11">
        <v>1534.0</v>
      </c>
      <c r="AT24" s="140">
        <f t="shared" si="19"/>
        <v>0.01141042641</v>
      </c>
      <c r="AU24" s="140">
        <f t="shared" si="20"/>
        <v>0.05352781073</v>
      </c>
      <c r="AV24" s="140">
        <f t="shared" si="21"/>
        <v>0.06788457546</v>
      </c>
      <c r="AW24" s="17"/>
      <c r="AX24" s="11">
        <v>326.0</v>
      </c>
      <c r="AY24" s="11">
        <v>1189.0</v>
      </c>
      <c r="AZ24" s="140">
        <f t="shared" si="16"/>
        <v>0.01137553214</v>
      </c>
      <c r="BA24" s="140">
        <f t="shared" si="17"/>
        <v>0.04148928746</v>
      </c>
      <c r="BB24" s="140">
        <f t="shared" si="18"/>
        <v>0.06767697737</v>
      </c>
      <c r="BC24" s="17"/>
      <c r="BD24" s="11">
        <v>4817.0</v>
      </c>
      <c r="BE24" s="11">
        <v>23841.0</v>
      </c>
      <c r="BF24" s="11">
        <v>28658.0</v>
      </c>
    </row>
    <row r="25" ht="15.75" customHeight="1">
      <c r="A25" s="11">
        <v>2009.0</v>
      </c>
      <c r="B25" s="11">
        <v>28.0</v>
      </c>
      <c r="C25" s="11">
        <v>100.0</v>
      </c>
      <c r="D25" s="140">
        <f t="shared" si="1"/>
        <v>0.0009850483729</v>
      </c>
      <c r="E25" s="140">
        <f t="shared" si="2"/>
        <v>0.003518029903</v>
      </c>
      <c r="F25" s="140">
        <f t="shared" si="3"/>
        <v>0.005870020964</v>
      </c>
      <c r="G25" s="17"/>
      <c r="H25" s="11">
        <v>462.0</v>
      </c>
      <c r="I25" s="11">
        <v>1942.0</v>
      </c>
      <c r="J25" s="140">
        <f t="shared" si="4"/>
        <v>0.01625329815</v>
      </c>
      <c r="K25" s="140">
        <f t="shared" si="5"/>
        <v>0.06832014072</v>
      </c>
      <c r="L25" s="140">
        <f t="shared" si="6"/>
        <v>0.09685534591</v>
      </c>
      <c r="M25" s="17"/>
      <c r="N25" s="11">
        <v>932.0</v>
      </c>
      <c r="O25" s="11">
        <v>1735.0</v>
      </c>
      <c r="P25" s="140">
        <f t="shared" si="7"/>
        <v>0.0327880387</v>
      </c>
      <c r="Q25" s="140">
        <f t="shared" si="8"/>
        <v>0.06103781882</v>
      </c>
      <c r="R25" s="140">
        <f t="shared" si="9"/>
        <v>0.1953878407</v>
      </c>
      <c r="S25" s="17"/>
      <c r="T25" s="11">
        <v>295.0</v>
      </c>
      <c r="U25" s="11">
        <v>1288.0</v>
      </c>
      <c r="V25" s="140">
        <f t="shared" si="10"/>
        <v>0.01037818821</v>
      </c>
      <c r="W25" s="140">
        <f t="shared" si="11"/>
        <v>0.04531222515</v>
      </c>
      <c r="X25" s="140">
        <f t="shared" si="12"/>
        <v>0.06184486373</v>
      </c>
      <c r="Y25" s="17"/>
      <c r="Z25" s="11">
        <v>2399.0</v>
      </c>
      <c r="AA25" s="11">
        <v>15838.0</v>
      </c>
      <c r="AB25" s="140">
        <f t="shared" si="13"/>
        <v>0.08439753738</v>
      </c>
      <c r="AC25" s="140">
        <f t="shared" si="14"/>
        <v>0.5571855761</v>
      </c>
      <c r="AD25" s="140">
        <f t="shared" si="15"/>
        <v>0.5029350105</v>
      </c>
      <c r="AE25" s="17"/>
      <c r="AF25" s="11"/>
      <c r="AG25" s="11"/>
      <c r="AH25" s="11"/>
      <c r="AI25" s="11"/>
      <c r="AJ25" s="11"/>
      <c r="AK25" s="17"/>
      <c r="AL25" s="11">
        <v>7.0</v>
      </c>
      <c r="AM25" s="11">
        <v>18.0</v>
      </c>
      <c r="AN25" s="140">
        <f t="shared" si="22"/>
        <v>0.0002462620932</v>
      </c>
      <c r="AO25" s="140">
        <f t="shared" si="23"/>
        <v>0.0006332453826</v>
      </c>
      <c r="AP25" s="140">
        <f t="shared" si="24"/>
        <v>0.001467505241</v>
      </c>
      <c r="AQ25" s="17"/>
      <c r="AR25" s="11">
        <v>297.0</v>
      </c>
      <c r="AS25" s="11">
        <v>1511.0</v>
      </c>
      <c r="AT25" s="140">
        <f t="shared" si="19"/>
        <v>0.01044854881</v>
      </c>
      <c r="AU25" s="140">
        <f t="shared" si="20"/>
        <v>0.05315743184</v>
      </c>
      <c r="AV25" s="140">
        <f t="shared" si="21"/>
        <v>0.06226415094</v>
      </c>
      <c r="AW25" s="17"/>
      <c r="AX25" s="11">
        <v>349.0</v>
      </c>
      <c r="AY25" s="11">
        <v>1250.0</v>
      </c>
      <c r="AZ25" s="140">
        <f t="shared" si="16"/>
        <v>0.01227792436</v>
      </c>
      <c r="BA25" s="140">
        <f t="shared" si="17"/>
        <v>0.04397537379</v>
      </c>
      <c r="BB25" s="140">
        <f t="shared" si="18"/>
        <v>0.07316561845</v>
      </c>
      <c r="BC25" s="17"/>
      <c r="BD25" s="11">
        <v>4770.0</v>
      </c>
      <c r="BE25" s="11">
        <v>23682.0</v>
      </c>
      <c r="BF25" s="11">
        <v>28425.0</v>
      </c>
    </row>
    <row r="26" ht="15.75" customHeight="1">
      <c r="A26" s="11">
        <v>2010.0</v>
      </c>
      <c r="B26" s="11">
        <f>17+24</f>
        <v>41</v>
      </c>
      <c r="C26" s="11">
        <f>62+54</f>
        <v>116</v>
      </c>
      <c r="D26" s="140">
        <f t="shared" si="1"/>
        <v>0.001397552579</v>
      </c>
      <c r="E26" s="140">
        <f t="shared" si="2"/>
        <v>0.003954051198</v>
      </c>
      <c r="F26" s="140">
        <f t="shared" si="3"/>
        <v>0.008151093439</v>
      </c>
      <c r="G26" s="17"/>
      <c r="H26" s="11">
        <f>213+7+308</f>
        <v>528</v>
      </c>
      <c r="I26" s="11">
        <f>723+15+1227</f>
        <v>1965</v>
      </c>
      <c r="J26" s="140">
        <f t="shared" si="4"/>
        <v>0.01799775028</v>
      </c>
      <c r="K26" s="140">
        <f t="shared" si="5"/>
        <v>0.06698026383</v>
      </c>
      <c r="L26" s="140">
        <f t="shared" si="6"/>
        <v>0.1049701789</v>
      </c>
      <c r="M26" s="17"/>
      <c r="N26" s="11">
        <f>435+401</f>
        <v>836</v>
      </c>
      <c r="O26" s="11">
        <f>874+977</f>
        <v>1851</v>
      </c>
      <c r="P26" s="140">
        <f t="shared" si="7"/>
        <v>0.02849643795</v>
      </c>
      <c r="Q26" s="140">
        <f t="shared" si="8"/>
        <v>0.06309438593</v>
      </c>
      <c r="R26" s="140">
        <f t="shared" si="9"/>
        <v>0.1662027833</v>
      </c>
      <c r="S26" s="17"/>
      <c r="T26" s="11">
        <f>99+193</f>
        <v>292</v>
      </c>
      <c r="U26" s="11">
        <f>540+829</f>
        <v>1369</v>
      </c>
      <c r="V26" s="140">
        <f t="shared" si="10"/>
        <v>0.009953301292</v>
      </c>
      <c r="W26" s="140">
        <f t="shared" si="11"/>
        <v>0.04666462147</v>
      </c>
      <c r="X26" s="140">
        <f t="shared" si="12"/>
        <v>0.05805168986</v>
      </c>
      <c r="Y26" s="17"/>
      <c r="Z26" s="11">
        <f>1313+1318</f>
        <v>2631</v>
      </c>
      <c r="AA26" s="11">
        <f>8025+7952</f>
        <v>15977</v>
      </c>
      <c r="AB26" s="140">
        <f t="shared" si="13"/>
        <v>0.08968197157</v>
      </c>
      <c r="AC26" s="140">
        <f t="shared" si="14"/>
        <v>0.5446023792</v>
      </c>
      <c r="AD26" s="140">
        <f t="shared" si="15"/>
        <v>0.5230616302</v>
      </c>
      <c r="AE26" s="17"/>
      <c r="AF26" s="11"/>
      <c r="AG26" s="11"/>
      <c r="AH26" s="11"/>
      <c r="AI26" s="11"/>
      <c r="AJ26" s="11"/>
      <c r="AK26" s="17"/>
      <c r="AL26" s="11">
        <v>22.0</v>
      </c>
      <c r="AM26" s="11">
        <v>83.0</v>
      </c>
      <c r="AN26" s="140">
        <f t="shared" si="22"/>
        <v>0.0007499062617</v>
      </c>
      <c r="AO26" s="140">
        <f t="shared" si="23"/>
        <v>0.002829191806</v>
      </c>
      <c r="AP26" s="140">
        <f t="shared" si="24"/>
        <v>0.004373757455</v>
      </c>
      <c r="AQ26" s="17"/>
      <c r="AR26" s="11">
        <v>324.0</v>
      </c>
      <c r="AS26" s="11">
        <v>1613.0</v>
      </c>
      <c r="AT26" s="140">
        <f t="shared" si="19"/>
        <v>0.01104407404</v>
      </c>
      <c r="AU26" s="140">
        <f t="shared" si="20"/>
        <v>0.05498176364</v>
      </c>
      <c r="AV26" s="140">
        <f t="shared" si="21"/>
        <v>0.06441351889</v>
      </c>
      <c r="AW26" s="17"/>
      <c r="AX26" s="11">
        <v>351.0</v>
      </c>
      <c r="AY26" s="11">
        <v>1333.0</v>
      </c>
      <c r="AZ26" s="140">
        <f t="shared" si="16"/>
        <v>0.01196441354</v>
      </c>
      <c r="BA26" s="140">
        <f t="shared" si="17"/>
        <v>0.04543750213</v>
      </c>
      <c r="BB26" s="140">
        <f t="shared" si="18"/>
        <v>0.06978131213</v>
      </c>
      <c r="BC26" s="17"/>
      <c r="BD26" s="11">
        <v>5030.0</v>
      </c>
      <c r="BE26" s="11">
        <v>24307.0</v>
      </c>
      <c r="BF26" s="11">
        <v>29337.0</v>
      </c>
    </row>
    <row r="27" ht="15.75" customHeight="1">
      <c r="A27" s="11">
        <v>2011.0</v>
      </c>
      <c r="B27" s="11">
        <v>17.0</v>
      </c>
      <c r="C27" s="11">
        <v>125.0</v>
      </c>
      <c r="D27" s="140">
        <f t="shared" si="1"/>
        <v>0.0005294630622</v>
      </c>
      <c r="E27" s="140">
        <f t="shared" si="2"/>
        <v>0.003893110751</v>
      </c>
      <c r="F27" s="140">
        <f t="shared" si="3"/>
        <v>0.003241182078</v>
      </c>
      <c r="G27" s="17"/>
      <c r="H27" s="11">
        <v>628.0</v>
      </c>
      <c r="I27" s="11">
        <v>2383.0</v>
      </c>
      <c r="J27" s="140">
        <f t="shared" si="4"/>
        <v>0.01955898841</v>
      </c>
      <c r="K27" s="140">
        <f t="shared" si="5"/>
        <v>0.07421826336</v>
      </c>
      <c r="L27" s="140">
        <f t="shared" si="6"/>
        <v>0.1197330791</v>
      </c>
      <c r="M27" s="17"/>
      <c r="N27" s="11">
        <v>818.0</v>
      </c>
      <c r="O27" s="11">
        <v>1960.0</v>
      </c>
      <c r="P27" s="140">
        <f t="shared" si="7"/>
        <v>0.02547651676</v>
      </c>
      <c r="Q27" s="140">
        <f t="shared" si="8"/>
        <v>0.06104397658</v>
      </c>
      <c r="R27" s="140">
        <f t="shared" si="9"/>
        <v>0.1559580553</v>
      </c>
      <c r="S27" s="17"/>
      <c r="T27" s="11">
        <v>332.0</v>
      </c>
      <c r="U27" s="11">
        <v>1625.0</v>
      </c>
      <c r="V27" s="140">
        <f t="shared" si="10"/>
        <v>0.01034010216</v>
      </c>
      <c r="W27" s="140">
        <f t="shared" si="11"/>
        <v>0.05061043977</v>
      </c>
      <c r="X27" s="140">
        <f t="shared" si="12"/>
        <v>0.06329837941</v>
      </c>
      <c r="Y27" s="17"/>
      <c r="Z27" s="11">
        <v>2667.0</v>
      </c>
      <c r="AA27" s="11">
        <v>17180.0</v>
      </c>
      <c r="AB27" s="140">
        <f t="shared" si="13"/>
        <v>0.08306341099</v>
      </c>
      <c r="AC27" s="140">
        <f t="shared" si="14"/>
        <v>0.5350691416</v>
      </c>
      <c r="AD27" s="140">
        <f t="shared" si="15"/>
        <v>0.5084842707</v>
      </c>
      <c r="AE27" s="17"/>
      <c r="AF27" s="11">
        <v>5.0</v>
      </c>
      <c r="AG27" s="11">
        <v>59.0</v>
      </c>
      <c r="AH27" s="140">
        <f t="shared" ref="AH27:AH36" si="25">AF27/BF27</f>
        <v>0.00015572443</v>
      </c>
      <c r="AI27" s="140">
        <f t="shared" ref="AI27:AI36" si="26">AG27/BF27</f>
        <v>0.001837548275</v>
      </c>
      <c r="AJ27" s="140">
        <f t="shared" ref="AJ27:AJ36" si="27">AF27/BD27</f>
        <v>0.0009532888465</v>
      </c>
      <c r="AK27" s="17"/>
      <c r="AL27" s="11">
        <v>64.0</v>
      </c>
      <c r="AM27" s="11">
        <v>311.0</v>
      </c>
      <c r="AN27" s="140">
        <f t="shared" si="22"/>
        <v>0.001993272705</v>
      </c>
      <c r="AO27" s="140">
        <f t="shared" si="23"/>
        <v>0.009686059549</v>
      </c>
      <c r="AP27" s="140">
        <f t="shared" si="24"/>
        <v>0.01220209724</v>
      </c>
      <c r="AQ27" s="17"/>
      <c r="AR27" s="11">
        <v>355.0</v>
      </c>
      <c r="AS27" s="11">
        <v>1657.0</v>
      </c>
      <c r="AT27" s="140">
        <f t="shared" si="19"/>
        <v>0.01105643453</v>
      </c>
      <c r="AU27" s="140">
        <f t="shared" si="20"/>
        <v>0.05160707612</v>
      </c>
      <c r="AV27" s="140">
        <f t="shared" si="21"/>
        <v>0.0676835081</v>
      </c>
      <c r="AW27" s="17"/>
      <c r="AX27" s="11">
        <v>359.0</v>
      </c>
      <c r="AY27" s="11">
        <v>1563.0</v>
      </c>
      <c r="AZ27" s="140">
        <f t="shared" si="16"/>
        <v>0.01118101408</v>
      </c>
      <c r="BA27" s="140">
        <f t="shared" si="17"/>
        <v>0.04867945683</v>
      </c>
      <c r="BB27" s="140">
        <f t="shared" si="18"/>
        <v>0.06844613918</v>
      </c>
      <c r="BC27" s="17"/>
      <c r="BD27" s="11">
        <v>5245.0</v>
      </c>
      <c r="BE27" s="11">
        <v>26863.0</v>
      </c>
      <c r="BF27" s="11">
        <v>32108.0</v>
      </c>
    </row>
    <row r="28" ht="15.75" customHeight="1">
      <c r="A28" s="11">
        <v>2012.0</v>
      </c>
      <c r="B28" s="11">
        <v>32.0</v>
      </c>
      <c r="C28" s="11">
        <v>118.0</v>
      </c>
      <c r="D28" s="140">
        <f t="shared" si="1"/>
        <v>0.0009041335857</v>
      </c>
      <c r="E28" s="140">
        <f t="shared" si="2"/>
        <v>0.003333992597</v>
      </c>
      <c r="F28" s="140">
        <f t="shared" si="3"/>
        <v>0.005362828892</v>
      </c>
      <c r="G28" s="17"/>
      <c r="H28" s="11">
        <v>722.0</v>
      </c>
      <c r="I28" s="11">
        <v>2618.0</v>
      </c>
      <c r="J28" s="140">
        <f t="shared" si="4"/>
        <v>0.02039951403</v>
      </c>
      <c r="K28" s="140">
        <f t="shared" si="5"/>
        <v>0.07396942898</v>
      </c>
      <c r="L28" s="140">
        <f t="shared" si="6"/>
        <v>0.1209988269</v>
      </c>
      <c r="M28" s="17"/>
      <c r="N28" s="11">
        <v>927.0</v>
      </c>
      <c r="O28" s="11">
        <v>2094.0</v>
      </c>
      <c r="P28" s="140">
        <f t="shared" si="7"/>
        <v>0.02619161981</v>
      </c>
      <c r="Q28" s="140">
        <f t="shared" si="8"/>
        <v>0.05916424152</v>
      </c>
      <c r="R28" s="140">
        <f t="shared" si="9"/>
        <v>0.1553544495</v>
      </c>
      <c r="S28" s="17"/>
      <c r="T28" s="11">
        <v>403.0</v>
      </c>
      <c r="U28" s="11">
        <v>1988.0</v>
      </c>
      <c r="V28" s="140">
        <f t="shared" si="10"/>
        <v>0.01138643235</v>
      </c>
      <c r="W28" s="140">
        <f t="shared" si="11"/>
        <v>0.05616929901</v>
      </c>
      <c r="X28" s="140">
        <f t="shared" si="12"/>
        <v>0.06753812636</v>
      </c>
      <c r="Y28" s="17"/>
      <c r="Z28" s="11">
        <v>2948.0</v>
      </c>
      <c r="AA28" s="11">
        <v>18644.0</v>
      </c>
      <c r="AB28" s="140">
        <f t="shared" si="13"/>
        <v>0.08329330659</v>
      </c>
      <c r="AC28" s="140">
        <f t="shared" si="14"/>
        <v>0.5267708304</v>
      </c>
      <c r="AD28" s="140">
        <f t="shared" si="15"/>
        <v>0.4940506117</v>
      </c>
      <c r="AE28" s="17"/>
      <c r="AF28" s="11">
        <v>18.0</v>
      </c>
      <c r="AG28" s="11">
        <v>53.0</v>
      </c>
      <c r="AH28" s="140">
        <f t="shared" si="25"/>
        <v>0.000508575142</v>
      </c>
      <c r="AI28" s="140">
        <f t="shared" si="26"/>
        <v>0.001497471251</v>
      </c>
      <c r="AJ28" s="140">
        <f t="shared" si="27"/>
        <v>0.003016591252</v>
      </c>
      <c r="AK28" s="17"/>
      <c r="AL28" s="11">
        <v>103.0</v>
      </c>
      <c r="AM28" s="11">
        <v>428.0</v>
      </c>
      <c r="AN28" s="140">
        <f t="shared" si="22"/>
        <v>0.002910179979</v>
      </c>
      <c r="AO28" s="140">
        <f t="shared" si="23"/>
        <v>0.01209278671</v>
      </c>
      <c r="AP28" s="140">
        <f t="shared" si="24"/>
        <v>0.0172616055</v>
      </c>
      <c r="AQ28" s="17"/>
      <c r="AR28" s="11">
        <v>332.0</v>
      </c>
      <c r="AS28" s="11">
        <v>1661.0</v>
      </c>
      <c r="AT28" s="140">
        <f t="shared" si="19"/>
        <v>0.009380385952</v>
      </c>
      <c r="AU28" s="140">
        <f t="shared" si="20"/>
        <v>0.04693018393</v>
      </c>
      <c r="AV28" s="140">
        <f t="shared" si="21"/>
        <v>0.05563934976</v>
      </c>
      <c r="AW28" s="17"/>
      <c r="AX28" s="11">
        <v>482.0</v>
      </c>
      <c r="AY28" s="11">
        <v>1822.0</v>
      </c>
      <c r="AZ28" s="140">
        <f t="shared" si="16"/>
        <v>0.01361851214</v>
      </c>
      <c r="BA28" s="140">
        <f t="shared" si="17"/>
        <v>0.05147910604</v>
      </c>
      <c r="BB28" s="140">
        <f t="shared" si="18"/>
        <v>0.08077761019</v>
      </c>
      <c r="BC28" s="17"/>
      <c r="BD28" s="11">
        <v>5967.0</v>
      </c>
      <c r="BE28" s="11">
        <v>29426.0</v>
      </c>
      <c r="BF28" s="11">
        <v>35393.0</v>
      </c>
    </row>
    <row r="29" ht="15.75" customHeight="1">
      <c r="A29" s="11">
        <v>2013.0</v>
      </c>
      <c r="B29" s="11">
        <v>31.0</v>
      </c>
      <c r="C29" s="11">
        <v>134.0</v>
      </c>
      <c r="D29" s="140">
        <f t="shared" si="1"/>
        <v>0.0007967922685</v>
      </c>
      <c r="E29" s="140">
        <f t="shared" si="2"/>
        <v>0.003444198838</v>
      </c>
      <c r="F29" s="140">
        <f t="shared" si="3"/>
        <v>0.004733547106</v>
      </c>
      <c r="G29" s="17"/>
      <c r="H29" s="11">
        <v>835.0</v>
      </c>
      <c r="I29" s="11">
        <v>3283.0</v>
      </c>
      <c r="J29" s="140">
        <f t="shared" si="4"/>
        <v>0.0214619853</v>
      </c>
      <c r="K29" s="140">
        <f t="shared" si="5"/>
        <v>0.08438287154</v>
      </c>
      <c r="L29" s="140">
        <f t="shared" si="6"/>
        <v>0.1275003817</v>
      </c>
      <c r="M29" s="17"/>
      <c r="N29" s="11">
        <v>928.0</v>
      </c>
      <c r="O29" s="11">
        <v>2449.0</v>
      </c>
      <c r="P29" s="140">
        <f t="shared" si="7"/>
        <v>0.0238523621</v>
      </c>
      <c r="Q29" s="140">
        <f t="shared" si="8"/>
        <v>0.06294658922</v>
      </c>
      <c r="R29" s="140">
        <f t="shared" si="9"/>
        <v>0.1417010231</v>
      </c>
      <c r="S29" s="17"/>
      <c r="T29" s="11">
        <v>469.0</v>
      </c>
      <c r="U29" s="11">
        <v>2289.0</v>
      </c>
      <c r="V29" s="140">
        <f t="shared" si="10"/>
        <v>0.01205469593</v>
      </c>
      <c r="W29" s="140">
        <f t="shared" si="11"/>
        <v>0.05883411299</v>
      </c>
      <c r="X29" s="140">
        <f t="shared" si="12"/>
        <v>0.07161398687</v>
      </c>
      <c r="Y29" s="17"/>
      <c r="Z29" s="11">
        <v>3285.0</v>
      </c>
      <c r="AA29" s="11">
        <v>20075.0</v>
      </c>
      <c r="AB29" s="140">
        <f t="shared" si="13"/>
        <v>0.08443427749</v>
      </c>
      <c r="AC29" s="140">
        <f t="shared" si="14"/>
        <v>0.5159872513</v>
      </c>
      <c r="AD29" s="140">
        <f t="shared" si="15"/>
        <v>0.5016032982</v>
      </c>
      <c r="AE29" s="17"/>
      <c r="AF29" s="11">
        <v>12.0</v>
      </c>
      <c r="AG29" s="11">
        <v>66.0</v>
      </c>
      <c r="AH29" s="140">
        <f t="shared" si="25"/>
        <v>0.0003084357169</v>
      </c>
      <c r="AI29" s="140">
        <f t="shared" si="26"/>
        <v>0.001696396443</v>
      </c>
      <c r="AJ29" s="140">
        <f t="shared" si="27"/>
        <v>0.001832340815</v>
      </c>
      <c r="AK29" s="17"/>
      <c r="AL29" s="11">
        <v>149.0</v>
      </c>
      <c r="AM29" s="11">
        <v>563.0</v>
      </c>
      <c r="AN29" s="140">
        <f t="shared" si="22"/>
        <v>0.003829743484</v>
      </c>
      <c r="AO29" s="140">
        <f t="shared" si="23"/>
        <v>0.01447077572</v>
      </c>
      <c r="AP29" s="140">
        <f t="shared" si="24"/>
        <v>0.02275156512</v>
      </c>
      <c r="AQ29" s="17"/>
      <c r="AR29" s="11">
        <v>356.0</v>
      </c>
      <c r="AS29" s="11">
        <v>1656.0</v>
      </c>
      <c r="AT29" s="140">
        <f t="shared" si="19"/>
        <v>0.0091502596</v>
      </c>
      <c r="AU29" s="140">
        <f t="shared" si="20"/>
        <v>0.04256412893</v>
      </c>
      <c r="AV29" s="140">
        <f t="shared" si="21"/>
        <v>0.05435944419</v>
      </c>
      <c r="AW29" s="17"/>
      <c r="AX29" s="11">
        <v>484.0</v>
      </c>
      <c r="AY29" s="11">
        <v>1842.0</v>
      </c>
      <c r="AZ29" s="140">
        <f t="shared" si="16"/>
        <v>0.01244024058</v>
      </c>
      <c r="BA29" s="140">
        <f t="shared" si="17"/>
        <v>0.04734488254</v>
      </c>
      <c r="BB29" s="140">
        <f t="shared" si="18"/>
        <v>0.07390441289</v>
      </c>
      <c r="BC29" s="17"/>
      <c r="BD29" s="11">
        <v>6549.0</v>
      </c>
      <c r="BE29" s="11">
        <v>32357.0</v>
      </c>
      <c r="BF29" s="11">
        <v>38906.0</v>
      </c>
    </row>
    <row r="30" ht="15.75" customHeight="1">
      <c r="A30" s="11">
        <v>2014.0</v>
      </c>
      <c r="B30" s="11">
        <v>35.0</v>
      </c>
      <c r="C30" s="11">
        <v>141.0</v>
      </c>
      <c r="D30" s="140">
        <f t="shared" si="1"/>
        <v>0.0007975026773</v>
      </c>
      <c r="E30" s="140">
        <f t="shared" si="2"/>
        <v>0.0032127965</v>
      </c>
      <c r="F30" s="140">
        <f t="shared" si="3"/>
        <v>0.004619242444</v>
      </c>
      <c r="G30" s="17"/>
      <c r="H30" s="11">
        <v>1101.0</v>
      </c>
      <c r="I30" s="11">
        <v>3864.0</v>
      </c>
      <c r="J30" s="140">
        <f t="shared" si="4"/>
        <v>0.02508715565</v>
      </c>
      <c r="K30" s="140">
        <f t="shared" si="5"/>
        <v>0.08804429558</v>
      </c>
      <c r="L30" s="140">
        <f t="shared" si="6"/>
        <v>0.1453081695</v>
      </c>
      <c r="M30" s="17"/>
      <c r="N30" s="11">
        <v>993.0</v>
      </c>
      <c r="O30" s="11">
        <v>2534.0</v>
      </c>
      <c r="P30" s="140">
        <f t="shared" si="7"/>
        <v>0.02262629025</v>
      </c>
      <c r="Q30" s="140">
        <f t="shared" si="8"/>
        <v>0.05773919384</v>
      </c>
      <c r="R30" s="140">
        <f t="shared" si="9"/>
        <v>0.1310545071</v>
      </c>
      <c r="S30" s="17"/>
      <c r="T30" s="11">
        <v>535.0</v>
      </c>
      <c r="U30" s="11">
        <v>2756.0</v>
      </c>
      <c r="V30" s="140">
        <f t="shared" si="10"/>
        <v>0.01219039807</v>
      </c>
      <c r="W30" s="140">
        <f t="shared" si="11"/>
        <v>0.06279763939</v>
      </c>
      <c r="X30" s="140">
        <f t="shared" si="12"/>
        <v>0.07060842022</v>
      </c>
      <c r="Y30" s="17"/>
      <c r="Z30" s="11">
        <v>3708.0</v>
      </c>
      <c r="AA30" s="11">
        <v>22240.0</v>
      </c>
      <c r="AB30" s="140">
        <f t="shared" si="13"/>
        <v>0.08448971222</v>
      </c>
      <c r="AC30" s="140">
        <f t="shared" si="14"/>
        <v>0.506755987</v>
      </c>
      <c r="AD30" s="140">
        <f t="shared" si="15"/>
        <v>0.4893757424</v>
      </c>
      <c r="AE30" s="17"/>
      <c r="AF30" s="11">
        <v>18.0</v>
      </c>
      <c r="AG30" s="11">
        <v>66.0</v>
      </c>
      <c r="AH30" s="140">
        <f t="shared" si="25"/>
        <v>0.0004101442341</v>
      </c>
      <c r="AI30" s="140">
        <f t="shared" si="26"/>
        <v>0.001503862192</v>
      </c>
      <c r="AJ30" s="140">
        <f t="shared" si="27"/>
        <v>0.0023756104</v>
      </c>
      <c r="AK30" s="17"/>
      <c r="AL30" s="11">
        <v>222.0</v>
      </c>
      <c r="AM30" s="11">
        <v>827.0</v>
      </c>
      <c r="AN30" s="140">
        <f t="shared" si="22"/>
        <v>0.005058445553</v>
      </c>
      <c r="AO30" s="140">
        <f t="shared" si="23"/>
        <v>0.01884384898</v>
      </c>
      <c r="AP30" s="140">
        <f t="shared" si="24"/>
        <v>0.02929919493</v>
      </c>
      <c r="AQ30" s="17"/>
      <c r="AR30" s="11">
        <v>338.0</v>
      </c>
      <c r="AS30" s="11">
        <v>1714.0</v>
      </c>
      <c r="AT30" s="140">
        <f t="shared" si="19"/>
        <v>0.007701597284</v>
      </c>
      <c r="AU30" s="140">
        <f t="shared" si="20"/>
        <v>0.0390548454</v>
      </c>
      <c r="AV30" s="140">
        <f t="shared" si="21"/>
        <v>0.04460868418</v>
      </c>
      <c r="AW30" s="17"/>
      <c r="AX30" s="11">
        <v>627.0</v>
      </c>
      <c r="AY30" s="11">
        <v>2158.0</v>
      </c>
      <c r="AZ30" s="140">
        <f t="shared" si="16"/>
        <v>0.01428669082</v>
      </c>
      <c r="BA30" s="140">
        <f t="shared" si="17"/>
        <v>0.04917173651</v>
      </c>
      <c r="BB30" s="140">
        <f t="shared" si="18"/>
        <v>0.08275042893</v>
      </c>
      <c r="BC30" s="17"/>
      <c r="BD30" s="11">
        <v>7577.0</v>
      </c>
      <c r="BE30" s="11">
        <v>36300.0</v>
      </c>
      <c r="BF30" s="11">
        <v>43887.0</v>
      </c>
    </row>
    <row r="31" ht="15.75" customHeight="1">
      <c r="A31" s="11">
        <v>2015.0</v>
      </c>
      <c r="B31" s="11">
        <v>41.0</v>
      </c>
      <c r="C31" s="11">
        <v>155.0</v>
      </c>
      <c r="D31" s="140">
        <f t="shared" si="1"/>
        <v>0.0008142999007</v>
      </c>
      <c r="E31" s="140">
        <f t="shared" si="2"/>
        <v>0.003078450844</v>
      </c>
      <c r="F31" s="140">
        <f t="shared" si="3"/>
        <v>0.004574361263</v>
      </c>
      <c r="G31" s="17"/>
      <c r="H31" s="11">
        <v>1418.0</v>
      </c>
      <c r="I31" s="11">
        <v>4655.0</v>
      </c>
      <c r="J31" s="140">
        <f t="shared" si="4"/>
        <v>0.02816285998</v>
      </c>
      <c r="K31" s="140">
        <f t="shared" si="5"/>
        <v>0.09245283019</v>
      </c>
      <c r="L31" s="140">
        <f t="shared" si="6"/>
        <v>0.1582059578</v>
      </c>
      <c r="M31" s="17"/>
      <c r="N31" s="11">
        <v>1048.0</v>
      </c>
      <c r="O31" s="11">
        <v>2910.0</v>
      </c>
      <c r="P31" s="140">
        <f t="shared" si="7"/>
        <v>0.0208142999</v>
      </c>
      <c r="Q31" s="140">
        <f t="shared" si="8"/>
        <v>0.05779543198</v>
      </c>
      <c r="R31" s="140">
        <f t="shared" si="9"/>
        <v>0.1169251367</v>
      </c>
      <c r="S31" s="17"/>
      <c r="T31" s="11">
        <v>682.0</v>
      </c>
      <c r="U31" s="11">
        <v>3356.0</v>
      </c>
      <c r="V31" s="140">
        <f t="shared" si="10"/>
        <v>0.01354518371</v>
      </c>
      <c r="W31" s="140">
        <f t="shared" si="11"/>
        <v>0.06665342602</v>
      </c>
      <c r="X31" s="140">
        <f t="shared" si="12"/>
        <v>0.07609059467</v>
      </c>
      <c r="Y31" s="17"/>
      <c r="Z31" s="11">
        <v>4219.0</v>
      </c>
      <c r="AA31" s="11">
        <v>24629.0</v>
      </c>
      <c r="AB31" s="140">
        <f t="shared" si="13"/>
        <v>0.08379344588</v>
      </c>
      <c r="AC31" s="140">
        <f t="shared" si="14"/>
        <v>0.4891559086</v>
      </c>
      <c r="AD31" s="140">
        <f t="shared" si="15"/>
        <v>0.4707129309</v>
      </c>
      <c r="AE31" s="17"/>
      <c r="AF31" s="11">
        <v>26.0</v>
      </c>
      <c r="AG31" s="11">
        <v>73.0</v>
      </c>
      <c r="AH31" s="140">
        <f t="shared" si="25"/>
        <v>0.0005163853029</v>
      </c>
      <c r="AI31" s="140">
        <f t="shared" si="26"/>
        <v>0.001449851043</v>
      </c>
      <c r="AJ31" s="140">
        <f t="shared" si="27"/>
        <v>0.002900814459</v>
      </c>
      <c r="AK31" s="17"/>
      <c r="AL31" s="11">
        <v>291.0</v>
      </c>
      <c r="AM31" s="11">
        <v>1063.0</v>
      </c>
      <c r="AN31" s="140">
        <f t="shared" si="22"/>
        <v>0.005779543198</v>
      </c>
      <c r="AO31" s="140">
        <f t="shared" si="23"/>
        <v>0.0211122145</v>
      </c>
      <c r="AP31" s="140">
        <f t="shared" si="24"/>
        <v>0.03246680799</v>
      </c>
      <c r="AQ31" s="17"/>
      <c r="AR31" s="11">
        <v>435.0</v>
      </c>
      <c r="AS31" s="11">
        <v>1946.0</v>
      </c>
      <c r="AT31" s="140">
        <f t="shared" si="19"/>
        <v>0.008639523337</v>
      </c>
      <c r="AU31" s="140">
        <f t="shared" si="20"/>
        <v>0.03864945382</v>
      </c>
      <c r="AV31" s="140">
        <f t="shared" si="21"/>
        <v>0.0485328573</v>
      </c>
      <c r="AW31" s="17"/>
      <c r="AX31" s="11">
        <v>803.0</v>
      </c>
      <c r="AY31" s="11">
        <v>2600.0</v>
      </c>
      <c r="AZ31" s="140">
        <f t="shared" si="16"/>
        <v>0.01594836147</v>
      </c>
      <c r="BA31" s="140">
        <f t="shared" si="17"/>
        <v>0.05163853029</v>
      </c>
      <c r="BB31" s="140">
        <f t="shared" si="18"/>
        <v>0.08959053888</v>
      </c>
      <c r="BC31" s="17"/>
      <c r="BD31" s="11">
        <v>8963.0</v>
      </c>
      <c r="BE31" s="11">
        <v>41387.0</v>
      </c>
      <c r="BF31" s="11">
        <v>50350.0</v>
      </c>
    </row>
    <row r="32" ht="15.75" customHeight="1">
      <c r="A32" s="11">
        <v>2016.0</v>
      </c>
      <c r="B32" s="11">
        <v>35.0</v>
      </c>
      <c r="C32" s="11">
        <v>143.0</v>
      </c>
      <c r="D32" s="140">
        <f t="shared" si="1"/>
        <v>0.0006075650529</v>
      </c>
      <c r="E32" s="140">
        <f t="shared" si="2"/>
        <v>0.002482337216</v>
      </c>
      <c r="F32" s="140">
        <f t="shared" si="3"/>
        <v>0.003248561351</v>
      </c>
      <c r="G32" s="17"/>
      <c r="H32" s="11">
        <v>1889.0</v>
      </c>
      <c r="I32" s="11">
        <v>5954.0</v>
      </c>
      <c r="J32" s="140">
        <f t="shared" si="4"/>
        <v>0.03279115385</v>
      </c>
      <c r="K32" s="140">
        <f t="shared" si="5"/>
        <v>0.103355495</v>
      </c>
      <c r="L32" s="140">
        <f t="shared" si="6"/>
        <v>0.1753294969</v>
      </c>
      <c r="M32" s="17"/>
      <c r="N32" s="11">
        <v>1069.0</v>
      </c>
      <c r="O32" s="11">
        <v>3165.0</v>
      </c>
      <c r="P32" s="140">
        <f t="shared" si="7"/>
        <v>0.01855677261</v>
      </c>
      <c r="Q32" s="140">
        <f t="shared" si="8"/>
        <v>0.05494123978</v>
      </c>
      <c r="R32" s="140">
        <f t="shared" si="9"/>
        <v>0.09922034528</v>
      </c>
      <c r="S32" s="17"/>
      <c r="T32" s="11">
        <v>896.0</v>
      </c>
      <c r="U32" s="11">
        <v>4064.0</v>
      </c>
      <c r="V32" s="140">
        <f t="shared" si="10"/>
        <v>0.01555366535</v>
      </c>
      <c r="W32" s="140">
        <f t="shared" si="11"/>
        <v>0.07054698214</v>
      </c>
      <c r="X32" s="140">
        <f t="shared" si="12"/>
        <v>0.0831631706</v>
      </c>
      <c r="Y32" s="17"/>
      <c r="Z32" s="11">
        <v>4893.0</v>
      </c>
      <c r="AA32" s="11">
        <v>26872.0</v>
      </c>
      <c r="AB32" s="140">
        <f t="shared" si="13"/>
        <v>0.08493759439</v>
      </c>
      <c r="AC32" s="140">
        <f t="shared" si="14"/>
        <v>0.4664710886</v>
      </c>
      <c r="AD32" s="140">
        <f t="shared" si="15"/>
        <v>0.4541488769</v>
      </c>
      <c r="AE32" s="17"/>
      <c r="AF32" s="11">
        <v>33.0</v>
      </c>
      <c r="AG32" s="11">
        <v>90.0</v>
      </c>
      <c r="AH32" s="140">
        <f t="shared" si="25"/>
        <v>0.0005728470498</v>
      </c>
      <c r="AI32" s="140">
        <f t="shared" si="26"/>
        <v>0.001562310136</v>
      </c>
      <c r="AJ32" s="140">
        <f t="shared" si="27"/>
        <v>0.003062929274</v>
      </c>
      <c r="AK32" s="17"/>
      <c r="AL32" s="11">
        <v>435.0</v>
      </c>
      <c r="AM32" s="11">
        <v>1401.0</v>
      </c>
      <c r="AN32" s="140">
        <f t="shared" si="22"/>
        <v>0.007551165657</v>
      </c>
      <c r="AO32" s="140">
        <f t="shared" si="23"/>
        <v>0.02431996112</v>
      </c>
      <c r="AP32" s="140">
        <f t="shared" si="24"/>
        <v>0.0403749768</v>
      </c>
      <c r="AQ32" s="17"/>
      <c r="AR32" s="11">
        <v>494.0</v>
      </c>
      <c r="AS32" s="11">
        <v>1969.0</v>
      </c>
      <c r="AT32" s="140">
        <f t="shared" si="19"/>
        <v>0.008575346746</v>
      </c>
      <c r="AU32" s="140">
        <f t="shared" si="20"/>
        <v>0.03417987397</v>
      </c>
      <c r="AV32" s="140">
        <f t="shared" si="21"/>
        <v>0.04585112307</v>
      </c>
      <c r="AW32" s="17"/>
      <c r="AX32" s="11">
        <v>1030.0</v>
      </c>
      <c r="AY32" s="11">
        <v>3175.0</v>
      </c>
      <c r="AZ32" s="140">
        <f t="shared" si="16"/>
        <v>0.01787977156</v>
      </c>
      <c r="BA32" s="140">
        <f t="shared" si="17"/>
        <v>0.05511482979</v>
      </c>
      <c r="BB32" s="140">
        <f t="shared" si="18"/>
        <v>0.09560051977</v>
      </c>
      <c r="BC32" s="17"/>
      <c r="BD32" s="11">
        <v>10774.0</v>
      </c>
      <c r="BE32" s="11">
        <v>46383.0</v>
      </c>
      <c r="BF32" s="11">
        <v>57607.0</v>
      </c>
    </row>
    <row r="33" ht="15.75" customHeight="1">
      <c r="A33" s="148">
        <v>2017.0</v>
      </c>
      <c r="B33" s="148">
        <v>34.0</v>
      </c>
      <c r="C33" s="148">
        <v>155.0</v>
      </c>
      <c r="D33" s="149">
        <f t="shared" si="1"/>
        <v>0.0005200208008</v>
      </c>
      <c r="E33" s="149">
        <f t="shared" si="2"/>
        <v>0.002370683063</v>
      </c>
      <c r="F33" s="149">
        <f t="shared" si="3"/>
        <v>0.002706790861</v>
      </c>
      <c r="G33" s="150"/>
      <c r="H33" s="148">
        <v>2414.0</v>
      </c>
      <c r="I33" s="148">
        <v>7288.0</v>
      </c>
      <c r="J33" s="149">
        <f t="shared" si="4"/>
        <v>0.03692147686</v>
      </c>
      <c r="K33" s="149">
        <f t="shared" si="5"/>
        <v>0.1114679881</v>
      </c>
      <c r="L33" s="149">
        <f t="shared" si="6"/>
        <v>0.1921821511</v>
      </c>
      <c r="M33" s="150"/>
      <c r="N33" s="148">
        <v>1236.0</v>
      </c>
      <c r="O33" s="148">
        <v>3534.0</v>
      </c>
      <c r="P33" s="149">
        <f t="shared" si="7"/>
        <v>0.01890428558</v>
      </c>
      <c r="Q33" s="149">
        <f t="shared" si="8"/>
        <v>0.05405157383</v>
      </c>
      <c r="R33" s="149">
        <f t="shared" si="9"/>
        <v>0.09839980893</v>
      </c>
      <c r="S33" s="150"/>
      <c r="T33" s="148">
        <v>1102.0</v>
      </c>
      <c r="U33" s="148">
        <v>4844.0</v>
      </c>
      <c r="V33" s="149">
        <f t="shared" si="10"/>
        <v>0.01685479184</v>
      </c>
      <c r="W33" s="149">
        <f t="shared" si="11"/>
        <v>0.07408766939</v>
      </c>
      <c r="X33" s="149">
        <f t="shared" si="12"/>
        <v>0.08773186848</v>
      </c>
      <c r="Y33" s="150"/>
      <c r="Z33" s="148">
        <v>5455.0</v>
      </c>
      <c r="AA33" s="148">
        <v>29101.0</v>
      </c>
      <c r="AB33" s="149">
        <f t="shared" si="13"/>
        <v>0.08343274907</v>
      </c>
      <c r="AC33" s="149">
        <f t="shared" si="14"/>
        <v>0.4450919213</v>
      </c>
      <c r="AD33" s="149">
        <f t="shared" si="15"/>
        <v>0.4342807101</v>
      </c>
      <c r="AE33" s="150"/>
      <c r="AF33" s="148">
        <v>17.0</v>
      </c>
      <c r="AG33" s="148">
        <v>96.0</v>
      </c>
      <c r="AH33" s="149">
        <f t="shared" si="25"/>
        <v>0.0002600104004</v>
      </c>
      <c r="AI33" s="149">
        <f t="shared" si="26"/>
        <v>0.001468294026</v>
      </c>
      <c r="AJ33" s="149">
        <f t="shared" si="27"/>
        <v>0.00135339543</v>
      </c>
      <c r="AK33" s="150"/>
      <c r="AL33" s="148">
        <v>478.0</v>
      </c>
      <c r="AM33" s="148">
        <v>1658.0</v>
      </c>
      <c r="AN33" s="149">
        <f t="shared" si="22"/>
        <v>0.007310880671</v>
      </c>
      <c r="AO33" s="149">
        <f t="shared" si="23"/>
        <v>0.02535866141</v>
      </c>
      <c r="AP33" s="149">
        <f t="shared" si="24"/>
        <v>0.03805429504</v>
      </c>
      <c r="AQ33" s="150"/>
      <c r="AR33" s="148">
        <v>541.0</v>
      </c>
      <c r="AS33" s="148">
        <v>2151.0</v>
      </c>
      <c r="AT33" s="149">
        <f t="shared" si="19"/>
        <v>0.008274448625</v>
      </c>
      <c r="AU33" s="149">
        <f t="shared" si="20"/>
        <v>0.03289896302</v>
      </c>
      <c r="AV33" s="149">
        <f t="shared" si="21"/>
        <v>0.04306981928</v>
      </c>
      <c r="AW33" s="150"/>
      <c r="AX33" s="148">
        <v>1284.0</v>
      </c>
      <c r="AY33" s="148">
        <v>3994.0</v>
      </c>
      <c r="AZ33" s="149">
        <f t="shared" si="16"/>
        <v>0.0196384326</v>
      </c>
      <c r="BA33" s="149">
        <f t="shared" si="17"/>
        <v>0.06108714937</v>
      </c>
      <c r="BB33" s="149">
        <f t="shared" si="18"/>
        <v>0.1022211607</v>
      </c>
      <c r="BC33" s="150"/>
      <c r="BD33" s="148">
        <v>12561.0</v>
      </c>
      <c r="BE33" s="148">
        <v>52821.0</v>
      </c>
      <c r="BF33" s="148">
        <v>65382.0</v>
      </c>
    </row>
    <row r="34" ht="15.75" customHeight="1">
      <c r="A34" s="11">
        <v>2018.0</v>
      </c>
      <c r="B34" s="11">
        <v>49.0</v>
      </c>
      <c r="C34" s="11">
        <v>162.0</v>
      </c>
      <c r="D34" s="140">
        <f t="shared" si="1"/>
        <v>0.0006492990221</v>
      </c>
      <c r="E34" s="140">
        <f t="shared" si="2"/>
        <v>0.002146662073</v>
      </c>
      <c r="F34" s="140">
        <f t="shared" si="3"/>
        <v>0.003216067209</v>
      </c>
      <c r="G34" s="17"/>
      <c r="H34" s="11">
        <v>3100.0</v>
      </c>
      <c r="I34" s="11">
        <v>8845.0</v>
      </c>
      <c r="J34" s="140">
        <f t="shared" si="4"/>
        <v>0.0410781014</v>
      </c>
      <c r="K34" s="140">
        <f t="shared" si="5"/>
        <v>0.117205099</v>
      </c>
      <c r="L34" s="140">
        <f t="shared" si="6"/>
        <v>0.2034654765</v>
      </c>
      <c r="M34" s="17"/>
      <c r="N34" s="11">
        <v>1436.0</v>
      </c>
      <c r="O34" s="11">
        <v>4012.0</v>
      </c>
      <c r="P34" s="140">
        <f t="shared" si="7"/>
        <v>0.01902843665</v>
      </c>
      <c r="Q34" s="140">
        <f t="shared" si="8"/>
        <v>0.05316301381</v>
      </c>
      <c r="R34" s="140">
        <f t="shared" si="9"/>
        <v>0.09425045944</v>
      </c>
      <c r="S34" s="17"/>
      <c r="T34" s="11">
        <v>1305.0</v>
      </c>
      <c r="U34" s="11">
        <v>5812.0</v>
      </c>
      <c r="V34" s="140">
        <f t="shared" si="10"/>
        <v>0.01729255559</v>
      </c>
      <c r="W34" s="140">
        <f t="shared" si="11"/>
        <v>0.07701481462</v>
      </c>
      <c r="X34" s="140">
        <f t="shared" si="12"/>
        <v>0.08565240221</v>
      </c>
      <c r="Y34" s="17"/>
      <c r="Z34" s="11">
        <v>6336.0</v>
      </c>
      <c r="AA34" s="11">
        <v>32093.0</v>
      </c>
      <c r="AB34" s="140">
        <f t="shared" si="13"/>
        <v>0.08395833885</v>
      </c>
      <c r="AC34" s="140">
        <f t="shared" si="14"/>
        <v>0.4252643575</v>
      </c>
      <c r="AD34" s="140">
        <f t="shared" si="15"/>
        <v>0.4158571804</v>
      </c>
      <c r="AE34" s="17"/>
      <c r="AF34" s="11">
        <v>20.0</v>
      </c>
      <c r="AG34" s="11">
        <v>97.0</v>
      </c>
      <c r="AH34" s="140">
        <f t="shared" si="25"/>
        <v>0.000265020009</v>
      </c>
      <c r="AI34" s="140">
        <f t="shared" si="26"/>
        <v>0.001285347044</v>
      </c>
      <c r="AJ34" s="140">
        <f t="shared" si="27"/>
        <v>0.001312680494</v>
      </c>
      <c r="AK34" s="17"/>
      <c r="AL34" s="11">
        <v>611.0</v>
      </c>
      <c r="AM34" s="11">
        <v>2045.0</v>
      </c>
      <c r="AN34" s="140">
        <f t="shared" si="22"/>
        <v>0.008096361275</v>
      </c>
      <c r="AO34" s="140">
        <f t="shared" si="23"/>
        <v>0.02709829592</v>
      </c>
      <c r="AP34" s="140">
        <f t="shared" si="24"/>
        <v>0.04010238908</v>
      </c>
      <c r="AQ34" s="17"/>
      <c r="AR34" s="11">
        <v>541.0</v>
      </c>
      <c r="AS34" s="11">
        <v>2133.0</v>
      </c>
      <c r="AT34" s="140">
        <f t="shared" si="19"/>
        <v>0.007168791244</v>
      </c>
      <c r="AU34" s="140">
        <f t="shared" si="20"/>
        <v>0.02826438396</v>
      </c>
      <c r="AV34" s="140">
        <f t="shared" si="21"/>
        <v>0.03550800735</v>
      </c>
      <c r="AW34" s="17"/>
      <c r="AX34" s="11">
        <v>1838.0</v>
      </c>
      <c r="AY34" s="11">
        <v>5031.0</v>
      </c>
      <c r="AZ34" s="140">
        <f t="shared" si="16"/>
        <v>0.02435533883</v>
      </c>
      <c r="BA34" s="140">
        <f t="shared" si="17"/>
        <v>0.06666578327</v>
      </c>
      <c r="BB34" s="140">
        <f t="shared" si="18"/>
        <v>0.1206353374</v>
      </c>
      <c r="BC34" s="17"/>
      <c r="BD34" s="11">
        <v>15236.0</v>
      </c>
      <c r="BE34" s="11">
        <v>60230.0</v>
      </c>
      <c r="BF34" s="11">
        <v>75466.0</v>
      </c>
    </row>
    <row r="35" ht="15.75" customHeight="1">
      <c r="A35" s="11">
        <v>2019.0</v>
      </c>
      <c r="B35" s="11">
        <v>40.0</v>
      </c>
      <c r="C35" s="11">
        <v>166.0</v>
      </c>
      <c r="D35" s="140">
        <f t="shared" si="1"/>
        <v>0.0004701789031</v>
      </c>
      <c r="E35" s="140">
        <f t="shared" si="2"/>
        <v>0.001951242448</v>
      </c>
      <c r="F35" s="140">
        <f t="shared" si="3"/>
        <v>0.002248959856</v>
      </c>
      <c r="G35" s="17"/>
      <c r="H35" s="11">
        <v>3824.0</v>
      </c>
      <c r="I35" s="11">
        <v>10294.0</v>
      </c>
      <c r="J35" s="140">
        <f t="shared" si="4"/>
        <v>0.04494910313</v>
      </c>
      <c r="K35" s="140">
        <f t="shared" si="5"/>
        <v>0.1210005407</v>
      </c>
      <c r="L35" s="140">
        <f t="shared" si="6"/>
        <v>0.2150005622</v>
      </c>
      <c r="M35" s="17"/>
      <c r="N35" s="11">
        <v>1608.0</v>
      </c>
      <c r="O35" s="11">
        <v>4608.0</v>
      </c>
      <c r="P35" s="140">
        <f t="shared" si="7"/>
        <v>0.0189011919</v>
      </c>
      <c r="Q35" s="140">
        <f t="shared" si="8"/>
        <v>0.05416460963</v>
      </c>
      <c r="R35" s="140">
        <f t="shared" si="9"/>
        <v>0.09040818621</v>
      </c>
      <c r="S35" s="17"/>
      <c r="T35" s="11">
        <v>1643.0</v>
      </c>
      <c r="U35" s="11">
        <v>6668.0</v>
      </c>
      <c r="V35" s="140">
        <f t="shared" si="10"/>
        <v>0.01931259844</v>
      </c>
      <c r="W35" s="140">
        <f t="shared" si="11"/>
        <v>0.07837882314</v>
      </c>
      <c r="X35" s="140">
        <f t="shared" si="12"/>
        <v>0.09237602609</v>
      </c>
      <c r="Y35" s="17"/>
      <c r="Z35" s="11">
        <v>6914.0</v>
      </c>
      <c r="AA35" s="11">
        <v>34762.0</v>
      </c>
      <c r="AB35" s="140">
        <f t="shared" si="13"/>
        <v>0.0812704234</v>
      </c>
      <c r="AC35" s="140">
        <f t="shared" si="14"/>
        <v>0.4086089757</v>
      </c>
      <c r="AD35" s="140">
        <f t="shared" si="15"/>
        <v>0.3887327111</v>
      </c>
      <c r="AE35" s="17"/>
      <c r="AF35" s="11">
        <v>34.0</v>
      </c>
      <c r="AG35" s="11">
        <v>119.0</v>
      </c>
      <c r="AH35" s="140">
        <f t="shared" si="25"/>
        <v>0.0003996520676</v>
      </c>
      <c r="AI35" s="140">
        <f t="shared" si="26"/>
        <v>0.001398782237</v>
      </c>
      <c r="AJ35" s="140">
        <f t="shared" si="27"/>
        <v>0.001911615878</v>
      </c>
      <c r="AK35" s="17"/>
      <c r="AL35" s="11">
        <v>742.0</v>
      </c>
      <c r="AM35" s="11">
        <v>2378.0</v>
      </c>
      <c r="AN35" s="140">
        <f t="shared" si="22"/>
        <v>0.008721818652</v>
      </c>
      <c r="AO35" s="140">
        <f t="shared" si="23"/>
        <v>0.02795213579</v>
      </c>
      <c r="AP35" s="140">
        <f t="shared" si="24"/>
        <v>0.04171820533</v>
      </c>
      <c r="AQ35" s="17"/>
      <c r="AR35" s="11">
        <v>669.0</v>
      </c>
      <c r="AS35" s="11">
        <v>2426.0</v>
      </c>
      <c r="AT35" s="140">
        <f t="shared" si="19"/>
        <v>0.007863742154</v>
      </c>
      <c r="AU35" s="140">
        <f t="shared" si="20"/>
        <v>0.02851635047</v>
      </c>
      <c r="AV35" s="140">
        <f t="shared" si="21"/>
        <v>0.03761385359</v>
      </c>
      <c r="AW35" s="17"/>
      <c r="AX35" s="11">
        <v>2312.0</v>
      </c>
      <c r="AY35" s="11">
        <v>5867.0</v>
      </c>
      <c r="AZ35" s="140">
        <f t="shared" si="16"/>
        <v>0.0271763406</v>
      </c>
      <c r="BA35" s="140">
        <f t="shared" si="17"/>
        <v>0.06896349061</v>
      </c>
      <c r="BB35" s="140">
        <f t="shared" si="18"/>
        <v>0.1299898797</v>
      </c>
      <c r="BC35" s="17"/>
      <c r="BD35" s="11">
        <v>17786.0</v>
      </c>
      <c r="BE35" s="11">
        <v>67288.0</v>
      </c>
      <c r="BF35" s="11">
        <v>85074.0</v>
      </c>
    </row>
    <row r="36" ht="15.75" customHeight="1">
      <c r="A36" s="81">
        <v>2020.0</v>
      </c>
      <c r="B36" s="11">
        <v>56.0</v>
      </c>
      <c r="C36" s="11">
        <v>168.0</v>
      </c>
      <c r="D36" s="140">
        <f t="shared" si="1"/>
        <v>0.0005909666526</v>
      </c>
      <c r="E36" s="140">
        <f t="shared" si="2"/>
        <v>0.001772899958</v>
      </c>
      <c r="F36" s="140">
        <f t="shared" si="3"/>
        <v>0.002731174405</v>
      </c>
      <c r="G36" s="17"/>
      <c r="H36" s="11">
        <v>4588.0</v>
      </c>
      <c r="I36" s="11">
        <v>11876.0</v>
      </c>
      <c r="J36" s="140">
        <f t="shared" si="4"/>
        <v>0.04841705361</v>
      </c>
      <c r="K36" s="140">
        <f t="shared" si="5"/>
        <v>0.1253271423</v>
      </c>
      <c r="L36" s="140">
        <f t="shared" si="6"/>
        <v>0.2237612173</v>
      </c>
      <c r="M36" s="17"/>
      <c r="N36" s="11">
        <v>1797.0</v>
      </c>
      <c r="O36" s="11">
        <v>5032.0</v>
      </c>
      <c r="P36" s="140">
        <f t="shared" si="7"/>
        <v>0.01896369776</v>
      </c>
      <c r="Q36" s="140">
        <f t="shared" si="8"/>
        <v>0.05310257493</v>
      </c>
      <c r="R36" s="140">
        <f t="shared" si="9"/>
        <v>0.08764143582</v>
      </c>
      <c r="S36" s="17"/>
      <c r="T36" s="11">
        <v>1891.0</v>
      </c>
      <c r="U36" s="11">
        <v>7777.0</v>
      </c>
      <c r="V36" s="140">
        <f t="shared" si="10"/>
        <v>0.0199556775</v>
      </c>
      <c r="W36" s="140">
        <f t="shared" si="11"/>
        <v>0.08207049388</v>
      </c>
      <c r="X36" s="140">
        <f t="shared" si="12"/>
        <v>0.09222590714</v>
      </c>
      <c r="Y36" s="17"/>
      <c r="Z36" s="11">
        <v>7716.0</v>
      </c>
      <c r="AA36" s="11">
        <v>36855.0</v>
      </c>
      <c r="AB36" s="140">
        <f t="shared" si="13"/>
        <v>0.08142676235</v>
      </c>
      <c r="AC36" s="140">
        <f t="shared" si="14"/>
        <v>0.3889299282</v>
      </c>
      <c r="AD36" s="140">
        <f t="shared" si="15"/>
        <v>0.3763168162</v>
      </c>
      <c r="AE36" s="17"/>
      <c r="AF36" s="11">
        <v>22.0</v>
      </c>
      <c r="AG36" s="11">
        <v>130.0</v>
      </c>
      <c r="AH36" s="140">
        <f t="shared" si="25"/>
        <v>0.0002321654707</v>
      </c>
      <c r="AI36" s="140">
        <f t="shared" si="26"/>
        <v>0.001371886872</v>
      </c>
      <c r="AJ36" s="140">
        <f t="shared" si="27"/>
        <v>0.001072961373</v>
      </c>
      <c r="AK36" s="17"/>
      <c r="AL36" s="11">
        <v>849.0</v>
      </c>
      <c r="AM36" s="11">
        <v>2671.0</v>
      </c>
      <c r="AN36" s="140">
        <f t="shared" si="22"/>
        <v>0.008959476572</v>
      </c>
      <c r="AO36" s="140">
        <f t="shared" si="23"/>
        <v>0.02818699873</v>
      </c>
      <c r="AP36" s="140">
        <f t="shared" si="24"/>
        <v>0.04140655482</v>
      </c>
      <c r="AQ36" s="17"/>
      <c r="AR36" s="11">
        <v>790.0</v>
      </c>
      <c r="AS36" s="11">
        <v>2526.0</v>
      </c>
      <c r="AT36" s="140">
        <f t="shared" si="19"/>
        <v>0.008336850992</v>
      </c>
      <c r="AU36" s="140">
        <f t="shared" si="20"/>
        <v>0.02665681722</v>
      </c>
      <c r="AV36" s="140">
        <f t="shared" si="21"/>
        <v>0.0385290675</v>
      </c>
      <c r="AW36" s="17"/>
      <c r="AX36" s="11">
        <v>2795.0</v>
      </c>
      <c r="AY36" s="11">
        <v>7221.0</v>
      </c>
      <c r="AZ36" s="140">
        <f t="shared" si="16"/>
        <v>0.02949556775</v>
      </c>
      <c r="BA36" s="140">
        <f t="shared" si="17"/>
        <v>0.07620303926</v>
      </c>
      <c r="BB36" s="140">
        <f t="shared" si="18"/>
        <v>0.1363148654</v>
      </c>
      <c r="BC36" s="17"/>
      <c r="BD36" s="11">
        <v>20504.0</v>
      </c>
      <c r="BE36" s="11">
        <v>74256.0</v>
      </c>
      <c r="BF36" s="11">
        <f>BD36+BE36</f>
        <v>94760</v>
      </c>
    </row>
    <row r="37" ht="15.75" customHeight="1">
      <c r="A37" s="7"/>
      <c r="B37" s="7"/>
      <c r="C37" s="7"/>
      <c r="D37" s="143"/>
      <c r="E37" s="143"/>
      <c r="F37" s="143"/>
      <c r="G37" s="22"/>
      <c r="H37" s="7"/>
      <c r="I37" s="7"/>
      <c r="J37" s="143"/>
      <c r="K37" s="143"/>
      <c r="L37" s="143"/>
      <c r="M37" s="22"/>
      <c r="N37" s="7"/>
      <c r="O37" s="7"/>
      <c r="P37" s="143"/>
      <c r="Q37" s="143"/>
      <c r="R37" s="143"/>
      <c r="S37" s="22"/>
      <c r="T37" s="7"/>
      <c r="U37" s="7"/>
      <c r="V37" s="143"/>
      <c r="W37" s="143"/>
      <c r="X37" s="143"/>
      <c r="Y37" s="22"/>
      <c r="Z37" s="7"/>
      <c r="AA37" s="7"/>
      <c r="AB37" s="143"/>
      <c r="AC37" s="143"/>
      <c r="AD37" s="143"/>
      <c r="AE37" s="22"/>
      <c r="AF37" s="7"/>
      <c r="AG37" s="7"/>
      <c r="AH37" s="143"/>
      <c r="AI37" s="143"/>
      <c r="AJ37" s="143"/>
      <c r="AK37" s="22"/>
      <c r="AL37" s="7"/>
      <c r="AM37" s="7"/>
      <c r="AN37" s="143"/>
      <c r="AO37" s="143"/>
      <c r="AP37" s="143"/>
      <c r="AQ37" s="22"/>
      <c r="AR37" s="7"/>
      <c r="AS37" s="7"/>
      <c r="AT37" s="143"/>
      <c r="AU37" s="143"/>
      <c r="AV37" s="143"/>
      <c r="AW37" s="22"/>
      <c r="AX37" s="7"/>
      <c r="AY37" s="7"/>
      <c r="AZ37" s="143"/>
      <c r="BA37" s="143"/>
      <c r="BB37" s="143"/>
      <c r="BC37" s="22"/>
      <c r="BD37" s="7"/>
      <c r="BE37" s="7"/>
      <c r="BF37" s="7"/>
    </row>
    <row r="38" ht="15.75" customHeight="1">
      <c r="A38" s="7"/>
      <c r="B38" s="7"/>
      <c r="C38" s="7"/>
      <c r="D38" s="143"/>
      <c r="E38" s="143"/>
      <c r="F38" s="143"/>
      <c r="G38" s="7"/>
      <c r="H38" s="7"/>
      <c r="I38" s="7"/>
      <c r="J38" s="143"/>
      <c r="K38" s="143"/>
      <c r="L38" s="143"/>
      <c r="M38" s="7"/>
      <c r="N38" s="7"/>
      <c r="O38" s="151"/>
      <c r="R38" s="143"/>
      <c r="S38" s="7"/>
      <c r="T38" s="7"/>
      <c r="U38" s="7"/>
      <c r="V38" s="143"/>
      <c r="W38" s="143"/>
      <c r="X38" s="143"/>
      <c r="Y38" s="7"/>
      <c r="Z38" s="7"/>
      <c r="AA38" s="7"/>
      <c r="AB38" s="143"/>
      <c r="AC38" s="143"/>
      <c r="AD38" s="143"/>
      <c r="AE38" s="7"/>
      <c r="AF38" s="7"/>
      <c r="AG38" s="7"/>
      <c r="AH38" s="143"/>
      <c r="AI38" s="143"/>
      <c r="AJ38" s="143"/>
      <c r="AK38" s="7"/>
      <c r="AL38" s="7"/>
      <c r="AM38" s="7"/>
      <c r="AN38" s="143"/>
      <c r="AO38" s="143"/>
      <c r="AP38" s="143"/>
      <c r="AQ38" s="7"/>
      <c r="AR38" s="7"/>
      <c r="AS38" s="7"/>
      <c r="AT38" s="143"/>
      <c r="AU38" s="143"/>
      <c r="AV38" s="143"/>
      <c r="AW38" s="7"/>
      <c r="AX38" s="7"/>
      <c r="AY38" s="7"/>
      <c r="AZ38" s="143"/>
      <c r="BA38" s="143"/>
      <c r="BB38" s="143"/>
      <c r="BC38" s="7"/>
      <c r="BD38" s="7"/>
      <c r="BE38" s="7"/>
      <c r="BF38" s="7"/>
    </row>
    <row r="39" ht="15.75" customHeight="1">
      <c r="A39" s="98" t="s">
        <v>182</v>
      </c>
      <c r="B39" s="7" t="s">
        <v>144</v>
      </c>
      <c r="C39" s="7" t="s">
        <v>145</v>
      </c>
      <c r="D39" s="7" t="s">
        <v>146</v>
      </c>
      <c r="E39" s="7" t="s">
        <v>106</v>
      </c>
      <c r="F39" s="7" t="s">
        <v>107</v>
      </c>
      <c r="G39" s="7" t="s">
        <v>108</v>
      </c>
      <c r="H39" s="7" t="s">
        <v>147</v>
      </c>
      <c r="I39" s="7" t="s">
        <v>148</v>
      </c>
      <c r="J39" s="7" t="s">
        <v>149</v>
      </c>
      <c r="K39" s="7" t="s">
        <v>112</v>
      </c>
      <c r="O39" s="7"/>
      <c r="P39" s="7"/>
      <c r="Q39" s="7"/>
    </row>
    <row r="40" ht="15.75" customHeight="1">
      <c r="A40" s="7" t="s">
        <v>51</v>
      </c>
      <c r="B40" s="7">
        <v>20504.0</v>
      </c>
      <c r="C40" s="143">
        <v>0.0027311744049941474</v>
      </c>
      <c r="D40" s="36">
        <v>0.22376121732344909</v>
      </c>
      <c r="E40" s="36">
        <v>0.08764143581740148</v>
      </c>
      <c r="F40" s="36">
        <v>0.09222590714007023</v>
      </c>
      <c r="G40" s="36">
        <v>0.37631681623097935</v>
      </c>
      <c r="H40" s="143">
        <v>0.001072961373390558</v>
      </c>
      <c r="I40" s="36">
        <v>0.041406554818571986</v>
      </c>
      <c r="J40" s="36">
        <v>0.03852906749902458</v>
      </c>
      <c r="K40" s="36">
        <v>0.13631486539211862</v>
      </c>
      <c r="O40" s="7"/>
      <c r="P40" s="152"/>
      <c r="Q40" s="152"/>
    </row>
    <row r="41" ht="15.75" customHeight="1">
      <c r="A41" s="98" t="s">
        <v>183</v>
      </c>
      <c r="B41" s="7" t="s">
        <v>144</v>
      </c>
      <c r="C41" s="36" t="s">
        <v>145</v>
      </c>
      <c r="D41" s="36" t="s">
        <v>146</v>
      </c>
      <c r="E41" s="36" t="s">
        <v>106</v>
      </c>
      <c r="F41" s="36" t="s">
        <v>107</v>
      </c>
      <c r="G41" s="36" t="s">
        <v>108</v>
      </c>
      <c r="H41" s="143" t="s">
        <v>147</v>
      </c>
      <c r="I41" s="36" t="s">
        <v>148</v>
      </c>
      <c r="J41" s="36" t="s">
        <v>149</v>
      </c>
      <c r="K41" s="36" t="s">
        <v>112</v>
      </c>
      <c r="O41" s="7"/>
      <c r="P41" s="152"/>
      <c r="Q41" s="152"/>
    </row>
    <row r="42" ht="15.75" customHeight="1">
      <c r="A42" s="7" t="s">
        <v>52</v>
      </c>
      <c r="B42" s="7">
        <v>74256.0</v>
      </c>
      <c r="C42" s="143">
        <f>C36/B42</f>
        <v>0.002262443439</v>
      </c>
      <c r="D42" s="36">
        <f>I36/B42</f>
        <v>0.1599332041</v>
      </c>
      <c r="E42" s="36">
        <f>O36/B42</f>
        <v>0.06776556777</v>
      </c>
      <c r="F42" s="36">
        <f>U36/B42</f>
        <v>0.1047322775</v>
      </c>
      <c r="G42" s="36">
        <f>AA36/B42</f>
        <v>0.4963235294</v>
      </c>
      <c r="H42" s="143">
        <f>AG36/B42</f>
        <v>0.00175070028</v>
      </c>
      <c r="I42" s="36">
        <f>AM36/B42</f>
        <v>0.03597015729</v>
      </c>
      <c r="J42" s="36">
        <f>AS36/B42</f>
        <v>0.03401745314</v>
      </c>
      <c r="K42" s="36">
        <f>AY36/B42</f>
        <v>0.0972446671</v>
      </c>
      <c r="O42" s="7"/>
      <c r="P42" s="152"/>
      <c r="Q42" s="152"/>
    </row>
    <row r="43" ht="15.75" customHeight="1">
      <c r="O43" s="7"/>
      <c r="P43" s="152"/>
      <c r="Q43" s="152"/>
    </row>
    <row r="44" ht="15.75" customHeight="1">
      <c r="O44" s="7"/>
      <c r="P44" s="152"/>
      <c r="Q44" s="152"/>
    </row>
    <row r="45" ht="15.75" customHeight="1">
      <c r="O45" s="7"/>
      <c r="P45" s="152"/>
      <c r="Q45" s="152"/>
    </row>
    <row r="46" ht="15.75" customHeight="1">
      <c r="O46" s="7"/>
      <c r="P46" s="152"/>
      <c r="Q46" s="152"/>
    </row>
    <row r="47" ht="15.75" customHeight="1">
      <c r="O47" s="7"/>
      <c r="P47" s="152"/>
      <c r="Q47" s="152"/>
    </row>
    <row r="48" ht="15.75" customHeight="1">
      <c r="O48" s="7"/>
      <c r="P48" s="152"/>
      <c r="Q48" s="152"/>
    </row>
    <row r="49" ht="15.75" customHeight="1"/>
    <row r="50" ht="15.75" customHeight="1"/>
    <row r="51" ht="15.75" customHeight="1">
      <c r="A51" s="38"/>
    </row>
    <row r="52" ht="136.5" customHeight="1">
      <c r="A52" s="114" t="s">
        <v>150</v>
      </c>
      <c r="B52" s="13"/>
      <c r="C52" s="13"/>
      <c r="D52" s="13"/>
      <c r="E52" s="14"/>
    </row>
    <row r="53" ht="48.75" customHeight="1">
      <c r="A53" s="38"/>
    </row>
    <row r="54" ht="15.75" customHeight="1"/>
    <row r="55" ht="33.0" customHeight="1">
      <c r="A55" s="39" t="s">
        <v>184</v>
      </c>
    </row>
    <row r="56" ht="15.75" customHeight="1">
      <c r="A56" s="110" t="s">
        <v>36</v>
      </c>
    </row>
    <row r="57" ht="15.75" customHeight="1">
      <c r="A57" s="110"/>
      <c r="B57" s="110"/>
      <c r="C57" s="110"/>
      <c r="D57" s="110"/>
      <c r="E57" s="110"/>
    </row>
    <row r="58" ht="15.75" customHeight="1">
      <c r="A58" s="42" t="s">
        <v>98</v>
      </c>
      <c r="C58" s="41"/>
      <c r="D58" s="41"/>
      <c r="E58" s="41"/>
    </row>
    <row r="59" ht="15.75" customHeight="1">
      <c r="A59" s="145"/>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R3:AV3"/>
    <mergeCell ref="AX3:BB3"/>
    <mergeCell ref="BD3:BD4"/>
    <mergeCell ref="BE3:BE4"/>
    <mergeCell ref="BF3:BF4"/>
    <mergeCell ref="O38:Q38"/>
    <mergeCell ref="A51:E51"/>
    <mergeCell ref="A52:E52"/>
    <mergeCell ref="A53:E53"/>
    <mergeCell ref="A55:E55"/>
    <mergeCell ref="A56:E56"/>
    <mergeCell ref="A58:B58"/>
    <mergeCell ref="B3:F3"/>
    <mergeCell ref="H3:L3"/>
    <mergeCell ref="N3:R3"/>
    <mergeCell ref="T3:X3"/>
    <mergeCell ref="Z3:AD3"/>
    <mergeCell ref="AF3:AJ3"/>
    <mergeCell ref="AL3:AP3"/>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18.75"/>
    <col customWidth="1" min="2" max="4" width="8.0"/>
    <col customWidth="1" min="5" max="5" width="11.75"/>
    <col customWidth="1" min="6" max="49" width="8.0"/>
    <col customWidth="1" min="50" max="50" width="9.75"/>
    <col customWidth="1" min="51" max="58" width="8.0"/>
    <col customWidth="1" min="59" max="59" width="8.63"/>
    <col customWidth="1" min="60" max="61" width="8.0"/>
  </cols>
  <sheetData>
    <row r="1">
      <c r="A1" s="6" t="s">
        <v>185</v>
      </c>
      <c r="B1" s="6"/>
      <c r="C1" s="6"/>
      <c r="D1" s="6"/>
      <c r="E1" s="6"/>
      <c r="H1" s="153"/>
      <c r="I1" s="153"/>
      <c r="N1" s="153"/>
      <c r="O1" s="153"/>
      <c r="T1" s="153"/>
      <c r="U1" s="153"/>
      <c r="Z1" s="153"/>
      <c r="AA1" s="153"/>
      <c r="AF1" s="153"/>
      <c r="AG1" s="153"/>
      <c r="AL1" s="153"/>
      <c r="AM1" s="153"/>
      <c r="AR1" s="153"/>
      <c r="AS1" s="153"/>
      <c r="AX1" s="153"/>
      <c r="AY1" s="153"/>
      <c r="BD1" s="153"/>
      <c r="BE1" s="153"/>
      <c r="BF1" s="153"/>
    </row>
    <row r="2">
      <c r="A2" s="44"/>
      <c r="B2" s="44"/>
      <c r="C2" s="44"/>
      <c r="D2" s="44"/>
      <c r="E2" s="44"/>
      <c r="H2" s="153"/>
      <c r="I2" s="153"/>
      <c r="N2" s="153"/>
      <c r="O2" s="153"/>
      <c r="T2" s="153"/>
      <c r="U2" s="153"/>
      <c r="Z2" s="153"/>
      <c r="AA2" s="153"/>
      <c r="AF2" s="153"/>
      <c r="AG2" s="153"/>
      <c r="AL2" s="153"/>
      <c r="AM2" s="153"/>
      <c r="AR2" s="153"/>
      <c r="AS2" s="153"/>
      <c r="AX2" s="153"/>
      <c r="AY2" s="153"/>
      <c r="BD2" s="153"/>
      <c r="BE2" s="153"/>
      <c r="BF2" s="153"/>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27" t="s">
        <v>113</v>
      </c>
      <c r="BE3" s="127" t="s">
        <v>114</v>
      </c>
      <c r="BF3" s="127" t="s">
        <v>115</v>
      </c>
      <c r="BG3" s="7"/>
      <c r="BH3" s="7"/>
      <c r="BI3" s="7"/>
    </row>
    <row r="4">
      <c r="A4" s="128" t="s">
        <v>93</v>
      </c>
      <c r="B4" s="129" t="s">
        <v>51</v>
      </c>
      <c r="C4" s="130" t="s">
        <v>52</v>
      </c>
      <c r="D4" s="130" t="s">
        <v>186</v>
      </c>
      <c r="E4" s="130" t="s">
        <v>187</v>
      </c>
      <c r="F4" s="130" t="s">
        <v>188</v>
      </c>
      <c r="G4" s="131"/>
      <c r="H4" s="132" t="s">
        <v>51</v>
      </c>
      <c r="I4" s="132" t="s">
        <v>52</v>
      </c>
      <c r="J4" s="132" t="s">
        <v>189</v>
      </c>
      <c r="K4" s="132" t="s">
        <v>190</v>
      </c>
      <c r="L4" s="132" t="s">
        <v>191</v>
      </c>
      <c r="M4" s="131"/>
      <c r="N4" s="133" t="s">
        <v>51</v>
      </c>
      <c r="O4" s="133" t="s">
        <v>52</v>
      </c>
      <c r="P4" s="133" t="s">
        <v>192</v>
      </c>
      <c r="Q4" s="133" t="s">
        <v>193</v>
      </c>
      <c r="R4" s="133" t="s">
        <v>194</v>
      </c>
      <c r="S4" s="131"/>
      <c r="T4" s="134" t="s">
        <v>51</v>
      </c>
      <c r="U4" s="134" t="s">
        <v>52</v>
      </c>
      <c r="V4" s="134" t="s">
        <v>195</v>
      </c>
      <c r="W4" s="134" t="s">
        <v>196</v>
      </c>
      <c r="X4" s="134" t="s">
        <v>197</v>
      </c>
      <c r="Y4" s="131"/>
      <c r="Z4" s="135" t="s">
        <v>51</v>
      </c>
      <c r="AA4" s="135" t="s">
        <v>52</v>
      </c>
      <c r="AB4" s="135" t="s">
        <v>198</v>
      </c>
      <c r="AC4" s="135" t="s">
        <v>199</v>
      </c>
      <c r="AD4" s="135" t="s">
        <v>200</v>
      </c>
      <c r="AE4" s="131"/>
      <c r="AF4" s="136" t="s">
        <v>51</v>
      </c>
      <c r="AG4" s="136" t="s">
        <v>52</v>
      </c>
      <c r="AH4" s="136" t="s">
        <v>201</v>
      </c>
      <c r="AI4" s="136" t="s">
        <v>202</v>
      </c>
      <c r="AJ4" s="136" t="s">
        <v>203</v>
      </c>
      <c r="AK4" s="131"/>
      <c r="AL4" s="137" t="s">
        <v>51</v>
      </c>
      <c r="AM4" s="137" t="s">
        <v>52</v>
      </c>
      <c r="AN4" s="137" t="s">
        <v>204</v>
      </c>
      <c r="AO4" s="137" t="s">
        <v>205</v>
      </c>
      <c r="AP4" s="137" t="s">
        <v>206</v>
      </c>
      <c r="AQ4" s="131"/>
      <c r="AR4" s="138" t="s">
        <v>51</v>
      </c>
      <c r="AS4" s="138" t="s">
        <v>52</v>
      </c>
      <c r="AT4" s="138" t="s">
        <v>207</v>
      </c>
      <c r="AU4" s="138" t="s">
        <v>208</v>
      </c>
      <c r="AV4" s="138" t="s">
        <v>209</v>
      </c>
      <c r="AW4" s="131"/>
      <c r="AX4" s="133" t="s">
        <v>51</v>
      </c>
      <c r="AY4" s="133" t="s">
        <v>52</v>
      </c>
      <c r="AZ4" s="133" t="s">
        <v>210</v>
      </c>
      <c r="BA4" s="133" t="s">
        <v>211</v>
      </c>
      <c r="BB4" s="133" t="s">
        <v>212</v>
      </c>
      <c r="BC4" s="131"/>
      <c r="BD4" s="139"/>
      <c r="BE4" s="139"/>
      <c r="BF4" s="139"/>
      <c r="BG4" s="98"/>
      <c r="BH4" s="98"/>
      <c r="BI4" s="98"/>
    </row>
    <row r="5">
      <c r="A5" s="11">
        <v>1989.0</v>
      </c>
      <c r="B5" s="11">
        <v>3.0</v>
      </c>
      <c r="C5" s="11">
        <v>36.0</v>
      </c>
      <c r="D5" s="140">
        <f t="shared" ref="D5:D36" si="1">B5/BF5</f>
        <v>0.0003194207836</v>
      </c>
      <c r="E5" s="140">
        <f t="shared" ref="E5:E36" si="2">C5/BF5</f>
        <v>0.003833049404</v>
      </c>
      <c r="F5" s="140">
        <f t="shared" ref="F5:F36" si="3">B5/BD5</f>
        <v>0.00114416476</v>
      </c>
      <c r="G5" s="17"/>
      <c r="H5" s="85">
        <v>329.0</v>
      </c>
      <c r="I5" s="85">
        <v>565.0</v>
      </c>
      <c r="J5" s="140">
        <f t="shared" ref="J5:J36" si="4">H5/BF5</f>
        <v>0.03502981261</v>
      </c>
      <c r="K5" s="140">
        <f t="shared" ref="K5:K36" si="5">I5/BF5</f>
        <v>0.06015758092</v>
      </c>
      <c r="L5" s="140">
        <f t="shared" ref="L5:L36" si="6">H5/BD5</f>
        <v>0.1254767353</v>
      </c>
      <c r="M5" s="17"/>
      <c r="N5" s="85">
        <v>79.0</v>
      </c>
      <c r="O5" s="85">
        <v>119.0</v>
      </c>
      <c r="P5" s="140">
        <f t="shared" ref="P5:P36" si="7">N5/BF5</f>
        <v>0.008411413969</v>
      </c>
      <c r="Q5" s="140">
        <f t="shared" ref="Q5:Q36" si="8">O5/BF5</f>
        <v>0.01267035775</v>
      </c>
      <c r="R5" s="140">
        <f t="shared" ref="R5:R36" si="9">N5/BD5</f>
        <v>0.03012967201</v>
      </c>
      <c r="S5" s="17"/>
      <c r="T5" s="85">
        <v>41.0</v>
      </c>
      <c r="U5" s="85">
        <v>96.0</v>
      </c>
      <c r="V5" s="140">
        <f t="shared" ref="V5:V36" si="10">T5/BF5</f>
        <v>0.004365417376</v>
      </c>
      <c r="W5" s="140">
        <f t="shared" ref="W5:W36" si="11">U5/BF5</f>
        <v>0.01022146508</v>
      </c>
      <c r="X5" s="140">
        <f t="shared" ref="X5:X36" si="12">T5/BD5</f>
        <v>0.01563691838</v>
      </c>
      <c r="Y5" s="17"/>
      <c r="Z5" s="85">
        <v>1356.0</v>
      </c>
      <c r="AA5" s="85">
        <v>3431.0</v>
      </c>
      <c r="AB5" s="140">
        <f t="shared" ref="AB5:AB36" si="13">Z5/BF5</f>
        <v>0.1443781942</v>
      </c>
      <c r="AC5" s="140">
        <f t="shared" ref="AC5:AC36" si="14">AA5/BF5</f>
        <v>0.3653109029</v>
      </c>
      <c r="AD5" s="140">
        <f t="shared" ref="AD5:AD36" si="15">Z5/BD5</f>
        <v>0.5171624714</v>
      </c>
      <c r="AE5" s="17"/>
      <c r="AF5" s="85"/>
      <c r="AG5" s="85"/>
      <c r="AH5" s="11"/>
      <c r="AI5" s="11"/>
      <c r="AJ5" s="11"/>
      <c r="AK5" s="17"/>
      <c r="AL5" s="85"/>
      <c r="AM5" s="85"/>
      <c r="AN5" s="11"/>
      <c r="AO5" s="11"/>
      <c r="AP5" s="11"/>
      <c r="AQ5" s="17"/>
      <c r="AR5" s="85"/>
      <c r="AS5" s="85"/>
      <c r="AT5" s="11"/>
      <c r="AU5" s="11"/>
      <c r="AV5" s="11"/>
      <c r="AW5" s="17"/>
      <c r="AX5" s="85">
        <v>593.0</v>
      </c>
      <c r="AY5" s="85">
        <v>1848.0</v>
      </c>
      <c r="AZ5" s="140">
        <f t="shared" ref="AZ5:AZ36" si="16">AX5/BF5</f>
        <v>0.06313884157</v>
      </c>
      <c r="BA5" s="140">
        <f t="shared" ref="BA5:BA36" si="17">AY5/BF5</f>
        <v>0.1967632027</v>
      </c>
      <c r="BB5" s="140">
        <f t="shared" ref="BB5:BB36" si="18">AX5/BD5</f>
        <v>0.2261632342</v>
      </c>
      <c r="BC5" s="17"/>
      <c r="BD5" s="85">
        <v>2622.0</v>
      </c>
      <c r="BE5" s="85">
        <v>6770.0</v>
      </c>
      <c r="BF5" s="85">
        <f t="shared" ref="BF5:BF33" si="19">BD5+BE5</f>
        <v>9392</v>
      </c>
      <c r="BG5" s="7"/>
      <c r="BH5" s="7"/>
      <c r="BI5" s="7"/>
    </row>
    <row r="6">
      <c r="A6" s="11">
        <v>1990.0</v>
      </c>
      <c r="B6" s="11">
        <v>1.0</v>
      </c>
      <c r="C6" s="11">
        <v>5.0</v>
      </c>
      <c r="D6" s="140">
        <f t="shared" si="1"/>
        <v>0.0001034875298</v>
      </c>
      <c r="E6" s="140">
        <f t="shared" si="2"/>
        <v>0.0005174376488</v>
      </c>
      <c r="F6" s="140">
        <f t="shared" si="3"/>
        <v>0.0003687315634</v>
      </c>
      <c r="G6" s="17"/>
      <c r="H6" s="85">
        <v>330.0</v>
      </c>
      <c r="I6" s="85">
        <v>602.0</v>
      </c>
      <c r="J6" s="140">
        <f t="shared" si="4"/>
        <v>0.03415088482</v>
      </c>
      <c r="K6" s="140">
        <f t="shared" si="5"/>
        <v>0.06229949291</v>
      </c>
      <c r="L6" s="140">
        <f t="shared" si="6"/>
        <v>0.1216814159</v>
      </c>
      <c r="M6" s="17"/>
      <c r="N6" s="85">
        <v>98.0</v>
      </c>
      <c r="O6" s="85">
        <v>144.0</v>
      </c>
      <c r="P6" s="140">
        <f t="shared" si="7"/>
        <v>0.01014177792</v>
      </c>
      <c r="Q6" s="140">
        <f t="shared" si="8"/>
        <v>0.01490220428</v>
      </c>
      <c r="R6" s="140">
        <f t="shared" si="9"/>
        <v>0.03613569322</v>
      </c>
      <c r="S6" s="17"/>
      <c r="T6" s="85">
        <v>25.0</v>
      </c>
      <c r="U6" s="85">
        <v>94.0</v>
      </c>
      <c r="V6" s="140">
        <f t="shared" si="10"/>
        <v>0.002587188244</v>
      </c>
      <c r="W6" s="140">
        <f t="shared" si="11"/>
        <v>0.009727827797</v>
      </c>
      <c r="X6" s="140">
        <f t="shared" si="12"/>
        <v>0.009218289086</v>
      </c>
      <c r="Y6" s="17"/>
      <c r="Z6" s="85">
        <v>1388.0</v>
      </c>
      <c r="AA6" s="85">
        <v>3486.0</v>
      </c>
      <c r="AB6" s="140">
        <f t="shared" si="13"/>
        <v>0.1436406913</v>
      </c>
      <c r="AC6" s="140">
        <f t="shared" si="14"/>
        <v>0.3607575287</v>
      </c>
      <c r="AD6" s="140">
        <f t="shared" si="15"/>
        <v>0.51179941</v>
      </c>
      <c r="AE6" s="17"/>
      <c r="AF6" s="85"/>
      <c r="AG6" s="85"/>
      <c r="AH6" s="11"/>
      <c r="AI6" s="11"/>
      <c r="AJ6" s="11"/>
      <c r="AK6" s="17"/>
      <c r="AL6" s="85"/>
      <c r="AM6" s="85"/>
      <c r="AN6" s="11"/>
      <c r="AO6" s="11"/>
      <c r="AP6" s="11"/>
      <c r="AQ6" s="17"/>
      <c r="AR6" s="85">
        <v>181.0</v>
      </c>
      <c r="AS6" s="85">
        <v>435.0</v>
      </c>
      <c r="AT6" s="140">
        <f t="shared" ref="AT6:AT36" si="20">AR6/BF6</f>
        <v>0.01873124289</v>
      </c>
      <c r="AU6" s="140">
        <f t="shared" ref="AU6:AU36" si="21">AS6/BF6</f>
        <v>0.04501707544</v>
      </c>
      <c r="AV6" s="140">
        <f t="shared" ref="AV6:AV36" si="22">AR6/BD6</f>
        <v>0.06674041298</v>
      </c>
      <c r="AW6" s="17"/>
      <c r="AX6" s="85">
        <v>633.0</v>
      </c>
      <c r="AY6" s="85">
        <v>1930.0</v>
      </c>
      <c r="AZ6" s="140">
        <f t="shared" si="16"/>
        <v>0.06550760633</v>
      </c>
      <c r="BA6" s="140">
        <f t="shared" si="17"/>
        <v>0.1997309324</v>
      </c>
      <c r="BB6" s="140">
        <f t="shared" si="18"/>
        <v>0.2334070796</v>
      </c>
      <c r="BC6" s="17"/>
      <c r="BD6" s="85">
        <v>2712.0</v>
      </c>
      <c r="BE6" s="85">
        <v>6951.0</v>
      </c>
      <c r="BF6" s="85">
        <f t="shared" si="19"/>
        <v>9663</v>
      </c>
      <c r="BG6" s="7"/>
      <c r="BH6" s="7"/>
      <c r="BI6" s="7"/>
    </row>
    <row r="7">
      <c r="A7" s="11">
        <v>1991.0</v>
      </c>
      <c r="B7" s="11">
        <v>4.0</v>
      </c>
      <c r="C7" s="11">
        <v>10.0</v>
      </c>
      <c r="D7" s="140">
        <f t="shared" si="1"/>
        <v>0.0004311273981</v>
      </c>
      <c r="E7" s="140">
        <f t="shared" si="2"/>
        <v>0.001077818495</v>
      </c>
      <c r="F7" s="140">
        <f t="shared" si="3"/>
        <v>0.001459854015</v>
      </c>
      <c r="G7" s="17"/>
      <c r="H7" s="85">
        <v>382.0</v>
      </c>
      <c r="I7" s="85">
        <v>623.0</v>
      </c>
      <c r="J7" s="140">
        <f t="shared" si="4"/>
        <v>0.04117266652</v>
      </c>
      <c r="K7" s="140">
        <f t="shared" si="5"/>
        <v>0.06714809226</v>
      </c>
      <c r="L7" s="140">
        <f t="shared" si="6"/>
        <v>0.1394160584</v>
      </c>
      <c r="M7" s="17"/>
      <c r="N7" s="85">
        <v>129.0</v>
      </c>
      <c r="O7" s="85">
        <v>145.0</v>
      </c>
      <c r="P7" s="140">
        <f t="shared" si="7"/>
        <v>0.01390385859</v>
      </c>
      <c r="Q7" s="140">
        <f t="shared" si="8"/>
        <v>0.01562836818</v>
      </c>
      <c r="R7" s="140">
        <f t="shared" si="9"/>
        <v>0.04708029197</v>
      </c>
      <c r="S7" s="17"/>
      <c r="T7" s="85">
        <v>43.0</v>
      </c>
      <c r="U7" s="85">
        <v>84.0</v>
      </c>
      <c r="V7" s="140">
        <f t="shared" si="10"/>
        <v>0.00463461953</v>
      </c>
      <c r="W7" s="140">
        <f t="shared" si="11"/>
        <v>0.009053675361</v>
      </c>
      <c r="X7" s="140">
        <f t="shared" si="12"/>
        <v>0.01569343066</v>
      </c>
      <c r="Y7" s="17"/>
      <c r="Z7" s="85">
        <v>1371.0</v>
      </c>
      <c r="AA7" s="85">
        <v>3246.0</v>
      </c>
      <c r="AB7" s="140">
        <f t="shared" si="13"/>
        <v>0.1477689157</v>
      </c>
      <c r="AC7" s="140">
        <f t="shared" si="14"/>
        <v>0.3498598836</v>
      </c>
      <c r="AD7" s="140">
        <f t="shared" si="15"/>
        <v>0.5003649635</v>
      </c>
      <c r="AE7" s="17"/>
      <c r="AF7" s="85"/>
      <c r="AG7" s="85"/>
      <c r="AH7" s="11"/>
      <c r="AI7" s="11"/>
      <c r="AJ7" s="11"/>
      <c r="AK7" s="17"/>
      <c r="AL7" s="85"/>
      <c r="AM7" s="85"/>
      <c r="AN7" s="11"/>
      <c r="AO7" s="11"/>
      <c r="AP7" s="11"/>
      <c r="AQ7" s="17"/>
      <c r="AR7" s="85">
        <v>133.0</v>
      </c>
      <c r="AS7" s="85">
        <v>274.0</v>
      </c>
      <c r="AT7" s="140">
        <f t="shared" si="20"/>
        <v>0.01433498599</v>
      </c>
      <c r="AU7" s="140">
        <f t="shared" si="21"/>
        <v>0.02953222677</v>
      </c>
      <c r="AV7" s="140">
        <f t="shared" si="22"/>
        <v>0.04854014599</v>
      </c>
      <c r="AW7" s="17"/>
      <c r="AX7" s="85">
        <v>670.0</v>
      </c>
      <c r="AY7" s="85">
        <v>2142.0</v>
      </c>
      <c r="AZ7" s="140">
        <f t="shared" si="16"/>
        <v>0.07221383919</v>
      </c>
      <c r="BA7" s="140">
        <f t="shared" si="17"/>
        <v>0.2308687217</v>
      </c>
      <c r="BB7" s="140">
        <f t="shared" si="18"/>
        <v>0.2445255474</v>
      </c>
      <c r="BC7" s="17"/>
      <c r="BD7" s="85">
        <v>2740.0</v>
      </c>
      <c r="BE7" s="85">
        <v>6538.0</v>
      </c>
      <c r="BF7" s="85">
        <f t="shared" si="19"/>
        <v>9278</v>
      </c>
      <c r="BG7" s="7"/>
      <c r="BH7" s="7"/>
      <c r="BI7" s="7"/>
    </row>
    <row r="8">
      <c r="A8" s="11">
        <v>1992.0</v>
      </c>
      <c r="B8" s="11">
        <v>5.0</v>
      </c>
      <c r="C8" s="11">
        <v>10.0</v>
      </c>
      <c r="D8" s="140">
        <f t="shared" si="1"/>
        <v>0.0005280388637</v>
      </c>
      <c r="E8" s="140">
        <f t="shared" si="2"/>
        <v>0.001056077727</v>
      </c>
      <c r="F8" s="140">
        <f t="shared" si="3"/>
        <v>0.001904761905</v>
      </c>
      <c r="G8" s="17"/>
      <c r="H8" s="85">
        <v>395.0</v>
      </c>
      <c r="I8" s="85">
        <v>699.0</v>
      </c>
      <c r="J8" s="140">
        <f t="shared" si="4"/>
        <v>0.04171507023</v>
      </c>
      <c r="K8" s="140">
        <f t="shared" si="5"/>
        <v>0.07381983314</v>
      </c>
      <c r="L8" s="140">
        <f t="shared" si="6"/>
        <v>0.1504761905</v>
      </c>
      <c r="M8" s="17"/>
      <c r="N8" s="85">
        <v>137.0</v>
      </c>
      <c r="O8" s="85">
        <v>171.0</v>
      </c>
      <c r="P8" s="140">
        <f t="shared" si="7"/>
        <v>0.01446826486</v>
      </c>
      <c r="Q8" s="140">
        <f t="shared" si="8"/>
        <v>0.01805892914</v>
      </c>
      <c r="R8" s="140">
        <f t="shared" si="9"/>
        <v>0.05219047619</v>
      </c>
      <c r="S8" s="17"/>
      <c r="T8" s="85">
        <v>50.0</v>
      </c>
      <c r="U8" s="85">
        <v>98.0</v>
      </c>
      <c r="V8" s="140">
        <f t="shared" si="10"/>
        <v>0.005280388637</v>
      </c>
      <c r="W8" s="140">
        <f t="shared" si="11"/>
        <v>0.01034956173</v>
      </c>
      <c r="X8" s="140">
        <f t="shared" si="12"/>
        <v>0.01904761905</v>
      </c>
      <c r="Y8" s="17"/>
      <c r="Z8" s="85">
        <v>1161.0</v>
      </c>
      <c r="AA8" s="85">
        <v>3212.0</v>
      </c>
      <c r="AB8" s="140">
        <f t="shared" si="13"/>
        <v>0.1226106241</v>
      </c>
      <c r="AC8" s="140">
        <f t="shared" si="14"/>
        <v>0.339212166</v>
      </c>
      <c r="AD8" s="140">
        <f t="shared" si="15"/>
        <v>0.4422857143</v>
      </c>
      <c r="AE8" s="17"/>
      <c r="AF8" s="85"/>
      <c r="AG8" s="85"/>
      <c r="AH8" s="11"/>
      <c r="AI8" s="11"/>
      <c r="AJ8" s="11"/>
      <c r="AK8" s="17"/>
      <c r="AL8" s="85"/>
      <c r="AM8" s="85"/>
      <c r="AN8" s="11"/>
      <c r="AO8" s="11"/>
      <c r="AP8" s="11"/>
      <c r="AQ8" s="17"/>
      <c r="AR8" s="85">
        <v>89.0</v>
      </c>
      <c r="AS8" s="85">
        <v>269.0</v>
      </c>
      <c r="AT8" s="140">
        <f t="shared" si="20"/>
        <v>0.009399091773</v>
      </c>
      <c r="AU8" s="140">
        <f t="shared" si="21"/>
        <v>0.02840849086</v>
      </c>
      <c r="AV8" s="140">
        <f t="shared" si="22"/>
        <v>0.0339047619</v>
      </c>
      <c r="AW8" s="17"/>
      <c r="AX8" s="85">
        <v>788.0</v>
      </c>
      <c r="AY8" s="85">
        <v>2375.0</v>
      </c>
      <c r="AZ8" s="140">
        <f t="shared" si="16"/>
        <v>0.08321892491</v>
      </c>
      <c r="BA8" s="140">
        <f t="shared" si="17"/>
        <v>0.2508184602</v>
      </c>
      <c r="BB8" s="140">
        <f t="shared" si="18"/>
        <v>0.3001904762</v>
      </c>
      <c r="BC8" s="17"/>
      <c r="BD8" s="85">
        <v>2625.0</v>
      </c>
      <c r="BE8" s="85">
        <v>6844.0</v>
      </c>
      <c r="BF8" s="85">
        <f t="shared" si="19"/>
        <v>9469</v>
      </c>
      <c r="BG8" s="7"/>
      <c r="BH8" s="7"/>
      <c r="BI8" s="7"/>
    </row>
    <row r="9">
      <c r="A9" s="11">
        <v>1993.0</v>
      </c>
      <c r="B9" s="11">
        <v>3.0</v>
      </c>
      <c r="C9" s="11">
        <v>10.0</v>
      </c>
      <c r="D9" s="140">
        <f t="shared" si="1"/>
        <v>0.0002975009917</v>
      </c>
      <c r="E9" s="140">
        <f t="shared" si="2"/>
        <v>0.0009916699722</v>
      </c>
      <c r="F9" s="140">
        <f t="shared" si="3"/>
        <v>0.001097694841</v>
      </c>
      <c r="G9" s="17"/>
      <c r="H9" s="85">
        <v>389.0</v>
      </c>
      <c r="I9" s="85">
        <v>695.0</v>
      </c>
      <c r="J9" s="140">
        <f t="shared" si="4"/>
        <v>0.03857596192</v>
      </c>
      <c r="K9" s="140">
        <f t="shared" si="5"/>
        <v>0.06892106307</v>
      </c>
      <c r="L9" s="140">
        <f t="shared" si="6"/>
        <v>0.142334431</v>
      </c>
      <c r="M9" s="17"/>
      <c r="N9" s="85">
        <v>111.0</v>
      </c>
      <c r="O9" s="85">
        <v>186.0</v>
      </c>
      <c r="P9" s="140">
        <f t="shared" si="7"/>
        <v>0.01100753669</v>
      </c>
      <c r="Q9" s="140">
        <f t="shared" si="8"/>
        <v>0.01844506148</v>
      </c>
      <c r="R9" s="140">
        <f t="shared" si="9"/>
        <v>0.04061470911</v>
      </c>
      <c r="S9" s="17"/>
      <c r="T9" s="85">
        <v>55.0</v>
      </c>
      <c r="U9" s="85">
        <v>100.0</v>
      </c>
      <c r="V9" s="140">
        <f t="shared" si="10"/>
        <v>0.005454184847</v>
      </c>
      <c r="W9" s="140">
        <f t="shared" si="11"/>
        <v>0.009916699722</v>
      </c>
      <c r="X9" s="140">
        <f t="shared" si="12"/>
        <v>0.02012440542</v>
      </c>
      <c r="Y9" s="17"/>
      <c r="Z9" s="85">
        <v>1131.0</v>
      </c>
      <c r="AA9" s="85">
        <v>3295.0</v>
      </c>
      <c r="AB9" s="140">
        <f t="shared" si="13"/>
        <v>0.1121578739</v>
      </c>
      <c r="AC9" s="140">
        <f t="shared" si="14"/>
        <v>0.3267552559</v>
      </c>
      <c r="AD9" s="140">
        <f t="shared" si="15"/>
        <v>0.413830955</v>
      </c>
      <c r="AE9" s="17"/>
      <c r="AF9" s="85"/>
      <c r="AG9" s="85"/>
      <c r="AH9" s="11"/>
      <c r="AI9" s="11"/>
      <c r="AJ9" s="11"/>
      <c r="AK9" s="17"/>
      <c r="AL9" s="85"/>
      <c r="AM9" s="85"/>
      <c r="AN9" s="11"/>
      <c r="AO9" s="11"/>
      <c r="AP9" s="11"/>
      <c r="AQ9" s="17"/>
      <c r="AR9" s="85">
        <v>67.0</v>
      </c>
      <c r="AS9" s="85">
        <v>226.0</v>
      </c>
      <c r="AT9" s="140">
        <f t="shared" si="20"/>
        <v>0.006644188814</v>
      </c>
      <c r="AU9" s="140">
        <f t="shared" si="21"/>
        <v>0.02241174137</v>
      </c>
      <c r="AV9" s="140">
        <f t="shared" si="22"/>
        <v>0.02451518478</v>
      </c>
      <c r="AW9" s="17"/>
      <c r="AX9" s="85">
        <v>966.0</v>
      </c>
      <c r="AY9" s="85">
        <v>2810.0</v>
      </c>
      <c r="AZ9" s="140">
        <f t="shared" si="16"/>
        <v>0.09579531932</v>
      </c>
      <c r="BA9" s="140">
        <f t="shared" si="17"/>
        <v>0.2786592622</v>
      </c>
      <c r="BB9" s="140">
        <f t="shared" si="18"/>
        <v>0.3534577387</v>
      </c>
      <c r="BC9" s="17"/>
      <c r="BD9" s="85">
        <v>2733.0</v>
      </c>
      <c r="BE9" s="85">
        <v>7351.0</v>
      </c>
      <c r="BF9" s="85">
        <f t="shared" si="19"/>
        <v>10084</v>
      </c>
      <c r="BG9" s="7"/>
      <c r="BH9" s="7"/>
      <c r="BI9" s="7"/>
    </row>
    <row r="10">
      <c r="A10" s="11">
        <v>1994.0</v>
      </c>
      <c r="B10" s="11">
        <v>6.0</v>
      </c>
      <c r="C10" s="11">
        <v>11.0</v>
      </c>
      <c r="D10" s="140">
        <f t="shared" si="1"/>
        <v>0.0005821286504</v>
      </c>
      <c r="E10" s="140">
        <f t="shared" si="2"/>
        <v>0.001067235859</v>
      </c>
      <c r="F10" s="140">
        <f t="shared" si="3"/>
        <v>0.00225309801</v>
      </c>
      <c r="G10" s="17"/>
      <c r="H10" s="85">
        <v>432.0</v>
      </c>
      <c r="I10" s="85">
        <v>768.0</v>
      </c>
      <c r="J10" s="140">
        <f t="shared" si="4"/>
        <v>0.04191326283</v>
      </c>
      <c r="K10" s="140">
        <f t="shared" si="5"/>
        <v>0.07451246726</v>
      </c>
      <c r="L10" s="140">
        <f t="shared" si="6"/>
        <v>0.1622230567</v>
      </c>
      <c r="M10" s="17"/>
      <c r="N10" s="85">
        <v>153.0</v>
      </c>
      <c r="O10" s="85">
        <v>195.0</v>
      </c>
      <c r="P10" s="140">
        <f t="shared" si="7"/>
        <v>0.01484428059</v>
      </c>
      <c r="Q10" s="140">
        <f t="shared" si="8"/>
        <v>0.01891918114</v>
      </c>
      <c r="R10" s="140">
        <f t="shared" si="9"/>
        <v>0.05745399925</v>
      </c>
      <c r="S10" s="17"/>
      <c r="T10" s="85">
        <v>46.0</v>
      </c>
      <c r="U10" s="85">
        <v>115.0</v>
      </c>
      <c r="V10" s="140">
        <f t="shared" si="10"/>
        <v>0.00446298632</v>
      </c>
      <c r="W10" s="140">
        <f t="shared" si="11"/>
        <v>0.0111574658</v>
      </c>
      <c r="X10" s="140">
        <f t="shared" si="12"/>
        <v>0.01727375141</v>
      </c>
      <c r="Y10" s="17"/>
      <c r="Z10" s="85">
        <v>969.0</v>
      </c>
      <c r="AA10" s="85">
        <v>3266.0</v>
      </c>
      <c r="AB10" s="140">
        <f t="shared" si="13"/>
        <v>0.09401377704</v>
      </c>
      <c r="AC10" s="140">
        <f t="shared" si="14"/>
        <v>0.3168720287</v>
      </c>
      <c r="AD10" s="140">
        <f t="shared" si="15"/>
        <v>0.3638753286</v>
      </c>
      <c r="AE10" s="17"/>
      <c r="AF10" s="85"/>
      <c r="AG10" s="85"/>
      <c r="AH10" s="11"/>
      <c r="AI10" s="11"/>
      <c r="AJ10" s="11"/>
      <c r="AK10" s="17"/>
      <c r="AL10" s="85"/>
      <c r="AM10" s="85"/>
      <c r="AN10" s="11"/>
      <c r="AO10" s="11"/>
      <c r="AP10" s="11"/>
      <c r="AQ10" s="17"/>
      <c r="AR10" s="85">
        <v>101.0</v>
      </c>
      <c r="AS10" s="85">
        <v>347.0</v>
      </c>
      <c r="AT10" s="140">
        <f t="shared" si="20"/>
        <v>0.009799165616</v>
      </c>
      <c r="AU10" s="140">
        <f t="shared" si="21"/>
        <v>0.03366644028</v>
      </c>
      <c r="AV10" s="140">
        <f t="shared" si="22"/>
        <v>0.03792714983</v>
      </c>
      <c r="AW10" s="17"/>
      <c r="AX10" s="85">
        <v>963.0</v>
      </c>
      <c r="AY10" s="85">
        <v>2945.0</v>
      </c>
      <c r="AZ10" s="140">
        <f t="shared" si="16"/>
        <v>0.09343164839</v>
      </c>
      <c r="BA10" s="140">
        <f t="shared" si="17"/>
        <v>0.2857281459</v>
      </c>
      <c r="BB10" s="140">
        <f t="shared" si="18"/>
        <v>0.3616222306</v>
      </c>
      <c r="BC10" s="17"/>
      <c r="BD10" s="85">
        <v>2663.0</v>
      </c>
      <c r="BE10" s="85">
        <v>7644.0</v>
      </c>
      <c r="BF10" s="85">
        <f t="shared" si="19"/>
        <v>10307</v>
      </c>
      <c r="BG10" s="7"/>
      <c r="BH10" s="7"/>
      <c r="BI10" s="7"/>
    </row>
    <row r="11">
      <c r="A11" s="11">
        <v>1995.0</v>
      </c>
      <c r="B11" s="11">
        <v>5.0</v>
      </c>
      <c r="C11" s="11">
        <v>10.0</v>
      </c>
      <c r="D11" s="140">
        <f t="shared" si="1"/>
        <v>0.0004968697208</v>
      </c>
      <c r="E11" s="140">
        <f t="shared" si="2"/>
        <v>0.0009937394415</v>
      </c>
      <c r="F11" s="140">
        <f t="shared" si="3"/>
        <v>0.001889644747</v>
      </c>
      <c r="G11" s="17"/>
      <c r="H11" s="85">
        <v>437.0</v>
      </c>
      <c r="I11" s="85">
        <v>763.0</v>
      </c>
      <c r="J11" s="140">
        <f t="shared" si="4"/>
        <v>0.04342641359</v>
      </c>
      <c r="K11" s="140">
        <f t="shared" si="5"/>
        <v>0.07582231939</v>
      </c>
      <c r="L11" s="140">
        <f t="shared" si="6"/>
        <v>0.1651549509</v>
      </c>
      <c r="M11" s="17"/>
      <c r="N11" s="85">
        <v>141.0</v>
      </c>
      <c r="O11" s="85">
        <v>186.0</v>
      </c>
      <c r="P11" s="140">
        <f t="shared" si="7"/>
        <v>0.01401172613</v>
      </c>
      <c r="Q11" s="140">
        <f t="shared" si="8"/>
        <v>0.01848355361</v>
      </c>
      <c r="R11" s="140">
        <f t="shared" si="9"/>
        <v>0.05328798186</v>
      </c>
      <c r="S11" s="17"/>
      <c r="T11" s="85">
        <v>44.0</v>
      </c>
      <c r="U11" s="85">
        <v>138.0</v>
      </c>
      <c r="V11" s="140">
        <f t="shared" si="10"/>
        <v>0.004372453543</v>
      </c>
      <c r="W11" s="140">
        <f t="shared" si="11"/>
        <v>0.01371360429</v>
      </c>
      <c r="X11" s="140">
        <f t="shared" si="12"/>
        <v>0.01662887377</v>
      </c>
      <c r="Y11" s="17"/>
      <c r="Z11" s="85">
        <v>948.0</v>
      </c>
      <c r="AA11" s="85">
        <v>3092.0</v>
      </c>
      <c r="AB11" s="140">
        <f t="shared" si="13"/>
        <v>0.09420649906</v>
      </c>
      <c r="AC11" s="140">
        <f t="shared" si="14"/>
        <v>0.3072642353</v>
      </c>
      <c r="AD11" s="140">
        <f t="shared" si="15"/>
        <v>0.358276644</v>
      </c>
      <c r="AE11" s="17"/>
      <c r="AF11" s="85"/>
      <c r="AG11" s="85"/>
      <c r="AH11" s="11"/>
      <c r="AI11" s="11"/>
      <c r="AJ11" s="11"/>
      <c r="AK11" s="17"/>
      <c r="AL11" s="85"/>
      <c r="AM11" s="85"/>
      <c r="AN11" s="11"/>
      <c r="AO11" s="11"/>
      <c r="AP11" s="11"/>
      <c r="AQ11" s="17"/>
      <c r="AR11" s="85">
        <v>96.0</v>
      </c>
      <c r="AS11" s="85">
        <v>326.0</v>
      </c>
      <c r="AT11" s="140">
        <f t="shared" si="20"/>
        <v>0.009539898639</v>
      </c>
      <c r="AU11" s="140">
        <f t="shared" si="21"/>
        <v>0.03239590579</v>
      </c>
      <c r="AV11" s="140">
        <f t="shared" si="22"/>
        <v>0.03628117914</v>
      </c>
      <c r="AW11" s="17"/>
      <c r="AX11" s="85">
        <v>975.0</v>
      </c>
      <c r="AY11" s="85">
        <v>2902.0</v>
      </c>
      <c r="AZ11" s="140">
        <f t="shared" si="16"/>
        <v>0.09688959555</v>
      </c>
      <c r="BA11" s="140">
        <f t="shared" si="17"/>
        <v>0.2883831859</v>
      </c>
      <c r="BB11" s="140">
        <f t="shared" si="18"/>
        <v>0.3684807256</v>
      </c>
      <c r="BC11" s="17"/>
      <c r="BD11" s="85">
        <v>2646.0</v>
      </c>
      <c r="BE11" s="85">
        <v>7417.0</v>
      </c>
      <c r="BF11" s="85">
        <f t="shared" si="19"/>
        <v>10063</v>
      </c>
      <c r="BG11" s="7"/>
      <c r="BH11" s="7"/>
      <c r="BI11" s="7"/>
    </row>
    <row r="12">
      <c r="A12" s="11">
        <v>1996.0</v>
      </c>
      <c r="B12" s="11">
        <v>7.0</v>
      </c>
      <c r="C12" s="11">
        <v>17.0</v>
      </c>
      <c r="D12" s="140">
        <f t="shared" si="1"/>
        <v>0.0006986027944</v>
      </c>
      <c r="E12" s="140">
        <f t="shared" si="2"/>
        <v>0.001696606786</v>
      </c>
      <c r="F12" s="140">
        <f t="shared" si="3"/>
        <v>0.002618780397</v>
      </c>
      <c r="G12" s="17"/>
      <c r="H12" s="85">
        <v>454.0</v>
      </c>
      <c r="I12" s="85">
        <v>766.0</v>
      </c>
      <c r="J12" s="140">
        <f t="shared" si="4"/>
        <v>0.04530938124</v>
      </c>
      <c r="K12" s="140">
        <f t="shared" si="5"/>
        <v>0.07644710579</v>
      </c>
      <c r="L12" s="140">
        <f t="shared" si="6"/>
        <v>0.1698466143</v>
      </c>
      <c r="M12" s="17"/>
      <c r="N12" s="85">
        <v>158.0</v>
      </c>
      <c r="O12" s="85">
        <v>191.0</v>
      </c>
      <c r="P12" s="140">
        <f t="shared" si="7"/>
        <v>0.01576846307</v>
      </c>
      <c r="Q12" s="140">
        <f t="shared" si="8"/>
        <v>0.01906187625</v>
      </c>
      <c r="R12" s="140">
        <f t="shared" si="9"/>
        <v>0.05910961467</v>
      </c>
      <c r="S12" s="17"/>
      <c r="T12" s="85">
        <v>43.0</v>
      </c>
      <c r="U12" s="85">
        <v>113.0</v>
      </c>
      <c r="V12" s="140">
        <f t="shared" si="10"/>
        <v>0.004291417166</v>
      </c>
      <c r="W12" s="140">
        <f t="shared" si="11"/>
        <v>0.01127744511</v>
      </c>
      <c r="X12" s="140">
        <f t="shared" si="12"/>
        <v>0.01608679386</v>
      </c>
      <c r="Y12" s="17"/>
      <c r="Z12" s="85">
        <v>923.0</v>
      </c>
      <c r="AA12" s="85">
        <v>3074.0</v>
      </c>
      <c r="AB12" s="140">
        <f t="shared" si="13"/>
        <v>0.09211576846</v>
      </c>
      <c r="AC12" s="140">
        <f t="shared" si="14"/>
        <v>0.3067864271</v>
      </c>
      <c r="AD12" s="140">
        <f t="shared" si="15"/>
        <v>0.3453049009</v>
      </c>
      <c r="AE12" s="17"/>
      <c r="AF12" s="85"/>
      <c r="AG12" s="85"/>
      <c r="AH12" s="11"/>
      <c r="AI12" s="11"/>
      <c r="AJ12" s="11"/>
      <c r="AK12" s="17"/>
      <c r="AL12" s="85"/>
      <c r="AM12" s="85"/>
      <c r="AN12" s="11"/>
      <c r="AO12" s="11"/>
      <c r="AP12" s="11"/>
      <c r="AQ12" s="17"/>
      <c r="AR12" s="85">
        <v>104.0</v>
      </c>
      <c r="AS12" s="85">
        <v>300.0</v>
      </c>
      <c r="AT12" s="140">
        <f t="shared" si="20"/>
        <v>0.01037924152</v>
      </c>
      <c r="AU12" s="140">
        <f t="shared" si="21"/>
        <v>0.02994011976</v>
      </c>
      <c r="AV12" s="140">
        <f t="shared" si="22"/>
        <v>0.03890759446</v>
      </c>
      <c r="AW12" s="17"/>
      <c r="AX12" s="85">
        <v>984.0</v>
      </c>
      <c r="AY12" s="85">
        <v>2886.0</v>
      </c>
      <c r="AZ12" s="140">
        <f t="shared" si="16"/>
        <v>0.09820359281</v>
      </c>
      <c r="BA12" s="140">
        <f t="shared" si="17"/>
        <v>0.2880239521</v>
      </c>
      <c r="BB12" s="140">
        <f t="shared" si="18"/>
        <v>0.3681257015</v>
      </c>
      <c r="BC12" s="17"/>
      <c r="BD12" s="85">
        <v>2673.0</v>
      </c>
      <c r="BE12" s="85">
        <v>7347.0</v>
      </c>
      <c r="BF12" s="85">
        <f t="shared" si="19"/>
        <v>10020</v>
      </c>
      <c r="BG12" s="7"/>
      <c r="BH12" s="7"/>
      <c r="BI12" s="7"/>
    </row>
    <row r="13">
      <c r="A13" s="11">
        <v>1997.0</v>
      </c>
      <c r="B13" s="11">
        <v>8.0</v>
      </c>
      <c r="C13" s="11">
        <v>12.0</v>
      </c>
      <c r="D13" s="140">
        <f t="shared" si="1"/>
        <v>0.0008123476848</v>
      </c>
      <c r="E13" s="140">
        <f t="shared" si="2"/>
        <v>0.001218521527</v>
      </c>
      <c r="F13" s="140">
        <f t="shared" si="3"/>
        <v>0.00287459576</v>
      </c>
      <c r="G13" s="17"/>
      <c r="H13" s="85">
        <v>501.0</v>
      </c>
      <c r="I13" s="85">
        <v>742.0</v>
      </c>
      <c r="J13" s="140">
        <f t="shared" si="4"/>
        <v>0.05087327376</v>
      </c>
      <c r="K13" s="140">
        <f t="shared" si="5"/>
        <v>0.07534524777</v>
      </c>
      <c r="L13" s="140">
        <f t="shared" si="6"/>
        <v>0.1800215595</v>
      </c>
      <c r="M13" s="17"/>
      <c r="N13" s="85">
        <v>153.0</v>
      </c>
      <c r="O13" s="85">
        <v>185.0</v>
      </c>
      <c r="P13" s="140">
        <f t="shared" si="7"/>
        <v>0.01553614947</v>
      </c>
      <c r="Q13" s="140">
        <f t="shared" si="8"/>
        <v>0.01878554021</v>
      </c>
      <c r="R13" s="140">
        <f t="shared" si="9"/>
        <v>0.05497664391</v>
      </c>
      <c r="S13" s="17"/>
      <c r="T13" s="85">
        <v>45.0</v>
      </c>
      <c r="U13" s="85">
        <v>120.0</v>
      </c>
      <c r="V13" s="140">
        <f t="shared" si="10"/>
        <v>0.004569455727</v>
      </c>
      <c r="W13" s="140">
        <f t="shared" si="11"/>
        <v>0.01218521527</v>
      </c>
      <c r="X13" s="140">
        <f t="shared" si="12"/>
        <v>0.01616960115</v>
      </c>
      <c r="Y13" s="17"/>
      <c r="Z13" s="85">
        <v>862.0</v>
      </c>
      <c r="AA13" s="85">
        <v>2873.0</v>
      </c>
      <c r="AB13" s="140">
        <f t="shared" si="13"/>
        <v>0.08753046304</v>
      </c>
      <c r="AC13" s="140">
        <f t="shared" si="14"/>
        <v>0.2917343623</v>
      </c>
      <c r="AD13" s="140">
        <f t="shared" si="15"/>
        <v>0.3097376931</v>
      </c>
      <c r="AE13" s="17"/>
      <c r="AF13" s="85"/>
      <c r="AG13" s="85"/>
      <c r="AH13" s="11"/>
      <c r="AI13" s="11"/>
      <c r="AJ13" s="11"/>
      <c r="AK13" s="17"/>
      <c r="AL13" s="85"/>
      <c r="AM13" s="85"/>
      <c r="AN13" s="11"/>
      <c r="AO13" s="11"/>
      <c r="AP13" s="11"/>
      <c r="AQ13" s="17"/>
      <c r="AR13" s="85">
        <v>116.0</v>
      </c>
      <c r="AS13" s="85">
        <v>298.0</v>
      </c>
      <c r="AT13" s="140">
        <f t="shared" si="20"/>
        <v>0.01177904143</v>
      </c>
      <c r="AU13" s="140">
        <f t="shared" si="21"/>
        <v>0.03025995126</v>
      </c>
      <c r="AV13" s="140">
        <f t="shared" si="22"/>
        <v>0.04168163852</v>
      </c>
      <c r="AW13" s="17"/>
      <c r="AX13" s="85">
        <v>1098.0</v>
      </c>
      <c r="AY13" s="85">
        <v>2835.0</v>
      </c>
      <c r="AZ13" s="140">
        <f t="shared" si="16"/>
        <v>0.1114947197</v>
      </c>
      <c r="BA13" s="140">
        <f t="shared" si="17"/>
        <v>0.2878757108</v>
      </c>
      <c r="BB13" s="140">
        <f t="shared" si="18"/>
        <v>0.3945382681</v>
      </c>
      <c r="BC13" s="17"/>
      <c r="BD13" s="85">
        <v>2783.0</v>
      </c>
      <c r="BE13" s="85">
        <v>7065.0</v>
      </c>
      <c r="BF13" s="85">
        <f t="shared" si="19"/>
        <v>9848</v>
      </c>
      <c r="BG13" s="7"/>
      <c r="BH13" s="7"/>
      <c r="BI13" s="7"/>
    </row>
    <row r="14">
      <c r="A14" s="11">
        <v>1998.0</v>
      </c>
      <c r="B14" s="11">
        <v>3.0</v>
      </c>
      <c r="C14" s="11">
        <v>11.0</v>
      </c>
      <c r="D14" s="140">
        <f t="shared" si="1"/>
        <v>0.0002731494127</v>
      </c>
      <c r="E14" s="140">
        <f t="shared" si="2"/>
        <v>0.001001547847</v>
      </c>
      <c r="F14" s="140">
        <f t="shared" si="3"/>
        <v>0.0009407337723</v>
      </c>
      <c r="G14" s="17"/>
      <c r="H14" s="85">
        <v>611.0</v>
      </c>
      <c r="I14" s="85">
        <v>881.0</v>
      </c>
      <c r="J14" s="140">
        <f t="shared" si="4"/>
        <v>0.05563143039</v>
      </c>
      <c r="K14" s="140">
        <f t="shared" si="5"/>
        <v>0.08021487754</v>
      </c>
      <c r="L14" s="140">
        <f t="shared" si="6"/>
        <v>0.1915961116</v>
      </c>
      <c r="M14" s="17"/>
      <c r="N14" s="85">
        <v>134.0</v>
      </c>
      <c r="O14" s="85">
        <v>216.0</v>
      </c>
      <c r="P14" s="140">
        <f t="shared" si="7"/>
        <v>0.01220067377</v>
      </c>
      <c r="Q14" s="140">
        <f t="shared" si="8"/>
        <v>0.01966675772</v>
      </c>
      <c r="R14" s="140">
        <f t="shared" si="9"/>
        <v>0.04201944183</v>
      </c>
      <c r="S14" s="17"/>
      <c r="T14" s="85">
        <v>56.0</v>
      </c>
      <c r="U14" s="85">
        <v>105.0</v>
      </c>
      <c r="V14" s="140">
        <f t="shared" si="10"/>
        <v>0.005098789038</v>
      </c>
      <c r="W14" s="140">
        <f t="shared" si="11"/>
        <v>0.009560229446</v>
      </c>
      <c r="X14" s="140">
        <f t="shared" si="12"/>
        <v>0.01756036375</v>
      </c>
      <c r="Y14" s="17"/>
      <c r="Z14" s="85">
        <v>895.0</v>
      </c>
      <c r="AA14" s="85">
        <v>2906.0</v>
      </c>
      <c r="AB14" s="140">
        <f t="shared" si="13"/>
        <v>0.0814895748</v>
      </c>
      <c r="AC14" s="140">
        <f t="shared" si="14"/>
        <v>0.2645907311</v>
      </c>
      <c r="AD14" s="140">
        <f t="shared" si="15"/>
        <v>0.2806522421</v>
      </c>
      <c r="AE14" s="17"/>
      <c r="AF14" s="85"/>
      <c r="AG14" s="85"/>
      <c r="AH14" s="11"/>
      <c r="AI14" s="11"/>
      <c r="AJ14" s="11"/>
      <c r="AK14" s="17"/>
      <c r="AL14" s="85"/>
      <c r="AM14" s="85"/>
      <c r="AN14" s="11"/>
      <c r="AO14" s="11"/>
      <c r="AP14" s="11"/>
      <c r="AQ14" s="17"/>
      <c r="AR14" s="85">
        <v>117.0</v>
      </c>
      <c r="AS14" s="85">
        <v>302.0</v>
      </c>
      <c r="AT14" s="140">
        <f t="shared" si="20"/>
        <v>0.0106528271</v>
      </c>
      <c r="AU14" s="140">
        <f t="shared" si="21"/>
        <v>0.02749704088</v>
      </c>
      <c r="AV14" s="140">
        <f t="shared" si="22"/>
        <v>0.03668861712</v>
      </c>
      <c r="AW14" s="17"/>
      <c r="AX14" s="85">
        <v>1373.0</v>
      </c>
      <c r="AY14" s="85">
        <v>3373.0</v>
      </c>
      <c r="AZ14" s="140">
        <f t="shared" si="16"/>
        <v>0.1250113812</v>
      </c>
      <c r="BA14" s="140">
        <f t="shared" si="17"/>
        <v>0.3071109897</v>
      </c>
      <c r="BB14" s="140">
        <f t="shared" si="18"/>
        <v>0.4305424898</v>
      </c>
      <c r="BC14" s="17"/>
      <c r="BD14" s="85">
        <v>3189.0</v>
      </c>
      <c r="BE14" s="85">
        <v>7794.0</v>
      </c>
      <c r="BF14" s="85">
        <f t="shared" si="19"/>
        <v>10983</v>
      </c>
      <c r="BG14" s="7"/>
      <c r="BH14" s="7"/>
      <c r="BI14" s="7"/>
    </row>
    <row r="15">
      <c r="A15" s="11">
        <v>1999.0</v>
      </c>
      <c r="B15" s="11">
        <v>6.0</v>
      </c>
      <c r="C15" s="11">
        <v>13.0</v>
      </c>
      <c r="D15" s="140">
        <f t="shared" si="1"/>
        <v>0.0004942746519</v>
      </c>
      <c r="E15" s="140">
        <f t="shared" si="2"/>
        <v>0.001070928413</v>
      </c>
      <c r="F15" s="140">
        <f t="shared" si="3"/>
        <v>0.001603420631</v>
      </c>
      <c r="G15" s="17"/>
      <c r="H15" s="85">
        <v>657.0</v>
      </c>
      <c r="I15" s="85">
        <v>956.0</v>
      </c>
      <c r="J15" s="140">
        <f t="shared" si="4"/>
        <v>0.05412307439</v>
      </c>
      <c r="K15" s="140">
        <f t="shared" si="5"/>
        <v>0.07875442788</v>
      </c>
      <c r="L15" s="140">
        <f t="shared" si="6"/>
        <v>0.1755745591</v>
      </c>
      <c r="M15" s="17"/>
      <c r="N15" s="85">
        <v>153.0</v>
      </c>
      <c r="O15" s="85">
        <v>248.0</v>
      </c>
      <c r="P15" s="140">
        <f t="shared" si="7"/>
        <v>0.01260400362</v>
      </c>
      <c r="Q15" s="140">
        <f t="shared" si="8"/>
        <v>0.02043001895</v>
      </c>
      <c r="R15" s="140">
        <f t="shared" si="9"/>
        <v>0.04088722608</v>
      </c>
      <c r="S15" s="17"/>
      <c r="T15" s="85">
        <v>74.0</v>
      </c>
      <c r="U15" s="85">
        <v>150.0</v>
      </c>
      <c r="V15" s="140">
        <f t="shared" si="10"/>
        <v>0.006096054041</v>
      </c>
      <c r="W15" s="140">
        <f t="shared" si="11"/>
        <v>0.0123568663</v>
      </c>
      <c r="X15" s="140">
        <f t="shared" si="12"/>
        <v>0.01977552111</v>
      </c>
      <c r="Y15" s="17"/>
      <c r="Z15" s="85">
        <v>966.0</v>
      </c>
      <c r="AA15" s="85">
        <v>2991.0</v>
      </c>
      <c r="AB15" s="140">
        <f t="shared" si="13"/>
        <v>0.07957821896</v>
      </c>
      <c r="AC15" s="140">
        <f t="shared" si="14"/>
        <v>0.246395914</v>
      </c>
      <c r="AD15" s="140">
        <f t="shared" si="15"/>
        <v>0.2581507215</v>
      </c>
      <c r="AE15" s="17"/>
      <c r="AF15" s="85"/>
      <c r="AG15" s="85"/>
      <c r="AH15" s="11"/>
      <c r="AI15" s="11"/>
      <c r="AJ15" s="11"/>
      <c r="AK15" s="17"/>
      <c r="AL15" s="85"/>
      <c r="AM15" s="85"/>
      <c r="AN15" s="11"/>
      <c r="AO15" s="11"/>
      <c r="AP15" s="11"/>
      <c r="AQ15" s="17"/>
      <c r="AR15" s="85">
        <v>196.0</v>
      </c>
      <c r="AS15" s="85">
        <v>393.0</v>
      </c>
      <c r="AT15" s="140">
        <f t="shared" si="20"/>
        <v>0.0161463053</v>
      </c>
      <c r="AU15" s="140">
        <f t="shared" si="21"/>
        <v>0.0323749897</v>
      </c>
      <c r="AV15" s="140">
        <f t="shared" si="22"/>
        <v>0.05237840727</v>
      </c>
      <c r="AW15" s="17"/>
      <c r="AX15" s="85">
        <v>1690.0</v>
      </c>
      <c r="AY15" s="85">
        <v>3646.0</v>
      </c>
      <c r="AZ15" s="140">
        <f t="shared" si="16"/>
        <v>0.1392206936</v>
      </c>
      <c r="BA15" s="140">
        <f t="shared" si="17"/>
        <v>0.3003542302</v>
      </c>
      <c r="BB15" s="140">
        <f t="shared" si="18"/>
        <v>0.4516301443</v>
      </c>
      <c r="BC15" s="17"/>
      <c r="BD15" s="85">
        <v>3742.0</v>
      </c>
      <c r="BE15" s="85">
        <v>8397.0</v>
      </c>
      <c r="BF15" s="85">
        <f t="shared" si="19"/>
        <v>12139</v>
      </c>
      <c r="BG15" s="7"/>
      <c r="BH15" s="7"/>
      <c r="BI15" s="7"/>
    </row>
    <row r="16">
      <c r="A16" s="11">
        <v>2000.0</v>
      </c>
      <c r="B16" s="11">
        <v>9.0</v>
      </c>
      <c r="C16" s="11">
        <v>16.0</v>
      </c>
      <c r="D16" s="140">
        <f t="shared" si="1"/>
        <v>0.0006658774785</v>
      </c>
      <c r="E16" s="140">
        <f t="shared" si="2"/>
        <v>0.001183782184</v>
      </c>
      <c r="F16" s="140">
        <f t="shared" si="3"/>
        <v>0.001992031873</v>
      </c>
      <c r="G16" s="17"/>
      <c r="H16" s="85">
        <v>811.0</v>
      </c>
      <c r="I16" s="85">
        <v>1084.0</v>
      </c>
      <c r="J16" s="140">
        <f t="shared" si="4"/>
        <v>0.06000295946</v>
      </c>
      <c r="K16" s="140">
        <f t="shared" si="5"/>
        <v>0.08020124297</v>
      </c>
      <c r="L16" s="140">
        <f t="shared" si="6"/>
        <v>0.1795042054</v>
      </c>
      <c r="M16" s="17"/>
      <c r="N16" s="85">
        <v>193.0</v>
      </c>
      <c r="O16" s="85">
        <v>226.0</v>
      </c>
      <c r="P16" s="140">
        <f t="shared" si="7"/>
        <v>0.0142793726</v>
      </c>
      <c r="Q16" s="140">
        <f t="shared" si="8"/>
        <v>0.01672092335</v>
      </c>
      <c r="R16" s="140">
        <f t="shared" si="9"/>
        <v>0.04271801682</v>
      </c>
      <c r="S16" s="17"/>
      <c r="T16" s="85">
        <v>63.0</v>
      </c>
      <c r="U16" s="85">
        <v>146.0</v>
      </c>
      <c r="V16" s="140">
        <f t="shared" si="10"/>
        <v>0.00466114235</v>
      </c>
      <c r="W16" s="140">
        <f t="shared" si="11"/>
        <v>0.01080201243</v>
      </c>
      <c r="X16" s="140">
        <f t="shared" si="12"/>
        <v>0.01394422311</v>
      </c>
      <c r="Y16" s="17"/>
      <c r="Z16" s="85">
        <v>986.0</v>
      </c>
      <c r="AA16" s="85">
        <v>2923.0</v>
      </c>
      <c r="AB16" s="140">
        <f t="shared" si="13"/>
        <v>0.07295057709</v>
      </c>
      <c r="AC16" s="140">
        <f t="shared" si="14"/>
        <v>0.2162622078</v>
      </c>
      <c r="AD16" s="140">
        <f t="shared" si="15"/>
        <v>0.2182381585</v>
      </c>
      <c r="AE16" s="17"/>
      <c r="AF16" s="85"/>
      <c r="AG16" s="85"/>
      <c r="AH16" s="11"/>
      <c r="AI16" s="11"/>
      <c r="AJ16" s="11"/>
      <c r="AK16" s="17"/>
      <c r="AL16" s="85"/>
      <c r="AM16" s="85"/>
      <c r="AN16" s="11"/>
      <c r="AO16" s="11"/>
      <c r="AP16" s="11"/>
      <c r="AQ16" s="17"/>
      <c r="AR16" s="85">
        <v>157.0</v>
      </c>
      <c r="AS16" s="85">
        <v>408.0</v>
      </c>
      <c r="AT16" s="140">
        <f t="shared" si="20"/>
        <v>0.01161586268</v>
      </c>
      <c r="AU16" s="140">
        <f t="shared" si="21"/>
        <v>0.03018644569</v>
      </c>
      <c r="AV16" s="140">
        <f t="shared" si="22"/>
        <v>0.03474988933</v>
      </c>
      <c r="AW16" s="17"/>
      <c r="AX16" s="85">
        <v>2299.0</v>
      </c>
      <c r="AY16" s="85">
        <v>4195.0</v>
      </c>
      <c r="AZ16" s="140">
        <f t="shared" si="16"/>
        <v>0.1700947026</v>
      </c>
      <c r="BA16" s="140">
        <f t="shared" si="17"/>
        <v>0.3103728914</v>
      </c>
      <c r="BB16" s="140">
        <f t="shared" si="18"/>
        <v>0.508853475</v>
      </c>
      <c r="BC16" s="17"/>
      <c r="BD16" s="85">
        <v>4518.0</v>
      </c>
      <c r="BE16" s="85">
        <v>8998.0</v>
      </c>
      <c r="BF16" s="85">
        <f t="shared" si="19"/>
        <v>13516</v>
      </c>
      <c r="BG16" s="7"/>
      <c r="BH16" s="7"/>
      <c r="BI16" s="7"/>
    </row>
    <row r="17">
      <c r="A17" s="11">
        <v>2001.0</v>
      </c>
      <c r="B17" s="11">
        <v>21.0</v>
      </c>
      <c r="C17" s="11">
        <v>30.0</v>
      </c>
      <c r="D17" s="140">
        <f t="shared" si="1"/>
        <v>0.001371921343</v>
      </c>
      <c r="E17" s="140">
        <f t="shared" si="2"/>
        <v>0.001959887633</v>
      </c>
      <c r="F17" s="140">
        <f t="shared" si="3"/>
        <v>0.004072134962</v>
      </c>
      <c r="G17" s="17"/>
      <c r="H17" s="85">
        <v>809.0</v>
      </c>
      <c r="I17" s="85">
        <v>1109.0</v>
      </c>
      <c r="J17" s="140">
        <f t="shared" si="4"/>
        <v>0.05285163651</v>
      </c>
      <c r="K17" s="140">
        <f t="shared" si="5"/>
        <v>0.07245051284</v>
      </c>
      <c r="L17" s="140">
        <f t="shared" si="6"/>
        <v>0.1568741516</v>
      </c>
      <c r="M17" s="17"/>
      <c r="N17" s="85">
        <v>235.0</v>
      </c>
      <c r="O17" s="85">
        <v>260.0</v>
      </c>
      <c r="P17" s="140">
        <f t="shared" si="7"/>
        <v>0.01535245313</v>
      </c>
      <c r="Q17" s="140">
        <f t="shared" si="8"/>
        <v>0.01698569282</v>
      </c>
      <c r="R17" s="140">
        <f t="shared" si="9"/>
        <v>0.04556912934</v>
      </c>
      <c r="S17" s="17"/>
      <c r="T17" s="85">
        <v>111.0</v>
      </c>
      <c r="U17" s="85">
        <v>199.0</v>
      </c>
      <c r="V17" s="140">
        <f t="shared" si="10"/>
        <v>0.007251584243</v>
      </c>
      <c r="W17" s="140">
        <f t="shared" si="11"/>
        <v>0.01300058797</v>
      </c>
      <c r="X17" s="140">
        <f t="shared" si="12"/>
        <v>0.02152414194</v>
      </c>
      <c r="Y17" s="17"/>
      <c r="Z17" s="85">
        <v>1036.0</v>
      </c>
      <c r="AA17" s="85">
        <v>3032.0</v>
      </c>
      <c r="AB17" s="140">
        <f t="shared" si="13"/>
        <v>0.06768145293</v>
      </c>
      <c r="AC17" s="140">
        <f t="shared" si="14"/>
        <v>0.1980793101</v>
      </c>
      <c r="AD17" s="140">
        <f t="shared" si="15"/>
        <v>0.2008919915</v>
      </c>
      <c r="AE17" s="17"/>
      <c r="AF17" s="85"/>
      <c r="AG17" s="85"/>
      <c r="AH17" s="11"/>
      <c r="AI17" s="11"/>
      <c r="AJ17" s="11"/>
      <c r="AK17" s="17"/>
      <c r="AL17" s="85"/>
      <c r="AM17" s="85"/>
      <c r="AN17" s="11"/>
      <c r="AO17" s="11"/>
      <c r="AP17" s="11"/>
      <c r="AQ17" s="17"/>
      <c r="AR17" s="85">
        <v>233.0</v>
      </c>
      <c r="AS17" s="85">
        <v>512.0</v>
      </c>
      <c r="AT17" s="140">
        <f t="shared" si="20"/>
        <v>0.01522179395</v>
      </c>
      <c r="AU17" s="140">
        <f t="shared" si="21"/>
        <v>0.03344874894</v>
      </c>
      <c r="AV17" s="140">
        <f t="shared" si="22"/>
        <v>0.04518130696</v>
      </c>
      <c r="AW17" s="17"/>
      <c r="AX17" s="85">
        <v>2712.0</v>
      </c>
      <c r="AY17" s="85">
        <v>5008.0</v>
      </c>
      <c r="AZ17" s="140">
        <f t="shared" si="16"/>
        <v>0.177173842</v>
      </c>
      <c r="BA17" s="140">
        <f t="shared" si="17"/>
        <v>0.3271705756</v>
      </c>
      <c r="BB17" s="140">
        <f t="shared" si="18"/>
        <v>0.5258871437</v>
      </c>
      <c r="BC17" s="17"/>
      <c r="BD17" s="85">
        <v>5157.0</v>
      </c>
      <c r="BE17" s="85">
        <v>10150.0</v>
      </c>
      <c r="BF17" s="85">
        <f t="shared" si="19"/>
        <v>15307</v>
      </c>
      <c r="BG17" s="7"/>
      <c r="BH17" s="7"/>
      <c r="BI17" s="7"/>
    </row>
    <row r="18">
      <c r="A18" s="11">
        <v>2002.0</v>
      </c>
      <c r="B18" s="11">
        <v>12.0</v>
      </c>
      <c r="C18" s="11">
        <v>15.0</v>
      </c>
      <c r="D18" s="140">
        <f t="shared" si="1"/>
        <v>0.0007734949078</v>
      </c>
      <c r="E18" s="140">
        <f t="shared" si="2"/>
        <v>0.0009668686348</v>
      </c>
      <c r="F18" s="140">
        <f t="shared" si="3"/>
        <v>0.002331908278</v>
      </c>
      <c r="G18" s="17"/>
      <c r="H18" s="85">
        <v>782.0</v>
      </c>
      <c r="I18" s="85">
        <v>1118.0</v>
      </c>
      <c r="J18" s="140">
        <f t="shared" si="4"/>
        <v>0.05040608483</v>
      </c>
      <c r="K18" s="140">
        <f t="shared" si="5"/>
        <v>0.07206394225</v>
      </c>
      <c r="L18" s="140">
        <f t="shared" si="6"/>
        <v>0.1519626895</v>
      </c>
      <c r="M18" s="17"/>
      <c r="N18" s="85">
        <v>226.0</v>
      </c>
      <c r="O18" s="85">
        <v>277.0</v>
      </c>
      <c r="P18" s="140">
        <f t="shared" si="7"/>
        <v>0.01456748743</v>
      </c>
      <c r="Q18" s="140">
        <f t="shared" si="8"/>
        <v>0.01785484079</v>
      </c>
      <c r="R18" s="140">
        <f t="shared" si="9"/>
        <v>0.04391760591</v>
      </c>
      <c r="S18" s="17"/>
      <c r="T18" s="85">
        <v>68.0</v>
      </c>
      <c r="U18" s="85">
        <v>171.0</v>
      </c>
      <c r="V18" s="140">
        <f t="shared" si="10"/>
        <v>0.004383137811</v>
      </c>
      <c r="W18" s="140">
        <f t="shared" si="11"/>
        <v>0.01102230244</v>
      </c>
      <c r="X18" s="140">
        <f t="shared" si="12"/>
        <v>0.01321414691</v>
      </c>
      <c r="Y18" s="17"/>
      <c r="Z18" s="85">
        <v>1126.0</v>
      </c>
      <c r="AA18" s="85">
        <v>3160.0</v>
      </c>
      <c r="AB18" s="140">
        <f t="shared" si="13"/>
        <v>0.07257960552</v>
      </c>
      <c r="AC18" s="140">
        <f t="shared" si="14"/>
        <v>0.2036869924</v>
      </c>
      <c r="AD18" s="140">
        <f t="shared" si="15"/>
        <v>0.2188107268</v>
      </c>
      <c r="AE18" s="17"/>
      <c r="AF18" s="85"/>
      <c r="AG18" s="85"/>
      <c r="AH18" s="11"/>
      <c r="AI18" s="11"/>
      <c r="AJ18" s="11"/>
      <c r="AK18" s="17"/>
      <c r="AL18" s="85"/>
      <c r="AM18" s="85"/>
      <c r="AN18" s="11"/>
      <c r="AO18" s="11"/>
      <c r="AP18" s="11"/>
      <c r="AQ18" s="17"/>
      <c r="AR18" s="85">
        <v>352.0</v>
      </c>
      <c r="AS18" s="85">
        <v>660.0</v>
      </c>
      <c r="AT18" s="140">
        <f t="shared" si="20"/>
        <v>0.02268918396</v>
      </c>
      <c r="AU18" s="140">
        <f t="shared" si="21"/>
        <v>0.04254221993</v>
      </c>
      <c r="AV18" s="140">
        <f t="shared" si="22"/>
        <v>0.06840264283</v>
      </c>
      <c r="AW18" s="17"/>
      <c r="AX18" s="85">
        <v>2580.0</v>
      </c>
      <c r="AY18" s="85">
        <v>4967.0</v>
      </c>
      <c r="AZ18" s="140">
        <f t="shared" si="16"/>
        <v>0.1663014052</v>
      </c>
      <c r="BA18" s="140">
        <f t="shared" si="17"/>
        <v>0.3201624339</v>
      </c>
      <c r="BB18" s="140">
        <f t="shared" si="18"/>
        <v>0.5013602798</v>
      </c>
      <c r="BC18" s="17"/>
      <c r="BD18" s="85">
        <v>5146.0</v>
      </c>
      <c r="BE18" s="85">
        <v>10368.0</v>
      </c>
      <c r="BF18" s="85">
        <f t="shared" si="19"/>
        <v>15514</v>
      </c>
      <c r="BG18" s="7"/>
      <c r="BH18" s="7"/>
      <c r="BI18" s="7"/>
    </row>
    <row r="19">
      <c r="A19" s="11">
        <v>2003.0</v>
      </c>
      <c r="B19" s="11">
        <v>20.0</v>
      </c>
      <c r="C19" s="11">
        <v>23.0</v>
      </c>
      <c r="D19" s="140">
        <f t="shared" si="1"/>
        <v>0.001068090788</v>
      </c>
      <c r="E19" s="140">
        <f t="shared" si="2"/>
        <v>0.001228304406</v>
      </c>
      <c r="F19" s="140">
        <f t="shared" si="3"/>
        <v>0.003367570298</v>
      </c>
      <c r="G19" s="17"/>
      <c r="H19" s="85">
        <v>858.0</v>
      </c>
      <c r="I19" s="85">
        <v>1369.0</v>
      </c>
      <c r="J19" s="140">
        <f t="shared" si="4"/>
        <v>0.04582109479</v>
      </c>
      <c r="K19" s="140">
        <f t="shared" si="5"/>
        <v>0.07311081442</v>
      </c>
      <c r="L19" s="140">
        <f t="shared" si="6"/>
        <v>0.1444687658</v>
      </c>
      <c r="M19" s="17"/>
      <c r="N19" s="85">
        <v>315.0</v>
      </c>
      <c r="O19" s="85">
        <v>456.0</v>
      </c>
      <c r="P19" s="140">
        <f t="shared" si="7"/>
        <v>0.01682242991</v>
      </c>
      <c r="Q19" s="140">
        <f t="shared" si="8"/>
        <v>0.02435246996</v>
      </c>
      <c r="R19" s="140">
        <f t="shared" si="9"/>
        <v>0.05303923219</v>
      </c>
      <c r="S19" s="17"/>
      <c r="T19" s="85">
        <v>168.0</v>
      </c>
      <c r="U19" s="85">
        <v>285.0</v>
      </c>
      <c r="V19" s="140">
        <f t="shared" si="10"/>
        <v>0.008971962617</v>
      </c>
      <c r="W19" s="140">
        <f t="shared" si="11"/>
        <v>0.01522029372</v>
      </c>
      <c r="X19" s="140">
        <f t="shared" si="12"/>
        <v>0.0282875905</v>
      </c>
      <c r="Y19" s="17"/>
      <c r="Z19" s="85">
        <v>1276.0</v>
      </c>
      <c r="AA19" s="85">
        <v>3703.0</v>
      </c>
      <c r="AB19" s="140">
        <f t="shared" si="13"/>
        <v>0.06814419226</v>
      </c>
      <c r="AC19" s="140">
        <f t="shared" si="14"/>
        <v>0.1977570093</v>
      </c>
      <c r="AD19" s="140">
        <f t="shared" si="15"/>
        <v>0.214850985</v>
      </c>
      <c r="AE19" s="17"/>
      <c r="AF19" s="85"/>
      <c r="AG19" s="85"/>
      <c r="AH19" s="11"/>
      <c r="AI19" s="11"/>
      <c r="AJ19" s="11"/>
      <c r="AK19" s="17"/>
      <c r="AL19" s="85"/>
      <c r="AM19" s="85"/>
      <c r="AN19" s="11"/>
      <c r="AO19" s="11"/>
      <c r="AP19" s="11"/>
      <c r="AQ19" s="17"/>
      <c r="AR19" s="85">
        <v>352.0</v>
      </c>
      <c r="AS19" s="85">
        <v>860.0</v>
      </c>
      <c r="AT19" s="140">
        <f t="shared" si="20"/>
        <v>0.01879839786</v>
      </c>
      <c r="AU19" s="140">
        <f t="shared" si="21"/>
        <v>0.04592790387</v>
      </c>
      <c r="AV19" s="140">
        <f t="shared" si="22"/>
        <v>0.05926923725</v>
      </c>
      <c r="AW19" s="17"/>
      <c r="AX19" s="85">
        <v>2950.0</v>
      </c>
      <c r="AY19" s="85">
        <v>6090.0</v>
      </c>
      <c r="AZ19" s="140">
        <f t="shared" si="16"/>
        <v>0.1575433912</v>
      </c>
      <c r="BA19" s="140">
        <f t="shared" si="17"/>
        <v>0.3252336449</v>
      </c>
      <c r="BB19" s="140">
        <f t="shared" si="18"/>
        <v>0.496716619</v>
      </c>
      <c r="BC19" s="17"/>
      <c r="BD19" s="85">
        <v>5939.0</v>
      </c>
      <c r="BE19" s="85">
        <v>12786.0</v>
      </c>
      <c r="BF19" s="85">
        <f t="shared" si="19"/>
        <v>18725</v>
      </c>
      <c r="BG19" s="7"/>
      <c r="BH19" s="7"/>
      <c r="BI19" s="7"/>
    </row>
    <row r="20">
      <c r="A20" s="11">
        <v>2004.0</v>
      </c>
      <c r="B20" s="11">
        <v>18.0</v>
      </c>
      <c r="C20" s="11">
        <v>31.0</v>
      </c>
      <c r="D20" s="140">
        <f t="shared" si="1"/>
        <v>0.0009509721048</v>
      </c>
      <c r="E20" s="140">
        <f t="shared" si="2"/>
        <v>0.001637785292</v>
      </c>
      <c r="F20" s="140">
        <f t="shared" si="3"/>
        <v>0.003059663437</v>
      </c>
      <c r="G20" s="17"/>
      <c r="H20" s="85">
        <v>922.0</v>
      </c>
      <c r="I20" s="85">
        <v>1359.0</v>
      </c>
      <c r="J20" s="140">
        <f t="shared" si="4"/>
        <v>0.04871090448</v>
      </c>
      <c r="K20" s="140">
        <f t="shared" si="5"/>
        <v>0.07179839391</v>
      </c>
      <c r="L20" s="140">
        <f t="shared" si="6"/>
        <v>0.1567227605</v>
      </c>
      <c r="M20" s="17"/>
      <c r="N20" s="85">
        <v>342.0</v>
      </c>
      <c r="O20" s="85">
        <v>429.0</v>
      </c>
      <c r="P20" s="140">
        <f t="shared" si="7"/>
        <v>0.01806846999</v>
      </c>
      <c r="Q20" s="140">
        <f t="shared" si="8"/>
        <v>0.02266483516</v>
      </c>
      <c r="R20" s="140">
        <f t="shared" si="9"/>
        <v>0.0581336053</v>
      </c>
      <c r="S20" s="17"/>
      <c r="T20" s="85">
        <v>178.0</v>
      </c>
      <c r="U20" s="85">
        <v>317.0</v>
      </c>
      <c r="V20" s="140">
        <f t="shared" si="10"/>
        <v>0.009404057481</v>
      </c>
      <c r="W20" s="140">
        <f t="shared" si="11"/>
        <v>0.0167476754</v>
      </c>
      <c r="X20" s="140">
        <f t="shared" si="12"/>
        <v>0.03025667177</v>
      </c>
      <c r="Y20" s="17"/>
      <c r="Z20" s="85">
        <v>1334.0</v>
      </c>
      <c r="AA20" s="85">
        <v>4016.0</v>
      </c>
      <c r="AB20" s="140">
        <f t="shared" si="13"/>
        <v>0.07047759932</v>
      </c>
      <c r="AC20" s="140">
        <f t="shared" si="14"/>
        <v>0.2121724429</v>
      </c>
      <c r="AD20" s="140">
        <f t="shared" si="15"/>
        <v>0.2267550569</v>
      </c>
      <c r="AE20" s="17"/>
      <c r="AF20" s="85"/>
      <c r="AG20" s="85"/>
      <c r="AH20" s="11"/>
      <c r="AI20" s="11"/>
      <c r="AJ20" s="11"/>
      <c r="AK20" s="17"/>
      <c r="AL20" s="85"/>
      <c r="AM20" s="85"/>
      <c r="AN20" s="11"/>
      <c r="AO20" s="11"/>
      <c r="AP20" s="11"/>
      <c r="AQ20" s="17"/>
      <c r="AR20" s="85">
        <v>365.0</v>
      </c>
      <c r="AS20" s="85">
        <v>844.0</v>
      </c>
      <c r="AT20" s="140">
        <f t="shared" si="20"/>
        <v>0.01928360101</v>
      </c>
      <c r="AU20" s="140">
        <f t="shared" si="21"/>
        <v>0.04459002536</v>
      </c>
      <c r="AV20" s="140">
        <f t="shared" si="22"/>
        <v>0.06204317525</v>
      </c>
      <c r="AW20" s="17"/>
      <c r="AX20" s="85">
        <v>2724.0</v>
      </c>
      <c r="AY20" s="85">
        <v>6049.0</v>
      </c>
      <c r="AZ20" s="140">
        <f t="shared" si="16"/>
        <v>0.1439137785</v>
      </c>
      <c r="BA20" s="140">
        <f t="shared" si="17"/>
        <v>0.319579459</v>
      </c>
      <c r="BB20" s="140">
        <f t="shared" si="18"/>
        <v>0.4630290668</v>
      </c>
      <c r="BC20" s="17"/>
      <c r="BD20" s="85">
        <v>5883.0</v>
      </c>
      <c r="BE20" s="85">
        <v>13045.0</v>
      </c>
      <c r="BF20" s="85">
        <f t="shared" si="19"/>
        <v>18928</v>
      </c>
      <c r="BG20" s="7"/>
      <c r="BH20" s="7"/>
      <c r="BI20" s="7"/>
    </row>
    <row r="21" ht="15.75" customHeight="1">
      <c r="A21" s="11">
        <v>2005.0</v>
      </c>
      <c r="B21" s="11">
        <v>17.0</v>
      </c>
      <c r="C21" s="11">
        <v>18.0</v>
      </c>
      <c r="D21" s="140">
        <f t="shared" si="1"/>
        <v>0.0009677786633</v>
      </c>
      <c r="E21" s="140">
        <f t="shared" si="2"/>
        <v>0.00102470682</v>
      </c>
      <c r="F21" s="140">
        <f t="shared" si="3"/>
        <v>0.003400680136</v>
      </c>
      <c r="G21" s="17"/>
      <c r="H21" s="85">
        <v>820.0</v>
      </c>
      <c r="I21" s="85">
        <v>1344.0</v>
      </c>
      <c r="J21" s="140">
        <f t="shared" si="4"/>
        <v>0.04668108847</v>
      </c>
      <c r="K21" s="140">
        <f t="shared" si="5"/>
        <v>0.07651144256</v>
      </c>
      <c r="L21" s="140">
        <f t="shared" si="6"/>
        <v>0.1640328066</v>
      </c>
      <c r="M21" s="17"/>
      <c r="N21" s="85">
        <v>284.0</v>
      </c>
      <c r="O21" s="85">
        <v>438.0</v>
      </c>
      <c r="P21" s="140">
        <f t="shared" si="7"/>
        <v>0.01616759649</v>
      </c>
      <c r="Q21" s="140">
        <f t="shared" si="8"/>
        <v>0.02493453262</v>
      </c>
      <c r="R21" s="140">
        <f t="shared" si="9"/>
        <v>0.05681136227</v>
      </c>
      <c r="S21" s="17"/>
      <c r="T21" s="85">
        <v>92.0</v>
      </c>
      <c r="U21" s="85">
        <v>279.0</v>
      </c>
      <c r="V21" s="140">
        <f t="shared" si="10"/>
        <v>0.005237390413</v>
      </c>
      <c r="W21" s="140">
        <f t="shared" si="11"/>
        <v>0.01588295571</v>
      </c>
      <c r="X21" s="140">
        <f t="shared" si="12"/>
        <v>0.01840368074</v>
      </c>
      <c r="Y21" s="17"/>
      <c r="Z21" s="85">
        <v>1234.0</v>
      </c>
      <c r="AA21" s="85">
        <v>4239.0</v>
      </c>
      <c r="AB21" s="140">
        <f t="shared" si="13"/>
        <v>0.07024934533</v>
      </c>
      <c r="AC21" s="140">
        <f t="shared" si="14"/>
        <v>0.2413184561</v>
      </c>
      <c r="AD21" s="140">
        <f t="shared" si="15"/>
        <v>0.2468493699</v>
      </c>
      <c r="AE21" s="17"/>
      <c r="AF21" s="85"/>
      <c r="AG21" s="85"/>
      <c r="AH21" s="11"/>
      <c r="AI21" s="11"/>
      <c r="AJ21" s="11"/>
      <c r="AK21" s="17"/>
      <c r="AL21" s="85"/>
      <c r="AM21" s="85"/>
      <c r="AN21" s="11"/>
      <c r="AO21" s="11"/>
      <c r="AP21" s="11"/>
      <c r="AQ21" s="17"/>
      <c r="AR21" s="85">
        <v>336.0</v>
      </c>
      <c r="AS21" s="85">
        <v>998.0</v>
      </c>
      <c r="AT21" s="140">
        <f t="shared" si="20"/>
        <v>0.01912786064</v>
      </c>
      <c r="AU21" s="140">
        <f t="shared" si="21"/>
        <v>0.05681430035</v>
      </c>
      <c r="AV21" s="140">
        <f t="shared" si="22"/>
        <v>0.06721344269</v>
      </c>
      <c r="AW21" s="17"/>
      <c r="AX21" s="85">
        <v>2216.0</v>
      </c>
      <c r="AY21" s="85">
        <v>5251.0</v>
      </c>
      <c r="AZ21" s="140">
        <f t="shared" si="16"/>
        <v>0.1261527952</v>
      </c>
      <c r="BA21" s="140">
        <f t="shared" si="17"/>
        <v>0.2989297507</v>
      </c>
      <c r="BB21" s="140">
        <f t="shared" si="18"/>
        <v>0.4432886577</v>
      </c>
      <c r="BC21" s="17"/>
      <c r="BD21" s="85">
        <v>4999.0</v>
      </c>
      <c r="BE21" s="85">
        <v>12567.0</v>
      </c>
      <c r="BF21" s="85">
        <f t="shared" si="19"/>
        <v>17566</v>
      </c>
      <c r="BG21" s="7"/>
      <c r="BH21" s="7"/>
      <c r="BI21" s="7"/>
    </row>
    <row r="22" ht="15.75" customHeight="1">
      <c r="A22" s="11">
        <v>2006.0</v>
      </c>
      <c r="B22" s="11">
        <v>12.0</v>
      </c>
      <c r="C22" s="11">
        <v>40.0</v>
      </c>
      <c r="D22" s="140">
        <f t="shared" si="1"/>
        <v>0.0007371007371</v>
      </c>
      <c r="E22" s="140">
        <f t="shared" si="2"/>
        <v>0.002457002457</v>
      </c>
      <c r="F22" s="140">
        <f t="shared" si="3"/>
        <v>0.002765614197</v>
      </c>
      <c r="G22" s="17"/>
      <c r="H22" s="85">
        <v>628.0</v>
      </c>
      <c r="I22" s="85">
        <v>1183.0</v>
      </c>
      <c r="J22" s="140">
        <f t="shared" si="4"/>
        <v>0.03857493857</v>
      </c>
      <c r="K22" s="140">
        <f t="shared" si="5"/>
        <v>0.07266584767</v>
      </c>
      <c r="L22" s="140">
        <f t="shared" si="6"/>
        <v>0.1447338096</v>
      </c>
      <c r="M22" s="17"/>
      <c r="N22" s="85">
        <v>296.0</v>
      </c>
      <c r="O22" s="85">
        <v>431.0</v>
      </c>
      <c r="P22" s="140">
        <f t="shared" si="7"/>
        <v>0.01818181818</v>
      </c>
      <c r="Q22" s="140">
        <f t="shared" si="8"/>
        <v>0.02647420147</v>
      </c>
      <c r="R22" s="140">
        <f t="shared" si="9"/>
        <v>0.06821848352</v>
      </c>
      <c r="S22" s="17"/>
      <c r="T22" s="85">
        <v>103.0</v>
      </c>
      <c r="U22" s="85">
        <v>287.0</v>
      </c>
      <c r="V22" s="140">
        <f t="shared" si="10"/>
        <v>0.006326781327</v>
      </c>
      <c r="W22" s="140">
        <f t="shared" si="11"/>
        <v>0.01762899263</v>
      </c>
      <c r="X22" s="140">
        <f t="shared" si="12"/>
        <v>0.02373818852</v>
      </c>
      <c r="Y22" s="17"/>
      <c r="Z22" s="85">
        <v>1144.0</v>
      </c>
      <c r="AA22" s="85">
        <v>4261.0</v>
      </c>
      <c r="AB22" s="140">
        <f t="shared" si="13"/>
        <v>0.07027027027</v>
      </c>
      <c r="AC22" s="140">
        <f t="shared" si="14"/>
        <v>0.2617321867</v>
      </c>
      <c r="AD22" s="140">
        <f t="shared" si="15"/>
        <v>0.2636552201</v>
      </c>
      <c r="AE22" s="17"/>
      <c r="AF22" s="85"/>
      <c r="AG22" s="85"/>
      <c r="AH22" s="11"/>
      <c r="AI22" s="11"/>
      <c r="AJ22" s="11"/>
      <c r="AK22" s="17"/>
      <c r="AL22" s="85"/>
      <c r="AM22" s="85"/>
      <c r="AN22" s="11"/>
      <c r="AO22" s="11"/>
      <c r="AP22" s="11"/>
      <c r="AQ22" s="17"/>
      <c r="AR22" s="85">
        <v>326.0</v>
      </c>
      <c r="AS22" s="85">
        <v>970.0</v>
      </c>
      <c r="AT22" s="140">
        <f t="shared" si="20"/>
        <v>0.02002457002</v>
      </c>
      <c r="AU22" s="140">
        <f t="shared" si="21"/>
        <v>0.05958230958</v>
      </c>
      <c r="AV22" s="140">
        <f t="shared" si="22"/>
        <v>0.07513251901</v>
      </c>
      <c r="AW22" s="17"/>
      <c r="AX22" s="85">
        <v>1830.0</v>
      </c>
      <c r="AY22" s="85">
        <v>4769.0</v>
      </c>
      <c r="AZ22" s="140">
        <f t="shared" si="16"/>
        <v>0.1124078624</v>
      </c>
      <c r="BA22" s="140">
        <f t="shared" si="17"/>
        <v>0.2929361179</v>
      </c>
      <c r="BB22" s="140">
        <f t="shared" si="18"/>
        <v>0.421756165</v>
      </c>
      <c r="BC22" s="17"/>
      <c r="BD22" s="85">
        <v>4339.0</v>
      </c>
      <c r="BE22" s="85">
        <v>11941.0</v>
      </c>
      <c r="BF22" s="85">
        <f t="shared" si="19"/>
        <v>16280</v>
      </c>
      <c r="BG22" s="7"/>
      <c r="BH22" s="7"/>
      <c r="BI22" s="7"/>
    </row>
    <row r="23" ht="15.75" customHeight="1">
      <c r="A23" s="11">
        <v>2007.0</v>
      </c>
      <c r="B23" s="11">
        <v>5.0</v>
      </c>
      <c r="C23" s="11">
        <v>24.0</v>
      </c>
      <c r="D23" s="140">
        <f t="shared" si="1"/>
        <v>0.0003238132245</v>
      </c>
      <c r="E23" s="140">
        <f t="shared" si="2"/>
        <v>0.001554303478</v>
      </c>
      <c r="F23" s="140">
        <f t="shared" si="3"/>
        <v>0.001246261216</v>
      </c>
      <c r="G23" s="17"/>
      <c r="H23" s="85">
        <v>530.0</v>
      </c>
      <c r="I23" s="85">
        <v>1176.0</v>
      </c>
      <c r="J23" s="140">
        <f t="shared" si="4"/>
        <v>0.0343242018</v>
      </c>
      <c r="K23" s="140">
        <f t="shared" si="5"/>
        <v>0.07616087041</v>
      </c>
      <c r="L23" s="140">
        <f t="shared" si="6"/>
        <v>0.1321036889</v>
      </c>
      <c r="M23" s="17"/>
      <c r="N23" s="85">
        <v>283.0</v>
      </c>
      <c r="O23" s="85">
        <v>470.0</v>
      </c>
      <c r="P23" s="140">
        <f t="shared" si="7"/>
        <v>0.01832782851</v>
      </c>
      <c r="Q23" s="140">
        <f t="shared" si="8"/>
        <v>0.03043844311</v>
      </c>
      <c r="R23" s="140">
        <f t="shared" si="9"/>
        <v>0.07053838485</v>
      </c>
      <c r="S23" s="17"/>
      <c r="T23" s="85">
        <v>87.0</v>
      </c>
      <c r="U23" s="85">
        <v>286.0</v>
      </c>
      <c r="V23" s="140">
        <f t="shared" si="10"/>
        <v>0.005634350107</v>
      </c>
      <c r="W23" s="140">
        <f t="shared" si="11"/>
        <v>0.01852211644</v>
      </c>
      <c r="X23" s="140">
        <f t="shared" si="12"/>
        <v>0.02168494516</v>
      </c>
      <c r="Y23" s="17"/>
      <c r="Z23" s="85">
        <v>1047.0</v>
      </c>
      <c r="AA23" s="85">
        <v>4033.0</v>
      </c>
      <c r="AB23" s="140">
        <f t="shared" si="13"/>
        <v>0.06780648922</v>
      </c>
      <c r="AC23" s="140">
        <f t="shared" si="14"/>
        <v>0.2611877469</v>
      </c>
      <c r="AD23" s="140">
        <f t="shared" si="15"/>
        <v>0.2609670987</v>
      </c>
      <c r="AE23" s="17"/>
      <c r="AF23" s="85"/>
      <c r="AG23" s="85"/>
      <c r="AH23" s="11"/>
      <c r="AI23" s="11"/>
      <c r="AJ23" s="11"/>
      <c r="AK23" s="17"/>
      <c r="AL23" s="85"/>
      <c r="AM23" s="85"/>
      <c r="AN23" s="11"/>
      <c r="AO23" s="11"/>
      <c r="AP23" s="11"/>
      <c r="AQ23" s="17"/>
      <c r="AR23" s="85">
        <v>309.0</v>
      </c>
      <c r="AS23" s="85">
        <v>953.0</v>
      </c>
      <c r="AT23" s="140">
        <f t="shared" si="20"/>
        <v>0.02001165728</v>
      </c>
      <c r="AU23" s="140">
        <f t="shared" si="21"/>
        <v>0.0617188006</v>
      </c>
      <c r="AV23" s="140">
        <f t="shared" si="22"/>
        <v>0.07701894317</v>
      </c>
      <c r="AW23" s="17"/>
      <c r="AX23" s="85">
        <v>1751.0</v>
      </c>
      <c r="AY23" s="85">
        <v>4487.0</v>
      </c>
      <c r="AZ23" s="140">
        <f t="shared" si="16"/>
        <v>0.1133993912</v>
      </c>
      <c r="BA23" s="140">
        <f t="shared" si="17"/>
        <v>0.2905899877</v>
      </c>
      <c r="BB23" s="140">
        <f t="shared" si="18"/>
        <v>0.436440678</v>
      </c>
      <c r="BC23" s="17"/>
      <c r="BD23" s="85">
        <v>4012.0</v>
      </c>
      <c r="BE23" s="85">
        <v>11429.0</v>
      </c>
      <c r="BF23" s="85">
        <f t="shared" si="19"/>
        <v>15441</v>
      </c>
      <c r="BG23" s="7"/>
      <c r="BH23" s="7"/>
      <c r="BI23" s="7"/>
    </row>
    <row r="24" ht="15.75" customHeight="1">
      <c r="A24" s="11">
        <v>2008.0</v>
      </c>
      <c r="B24" s="11">
        <v>8.0</v>
      </c>
      <c r="C24" s="11">
        <v>23.0</v>
      </c>
      <c r="D24" s="140">
        <f t="shared" si="1"/>
        <v>0.000496031746</v>
      </c>
      <c r="E24" s="140">
        <f t="shared" si="2"/>
        <v>0.00142609127</v>
      </c>
      <c r="F24" s="140">
        <f t="shared" si="3"/>
        <v>0.001881910139</v>
      </c>
      <c r="G24" s="17"/>
      <c r="H24" s="85">
        <v>510.0</v>
      </c>
      <c r="I24" s="85">
        <v>1028.0</v>
      </c>
      <c r="J24" s="140">
        <f t="shared" si="4"/>
        <v>0.03162202381</v>
      </c>
      <c r="K24" s="140">
        <f t="shared" si="5"/>
        <v>0.06374007937</v>
      </c>
      <c r="L24" s="140">
        <f t="shared" si="6"/>
        <v>0.1199717713</v>
      </c>
      <c r="M24" s="17"/>
      <c r="N24" s="85">
        <v>274.0</v>
      </c>
      <c r="O24" s="85">
        <v>441.0</v>
      </c>
      <c r="P24" s="140">
        <f t="shared" si="7"/>
        <v>0.0169890873</v>
      </c>
      <c r="Q24" s="140">
        <f t="shared" si="8"/>
        <v>0.02734375</v>
      </c>
      <c r="R24" s="140">
        <f t="shared" si="9"/>
        <v>0.06445542225</v>
      </c>
      <c r="S24" s="17"/>
      <c r="T24" s="85">
        <v>86.0</v>
      </c>
      <c r="U24" s="85">
        <v>280.0</v>
      </c>
      <c r="V24" s="140">
        <f t="shared" si="10"/>
        <v>0.00533234127</v>
      </c>
      <c r="W24" s="140">
        <f t="shared" si="11"/>
        <v>0.01736111111</v>
      </c>
      <c r="X24" s="140">
        <f t="shared" si="12"/>
        <v>0.02023053399</v>
      </c>
      <c r="Y24" s="17"/>
      <c r="Z24" s="85">
        <v>1021.0</v>
      </c>
      <c r="AA24" s="85">
        <v>3830.0</v>
      </c>
      <c r="AB24" s="140">
        <f t="shared" si="13"/>
        <v>0.06330605159</v>
      </c>
      <c r="AC24" s="140">
        <f t="shared" si="14"/>
        <v>0.2374751984</v>
      </c>
      <c r="AD24" s="140">
        <f t="shared" si="15"/>
        <v>0.2401787815</v>
      </c>
      <c r="AE24" s="17"/>
      <c r="AF24" s="85"/>
      <c r="AG24" s="85"/>
      <c r="AH24" s="11"/>
      <c r="AI24" s="11"/>
      <c r="AJ24" s="11"/>
      <c r="AK24" s="17"/>
      <c r="AL24" s="85">
        <v>1.0</v>
      </c>
      <c r="AM24" s="85">
        <v>1.0</v>
      </c>
      <c r="AN24" s="140">
        <f t="shared" ref="AN24:AN36" si="23">AL24/BF24</f>
        <v>0.00006200396825</v>
      </c>
      <c r="AO24" s="140">
        <f t="shared" ref="AO24:AO36" si="24">AM24/BF24</f>
        <v>0.00006200396825</v>
      </c>
      <c r="AP24" s="140">
        <f t="shared" ref="AP24:AP36" si="25">AL24/BD24</f>
        <v>0.0002352387673</v>
      </c>
      <c r="AQ24" s="17"/>
      <c r="AR24" s="85">
        <v>324.0</v>
      </c>
      <c r="AS24" s="85">
        <v>959.0</v>
      </c>
      <c r="AT24" s="140">
        <f t="shared" si="20"/>
        <v>0.02008928571</v>
      </c>
      <c r="AU24" s="140">
        <f t="shared" si="21"/>
        <v>0.05946180556</v>
      </c>
      <c r="AV24" s="140">
        <f t="shared" si="22"/>
        <v>0.07621736062</v>
      </c>
      <c r="AW24" s="17"/>
      <c r="AX24" s="85">
        <v>2027.0</v>
      </c>
      <c r="AY24" s="85">
        <v>5315.0</v>
      </c>
      <c r="AZ24" s="140">
        <f t="shared" si="16"/>
        <v>0.1256820437</v>
      </c>
      <c r="BA24" s="140">
        <f t="shared" si="17"/>
        <v>0.3295510913</v>
      </c>
      <c r="BB24" s="140">
        <f t="shared" si="18"/>
        <v>0.4768289814</v>
      </c>
      <c r="BC24" s="17"/>
      <c r="BD24" s="85">
        <v>4251.0</v>
      </c>
      <c r="BE24" s="85">
        <v>11877.0</v>
      </c>
      <c r="BF24" s="85">
        <f t="shared" si="19"/>
        <v>16128</v>
      </c>
      <c r="BG24" s="7"/>
      <c r="BH24" s="7"/>
      <c r="BI24" s="7"/>
    </row>
    <row r="25" ht="15.75" customHeight="1">
      <c r="A25" s="11">
        <v>2009.0</v>
      </c>
      <c r="B25" s="11">
        <v>5.0</v>
      </c>
      <c r="C25" s="11">
        <v>22.0</v>
      </c>
      <c r="D25" s="140">
        <f t="shared" si="1"/>
        <v>0.0002965950884</v>
      </c>
      <c r="E25" s="140">
        <f t="shared" si="2"/>
        <v>0.001305018389</v>
      </c>
      <c r="F25" s="140">
        <f t="shared" si="3"/>
        <v>0.001102049813</v>
      </c>
      <c r="G25" s="17"/>
      <c r="H25" s="85">
        <v>437.0</v>
      </c>
      <c r="I25" s="85">
        <v>907.0</v>
      </c>
      <c r="J25" s="140">
        <f t="shared" si="4"/>
        <v>0.02592241072</v>
      </c>
      <c r="K25" s="140">
        <f t="shared" si="5"/>
        <v>0.05380234903</v>
      </c>
      <c r="L25" s="140">
        <f t="shared" si="6"/>
        <v>0.09631915363</v>
      </c>
      <c r="M25" s="17"/>
      <c r="N25" s="85">
        <v>266.0</v>
      </c>
      <c r="O25" s="85">
        <v>456.0</v>
      </c>
      <c r="P25" s="140">
        <f t="shared" si="7"/>
        <v>0.0157788587</v>
      </c>
      <c r="Q25" s="140">
        <f t="shared" si="8"/>
        <v>0.02704947206</v>
      </c>
      <c r="R25" s="140">
        <f t="shared" si="9"/>
        <v>0.05862905003</v>
      </c>
      <c r="S25" s="17"/>
      <c r="T25" s="85">
        <v>110.0</v>
      </c>
      <c r="U25" s="85">
        <v>269.0</v>
      </c>
      <c r="V25" s="140">
        <f t="shared" si="10"/>
        <v>0.006525091944</v>
      </c>
      <c r="W25" s="140">
        <f t="shared" si="11"/>
        <v>0.01595681576</v>
      </c>
      <c r="X25" s="140">
        <f t="shared" si="12"/>
        <v>0.02424509588</v>
      </c>
      <c r="Y25" s="17"/>
      <c r="Z25" s="85">
        <v>981.0</v>
      </c>
      <c r="AA25" s="85">
        <v>3735.0</v>
      </c>
      <c r="AB25" s="140">
        <f t="shared" si="13"/>
        <v>0.05819195634</v>
      </c>
      <c r="AC25" s="140">
        <f t="shared" si="14"/>
        <v>0.221556531</v>
      </c>
      <c r="AD25" s="140">
        <f t="shared" si="15"/>
        <v>0.2162221732</v>
      </c>
      <c r="AE25" s="17"/>
      <c r="AF25" s="85"/>
      <c r="AG25" s="85"/>
      <c r="AH25" s="11"/>
      <c r="AI25" s="11"/>
      <c r="AJ25" s="11"/>
      <c r="AK25" s="17"/>
      <c r="AL25" s="85">
        <v>2.0</v>
      </c>
      <c r="AM25" s="85">
        <v>5.0</v>
      </c>
      <c r="AN25" s="140">
        <f t="shared" si="23"/>
        <v>0.0001186380354</v>
      </c>
      <c r="AO25" s="140">
        <f t="shared" si="24"/>
        <v>0.0002965950884</v>
      </c>
      <c r="AP25" s="140">
        <f t="shared" si="25"/>
        <v>0.0004408199251</v>
      </c>
      <c r="AQ25" s="17"/>
      <c r="AR25" s="85">
        <v>347.0</v>
      </c>
      <c r="AS25" s="85">
        <v>1049.0</v>
      </c>
      <c r="AT25" s="140">
        <f t="shared" si="20"/>
        <v>0.02058369913</v>
      </c>
      <c r="AU25" s="140">
        <f t="shared" si="21"/>
        <v>0.06222564954</v>
      </c>
      <c r="AV25" s="140">
        <f t="shared" si="22"/>
        <v>0.076482257</v>
      </c>
      <c r="AW25" s="17"/>
      <c r="AX25" s="85">
        <v>2389.0</v>
      </c>
      <c r="AY25" s="85">
        <v>5878.0</v>
      </c>
      <c r="AZ25" s="140">
        <f t="shared" si="16"/>
        <v>0.1417131332</v>
      </c>
      <c r="BA25" s="140">
        <f t="shared" si="17"/>
        <v>0.3486771859</v>
      </c>
      <c r="BB25" s="140">
        <f t="shared" si="18"/>
        <v>0.5265594005</v>
      </c>
      <c r="BC25" s="17"/>
      <c r="BD25" s="85">
        <v>4537.0</v>
      </c>
      <c r="BE25" s="85">
        <v>12321.0</v>
      </c>
      <c r="BF25" s="85">
        <f t="shared" si="19"/>
        <v>16858</v>
      </c>
      <c r="BG25" s="7"/>
      <c r="BH25" s="7"/>
      <c r="BI25" s="7"/>
    </row>
    <row r="26" ht="15.75" customHeight="1">
      <c r="A26" s="11">
        <v>2010.0</v>
      </c>
      <c r="B26" s="11">
        <f>4+3</f>
        <v>7</v>
      </c>
      <c r="C26" s="11">
        <f>14+10</f>
        <v>24</v>
      </c>
      <c r="D26" s="140">
        <f t="shared" si="1"/>
        <v>0.0004211539619</v>
      </c>
      <c r="E26" s="140">
        <f t="shared" si="2"/>
        <v>0.001443956441</v>
      </c>
      <c r="F26" s="140">
        <f t="shared" si="3"/>
        <v>0.001586582049</v>
      </c>
      <c r="G26" s="17"/>
      <c r="H26" s="85">
        <f>183+238</f>
        <v>421</v>
      </c>
      <c r="I26" s="85">
        <f>324+3+582</f>
        <v>909</v>
      </c>
      <c r="J26" s="140">
        <f t="shared" si="4"/>
        <v>0.02532940256</v>
      </c>
      <c r="K26" s="140">
        <f t="shared" si="5"/>
        <v>0.05468985019</v>
      </c>
      <c r="L26" s="140">
        <f t="shared" si="6"/>
        <v>0.09542157752</v>
      </c>
      <c r="M26" s="17"/>
      <c r="N26" s="85">
        <f>124+179</f>
        <v>303</v>
      </c>
      <c r="O26" s="85">
        <f>192+282</f>
        <v>474</v>
      </c>
      <c r="P26" s="140">
        <f t="shared" si="7"/>
        <v>0.01822995006</v>
      </c>
      <c r="Q26" s="140">
        <f t="shared" si="8"/>
        <v>0.0285181397</v>
      </c>
      <c r="R26" s="140">
        <f t="shared" si="9"/>
        <v>0.06867633726</v>
      </c>
      <c r="S26" s="17"/>
      <c r="T26" s="85">
        <f>62+52</f>
        <v>114</v>
      </c>
      <c r="U26" s="85">
        <f>198+206</f>
        <v>404</v>
      </c>
      <c r="V26" s="140">
        <f t="shared" si="10"/>
        <v>0.006858793093</v>
      </c>
      <c r="W26" s="140">
        <f t="shared" si="11"/>
        <v>0.02430660008</v>
      </c>
      <c r="X26" s="140">
        <f t="shared" si="12"/>
        <v>0.02583862194</v>
      </c>
      <c r="Y26" s="17"/>
      <c r="Z26" s="85">
        <f>472+484</f>
        <v>956</v>
      </c>
      <c r="AA26" s="85">
        <f>1674+2055</f>
        <v>3729</v>
      </c>
      <c r="AB26" s="140">
        <f t="shared" si="13"/>
        <v>0.05751759822</v>
      </c>
      <c r="AC26" s="140">
        <f t="shared" si="14"/>
        <v>0.224354732</v>
      </c>
      <c r="AD26" s="140">
        <f t="shared" si="15"/>
        <v>0.216681777</v>
      </c>
      <c r="AE26" s="17"/>
      <c r="AF26" s="85"/>
      <c r="AG26" s="85"/>
      <c r="AH26" s="11"/>
      <c r="AI26" s="11"/>
      <c r="AJ26" s="11"/>
      <c r="AK26" s="17"/>
      <c r="AL26" s="85">
        <v>11.0</v>
      </c>
      <c r="AM26" s="85">
        <v>20.0</v>
      </c>
      <c r="AN26" s="140">
        <f t="shared" si="23"/>
        <v>0.0006618133686</v>
      </c>
      <c r="AO26" s="140">
        <f t="shared" si="24"/>
        <v>0.001203297034</v>
      </c>
      <c r="AP26" s="140">
        <f t="shared" si="25"/>
        <v>0.002493200363</v>
      </c>
      <c r="AQ26" s="17"/>
      <c r="AR26" s="85">
        <v>316.0</v>
      </c>
      <c r="AS26" s="85">
        <v>1007.0</v>
      </c>
      <c r="AT26" s="140">
        <f t="shared" si="20"/>
        <v>0.01901209314</v>
      </c>
      <c r="AU26" s="140">
        <f t="shared" si="21"/>
        <v>0.06058600566</v>
      </c>
      <c r="AV26" s="140">
        <f t="shared" si="22"/>
        <v>0.07162284678</v>
      </c>
      <c r="AW26" s="17"/>
      <c r="AX26" s="85">
        <v>2284.0</v>
      </c>
      <c r="AY26" s="85">
        <v>5642.0</v>
      </c>
      <c r="AZ26" s="140">
        <f t="shared" si="16"/>
        <v>0.1374165213</v>
      </c>
      <c r="BA26" s="140">
        <f t="shared" si="17"/>
        <v>0.3394500933</v>
      </c>
      <c r="BB26" s="140">
        <f t="shared" si="18"/>
        <v>0.5176790571</v>
      </c>
      <c r="BC26" s="17"/>
      <c r="BD26" s="85">
        <v>4412.0</v>
      </c>
      <c r="BE26" s="85">
        <v>12209.0</v>
      </c>
      <c r="BF26" s="85">
        <f t="shared" si="19"/>
        <v>16621</v>
      </c>
      <c r="BG26" s="7"/>
      <c r="BH26" s="7"/>
      <c r="BI26" s="7"/>
    </row>
    <row r="27" ht="15.75" customHeight="1">
      <c r="A27" s="11">
        <v>2011.0</v>
      </c>
      <c r="B27" s="11">
        <v>8.0</v>
      </c>
      <c r="C27" s="11">
        <v>35.0</v>
      </c>
      <c r="D27" s="140">
        <f t="shared" si="1"/>
        <v>0.0004437541602</v>
      </c>
      <c r="E27" s="140">
        <f t="shared" si="2"/>
        <v>0.001941424451</v>
      </c>
      <c r="F27" s="140">
        <f t="shared" si="3"/>
        <v>0.001616488179</v>
      </c>
      <c r="G27" s="17"/>
      <c r="H27" s="85">
        <v>525.0</v>
      </c>
      <c r="I27" s="85">
        <v>1075.0</v>
      </c>
      <c r="J27" s="140">
        <f t="shared" si="4"/>
        <v>0.02912136676</v>
      </c>
      <c r="K27" s="140">
        <f t="shared" si="5"/>
        <v>0.05962946528</v>
      </c>
      <c r="L27" s="140">
        <f t="shared" si="6"/>
        <v>0.1060820368</v>
      </c>
      <c r="M27" s="17"/>
      <c r="N27" s="85">
        <v>294.0</v>
      </c>
      <c r="O27" s="85">
        <v>516.0</v>
      </c>
      <c r="P27" s="140">
        <f t="shared" si="7"/>
        <v>0.01630796539</v>
      </c>
      <c r="Q27" s="140">
        <f t="shared" si="8"/>
        <v>0.02862214333</v>
      </c>
      <c r="R27" s="140">
        <f t="shared" si="9"/>
        <v>0.05940594059</v>
      </c>
      <c r="S27" s="17"/>
      <c r="T27" s="85">
        <v>135.0</v>
      </c>
      <c r="U27" s="85">
        <v>372.0</v>
      </c>
      <c r="V27" s="140">
        <f t="shared" si="10"/>
        <v>0.007488351453</v>
      </c>
      <c r="W27" s="140">
        <f t="shared" si="11"/>
        <v>0.02063456845</v>
      </c>
      <c r="X27" s="140">
        <f t="shared" si="12"/>
        <v>0.02727823803</v>
      </c>
      <c r="Y27" s="17"/>
      <c r="Z27" s="85">
        <v>1097.0</v>
      </c>
      <c r="AA27" s="85">
        <v>3904.0</v>
      </c>
      <c r="AB27" s="140">
        <f t="shared" si="13"/>
        <v>0.06084978922</v>
      </c>
      <c r="AC27" s="140">
        <f t="shared" si="14"/>
        <v>0.2165520302</v>
      </c>
      <c r="AD27" s="140">
        <f t="shared" si="15"/>
        <v>0.2216609416</v>
      </c>
      <c r="AE27" s="17"/>
      <c r="AF27" s="85">
        <v>5.0</v>
      </c>
      <c r="AG27" s="85">
        <v>18.0</v>
      </c>
      <c r="AH27" s="140">
        <f t="shared" ref="AH27:AH36" si="26">AF27/BF27</f>
        <v>0.0002773463501</v>
      </c>
      <c r="AI27" s="140">
        <f t="shared" ref="AI27:AI36" si="27">AG27/BF27</f>
        <v>0.0009984468604</v>
      </c>
      <c r="AJ27" s="140">
        <f t="shared" ref="AJ27:AJ36" si="28">AF27/BD27</f>
        <v>0.001010305112</v>
      </c>
      <c r="AK27" s="17"/>
      <c r="AL27" s="85">
        <v>28.0</v>
      </c>
      <c r="AM27" s="85">
        <v>63.0</v>
      </c>
      <c r="AN27" s="140">
        <f t="shared" si="23"/>
        <v>0.001553139561</v>
      </c>
      <c r="AO27" s="140">
        <f t="shared" si="24"/>
        <v>0.003494564012</v>
      </c>
      <c r="AP27" s="140">
        <f t="shared" si="25"/>
        <v>0.005657708628</v>
      </c>
      <c r="AQ27" s="17"/>
      <c r="AR27" s="85">
        <v>291.0</v>
      </c>
      <c r="AS27" s="85">
        <v>887.0</v>
      </c>
      <c r="AT27" s="140">
        <f t="shared" si="20"/>
        <v>0.01614155758</v>
      </c>
      <c r="AU27" s="140">
        <f t="shared" si="21"/>
        <v>0.04920124251</v>
      </c>
      <c r="AV27" s="140">
        <f t="shared" si="22"/>
        <v>0.05879975753</v>
      </c>
      <c r="AW27" s="17"/>
      <c r="AX27" s="85">
        <v>2566.0</v>
      </c>
      <c r="AY27" s="85">
        <v>6209.0</v>
      </c>
      <c r="AZ27" s="140">
        <f t="shared" si="16"/>
        <v>0.1423341469</v>
      </c>
      <c r="BA27" s="140">
        <f t="shared" si="17"/>
        <v>0.3444086976</v>
      </c>
      <c r="BB27" s="140">
        <f t="shared" si="18"/>
        <v>0.5184885836</v>
      </c>
      <c r="BC27" s="17"/>
      <c r="BD27" s="85">
        <v>4949.0</v>
      </c>
      <c r="BE27" s="85">
        <v>13079.0</v>
      </c>
      <c r="BF27" s="85">
        <f t="shared" si="19"/>
        <v>18028</v>
      </c>
      <c r="BG27" s="7"/>
      <c r="BH27" s="7"/>
      <c r="BI27" s="7"/>
    </row>
    <row r="28" ht="15.75" customHeight="1">
      <c r="A28" s="11">
        <v>2012.0</v>
      </c>
      <c r="B28" s="11">
        <v>12.0</v>
      </c>
      <c r="C28" s="11">
        <v>22.0</v>
      </c>
      <c r="D28" s="140">
        <f t="shared" si="1"/>
        <v>0.0006238303182</v>
      </c>
      <c r="E28" s="140">
        <f t="shared" si="2"/>
        <v>0.001143688917</v>
      </c>
      <c r="F28" s="140">
        <f t="shared" si="3"/>
        <v>0.002325581395</v>
      </c>
      <c r="G28" s="17"/>
      <c r="H28" s="85">
        <v>521.0</v>
      </c>
      <c r="I28" s="85">
        <v>1169.0</v>
      </c>
      <c r="J28" s="140">
        <f t="shared" si="4"/>
        <v>0.02708463298</v>
      </c>
      <c r="K28" s="140">
        <f t="shared" si="5"/>
        <v>0.06077147016</v>
      </c>
      <c r="L28" s="140">
        <f t="shared" si="6"/>
        <v>0.1009689922</v>
      </c>
      <c r="M28" s="17"/>
      <c r="N28" s="85">
        <v>364.0</v>
      </c>
      <c r="O28" s="85">
        <v>593.0</v>
      </c>
      <c r="P28" s="140">
        <f t="shared" si="7"/>
        <v>0.01892285298</v>
      </c>
      <c r="Q28" s="140">
        <f t="shared" si="8"/>
        <v>0.03082761489</v>
      </c>
      <c r="R28" s="140">
        <f t="shared" si="9"/>
        <v>0.07054263566</v>
      </c>
      <c r="S28" s="17"/>
      <c r="T28" s="85">
        <v>139.0</v>
      </c>
      <c r="U28" s="85">
        <v>384.0</v>
      </c>
      <c r="V28" s="140">
        <f t="shared" si="10"/>
        <v>0.007226034519</v>
      </c>
      <c r="W28" s="140">
        <f t="shared" si="11"/>
        <v>0.01996257018</v>
      </c>
      <c r="X28" s="140">
        <f t="shared" si="12"/>
        <v>0.0269379845</v>
      </c>
      <c r="Y28" s="17"/>
      <c r="Z28" s="85">
        <v>1052.0</v>
      </c>
      <c r="AA28" s="85">
        <v>4323.0</v>
      </c>
      <c r="AB28" s="140">
        <f t="shared" si="13"/>
        <v>0.05468912456</v>
      </c>
      <c r="AC28" s="140">
        <f t="shared" si="14"/>
        <v>0.2247348721</v>
      </c>
      <c r="AD28" s="140">
        <f t="shared" si="15"/>
        <v>0.203875969</v>
      </c>
      <c r="AE28" s="17"/>
      <c r="AF28" s="85">
        <v>2.0</v>
      </c>
      <c r="AG28" s="85">
        <v>5.0</v>
      </c>
      <c r="AH28" s="140">
        <f t="shared" si="26"/>
        <v>0.0001039717197</v>
      </c>
      <c r="AI28" s="140">
        <f t="shared" si="27"/>
        <v>0.0002599292992</v>
      </c>
      <c r="AJ28" s="140">
        <f t="shared" si="28"/>
        <v>0.0003875968992</v>
      </c>
      <c r="AK28" s="17"/>
      <c r="AL28" s="85">
        <v>40.0</v>
      </c>
      <c r="AM28" s="85">
        <v>104.0</v>
      </c>
      <c r="AN28" s="140">
        <f t="shared" si="23"/>
        <v>0.002079434394</v>
      </c>
      <c r="AO28" s="140">
        <f t="shared" si="24"/>
        <v>0.005406529424</v>
      </c>
      <c r="AP28" s="140">
        <f t="shared" si="25"/>
        <v>0.007751937984</v>
      </c>
      <c r="AQ28" s="17"/>
      <c r="AR28" s="85">
        <v>266.0</v>
      </c>
      <c r="AS28" s="85">
        <v>838.0</v>
      </c>
      <c r="AT28" s="140">
        <f t="shared" si="20"/>
        <v>0.01382823872</v>
      </c>
      <c r="AU28" s="140">
        <f t="shared" si="21"/>
        <v>0.04356415055</v>
      </c>
      <c r="AV28" s="140">
        <f t="shared" si="22"/>
        <v>0.0515503876</v>
      </c>
      <c r="AW28" s="17"/>
      <c r="AX28" s="85">
        <v>2764.0</v>
      </c>
      <c r="AY28" s="85">
        <v>6638.0</v>
      </c>
      <c r="AZ28" s="140">
        <f t="shared" si="16"/>
        <v>0.1436889166</v>
      </c>
      <c r="BA28" s="140">
        <f t="shared" si="17"/>
        <v>0.3450821377</v>
      </c>
      <c r="BB28" s="140">
        <f t="shared" si="18"/>
        <v>0.5356589147</v>
      </c>
      <c r="BC28" s="17"/>
      <c r="BD28" s="85">
        <v>5160.0</v>
      </c>
      <c r="BE28" s="85">
        <v>14076.0</v>
      </c>
      <c r="BF28" s="85">
        <f t="shared" si="19"/>
        <v>19236</v>
      </c>
      <c r="BG28" s="7"/>
      <c r="BH28" s="7"/>
      <c r="BI28" s="7"/>
    </row>
    <row r="29" ht="15.75" customHeight="1">
      <c r="A29" s="11">
        <v>2013.0</v>
      </c>
      <c r="B29" s="11">
        <v>10.0</v>
      </c>
      <c r="C29" s="11">
        <v>26.0</v>
      </c>
      <c r="D29" s="140">
        <f t="shared" si="1"/>
        <v>0.0004839568311</v>
      </c>
      <c r="E29" s="140">
        <f t="shared" si="2"/>
        <v>0.001258287761</v>
      </c>
      <c r="F29" s="140">
        <f t="shared" si="3"/>
        <v>0.001812907904</v>
      </c>
      <c r="G29" s="17"/>
      <c r="H29" s="85">
        <v>439.0</v>
      </c>
      <c r="I29" s="85">
        <v>1076.0</v>
      </c>
      <c r="J29" s="140">
        <f t="shared" si="4"/>
        <v>0.02124570488</v>
      </c>
      <c r="K29" s="140">
        <f t="shared" si="5"/>
        <v>0.05207375502</v>
      </c>
      <c r="L29" s="140">
        <f t="shared" si="6"/>
        <v>0.079586657</v>
      </c>
      <c r="M29" s="17"/>
      <c r="N29" s="85">
        <v>446.0</v>
      </c>
      <c r="O29" s="85">
        <v>785.0</v>
      </c>
      <c r="P29" s="140">
        <f t="shared" si="7"/>
        <v>0.02158447466</v>
      </c>
      <c r="Q29" s="140">
        <f t="shared" si="8"/>
        <v>0.03799061124</v>
      </c>
      <c r="R29" s="140">
        <f t="shared" si="9"/>
        <v>0.08085569253</v>
      </c>
      <c r="S29" s="17"/>
      <c r="T29" s="85">
        <v>141.0</v>
      </c>
      <c r="U29" s="85">
        <v>518.0</v>
      </c>
      <c r="V29" s="140">
        <f t="shared" si="10"/>
        <v>0.006823791318</v>
      </c>
      <c r="W29" s="140">
        <f t="shared" si="11"/>
        <v>0.02506896385</v>
      </c>
      <c r="X29" s="140">
        <f t="shared" si="12"/>
        <v>0.02556200145</v>
      </c>
      <c r="Y29" s="17"/>
      <c r="Z29" s="85">
        <v>1194.0</v>
      </c>
      <c r="AA29" s="85">
        <v>4671.0</v>
      </c>
      <c r="AB29" s="140">
        <f t="shared" si="13"/>
        <v>0.05778444563</v>
      </c>
      <c r="AC29" s="140">
        <f t="shared" si="14"/>
        <v>0.2260562358</v>
      </c>
      <c r="AD29" s="140">
        <f t="shared" si="15"/>
        <v>0.2164612038</v>
      </c>
      <c r="AE29" s="17"/>
      <c r="AF29" s="85">
        <v>2.0</v>
      </c>
      <c r="AG29" s="85">
        <v>13.0</v>
      </c>
      <c r="AH29" s="140">
        <f t="shared" si="26"/>
        <v>0.00009679136621</v>
      </c>
      <c r="AI29" s="140">
        <f t="shared" si="27"/>
        <v>0.0006291438804</v>
      </c>
      <c r="AJ29" s="140">
        <f t="shared" si="28"/>
        <v>0.0003625815809</v>
      </c>
      <c r="AK29" s="17"/>
      <c r="AL29" s="85">
        <v>63.0</v>
      </c>
      <c r="AM29" s="85">
        <v>127.0</v>
      </c>
      <c r="AN29" s="140">
        <f t="shared" si="23"/>
        <v>0.003048928036</v>
      </c>
      <c r="AO29" s="140">
        <f t="shared" si="24"/>
        <v>0.006146251754</v>
      </c>
      <c r="AP29" s="140">
        <f t="shared" si="25"/>
        <v>0.0114213198</v>
      </c>
      <c r="AQ29" s="17"/>
      <c r="AR29" s="85">
        <v>319.0</v>
      </c>
      <c r="AS29" s="85">
        <v>840.0</v>
      </c>
      <c r="AT29" s="140">
        <f t="shared" si="20"/>
        <v>0.01543822291</v>
      </c>
      <c r="AU29" s="140">
        <f t="shared" si="21"/>
        <v>0.04065237381</v>
      </c>
      <c r="AV29" s="140">
        <f t="shared" si="22"/>
        <v>0.05783176215</v>
      </c>
      <c r="AW29" s="17"/>
      <c r="AX29" s="85">
        <v>2902.0</v>
      </c>
      <c r="AY29" s="85">
        <v>7091.0</v>
      </c>
      <c r="AZ29" s="140">
        <f t="shared" si="16"/>
        <v>0.1404442724</v>
      </c>
      <c r="BA29" s="140">
        <f t="shared" si="17"/>
        <v>0.3431737889</v>
      </c>
      <c r="BB29" s="140">
        <f t="shared" si="18"/>
        <v>0.5261058738</v>
      </c>
      <c r="BC29" s="17"/>
      <c r="BD29" s="85">
        <v>5516.0</v>
      </c>
      <c r="BE29" s="85">
        <v>15147.0</v>
      </c>
      <c r="BF29" s="85">
        <f t="shared" si="19"/>
        <v>20663</v>
      </c>
      <c r="BG29" s="7"/>
      <c r="BH29" s="7"/>
      <c r="BI29" s="7"/>
    </row>
    <row r="30" ht="15.75" customHeight="1">
      <c r="A30" s="11">
        <v>2014.0</v>
      </c>
      <c r="B30" s="11">
        <v>17.0</v>
      </c>
      <c r="C30" s="11">
        <v>27.0</v>
      </c>
      <c r="D30" s="140">
        <f t="shared" si="1"/>
        <v>0.00075787972</v>
      </c>
      <c r="E30" s="140">
        <f t="shared" si="2"/>
        <v>0.00120369132</v>
      </c>
      <c r="F30" s="140">
        <f t="shared" si="3"/>
        <v>0.002726543705</v>
      </c>
      <c r="G30" s="17"/>
      <c r="H30" s="85">
        <v>510.0</v>
      </c>
      <c r="I30" s="85">
        <v>1104.0</v>
      </c>
      <c r="J30" s="140">
        <f t="shared" si="4"/>
        <v>0.0227363916</v>
      </c>
      <c r="K30" s="140">
        <f t="shared" si="5"/>
        <v>0.04921760064</v>
      </c>
      <c r="L30" s="140">
        <f t="shared" si="6"/>
        <v>0.08179631115</v>
      </c>
      <c r="M30" s="17"/>
      <c r="N30" s="85">
        <v>458.0</v>
      </c>
      <c r="O30" s="85">
        <v>858.0</v>
      </c>
      <c r="P30" s="140">
        <f t="shared" si="7"/>
        <v>0.02041817128</v>
      </c>
      <c r="Q30" s="140">
        <f t="shared" si="8"/>
        <v>0.03825063528</v>
      </c>
      <c r="R30" s="140">
        <f t="shared" si="9"/>
        <v>0.07345629511</v>
      </c>
      <c r="S30" s="17"/>
      <c r="T30" s="85">
        <v>167.0</v>
      </c>
      <c r="U30" s="85">
        <v>545.0</v>
      </c>
      <c r="V30" s="140">
        <f t="shared" si="10"/>
        <v>0.00744505372</v>
      </c>
      <c r="W30" s="140">
        <f t="shared" si="11"/>
        <v>0.0242967322</v>
      </c>
      <c r="X30" s="140">
        <f t="shared" si="12"/>
        <v>0.02678428228</v>
      </c>
      <c r="Y30" s="17"/>
      <c r="Z30" s="85">
        <v>1321.0</v>
      </c>
      <c r="AA30" s="85">
        <v>4767.0</v>
      </c>
      <c r="AB30" s="140">
        <f t="shared" si="13"/>
        <v>0.05889171236</v>
      </c>
      <c r="AC30" s="140">
        <f t="shared" si="14"/>
        <v>0.2125183897</v>
      </c>
      <c r="AD30" s="140">
        <f t="shared" si="15"/>
        <v>0.2118684844</v>
      </c>
      <c r="AE30" s="17"/>
      <c r="AF30" s="85">
        <v>8.0</v>
      </c>
      <c r="AG30" s="85">
        <v>12.0</v>
      </c>
      <c r="AH30" s="140">
        <f t="shared" si="26"/>
        <v>0.00035664928</v>
      </c>
      <c r="AI30" s="140">
        <f t="shared" si="27"/>
        <v>0.00053497392</v>
      </c>
      <c r="AJ30" s="140">
        <f t="shared" si="28"/>
        <v>0.001283079391</v>
      </c>
      <c r="AK30" s="17"/>
      <c r="AL30" s="85">
        <v>71.0</v>
      </c>
      <c r="AM30" s="85">
        <v>182.0</v>
      </c>
      <c r="AN30" s="140">
        <f t="shared" si="23"/>
        <v>0.00316526236</v>
      </c>
      <c r="AO30" s="140">
        <f t="shared" si="24"/>
        <v>0.00811377112</v>
      </c>
      <c r="AP30" s="140">
        <f t="shared" si="25"/>
        <v>0.01138732959</v>
      </c>
      <c r="AQ30" s="17"/>
      <c r="AR30" s="85">
        <v>319.0</v>
      </c>
      <c r="AS30" s="85">
        <v>947.0</v>
      </c>
      <c r="AT30" s="140">
        <f t="shared" si="20"/>
        <v>0.01422139004</v>
      </c>
      <c r="AU30" s="140">
        <f t="shared" si="21"/>
        <v>0.04221835852</v>
      </c>
      <c r="AV30" s="140">
        <f t="shared" si="22"/>
        <v>0.0511627907</v>
      </c>
      <c r="AW30" s="17"/>
      <c r="AX30" s="85">
        <v>3364.0</v>
      </c>
      <c r="AY30" s="85">
        <v>7754.0</v>
      </c>
      <c r="AZ30" s="140">
        <f t="shared" si="16"/>
        <v>0.1499710222</v>
      </c>
      <c r="BA30" s="140">
        <f t="shared" si="17"/>
        <v>0.3456823147</v>
      </c>
      <c r="BB30" s="140">
        <f t="shared" si="18"/>
        <v>0.5395348837</v>
      </c>
      <c r="BC30" s="17"/>
      <c r="BD30" s="85">
        <v>6235.0</v>
      </c>
      <c r="BE30" s="85">
        <v>16196.0</v>
      </c>
      <c r="BF30" s="85">
        <f t="shared" si="19"/>
        <v>22431</v>
      </c>
      <c r="BG30" s="7"/>
      <c r="BH30" s="7"/>
      <c r="BI30" s="7"/>
    </row>
    <row r="31" ht="15.75" customHeight="1">
      <c r="A31" s="11">
        <v>2015.0</v>
      </c>
      <c r="B31" s="11">
        <v>8.0</v>
      </c>
      <c r="C31" s="11">
        <v>30.0</v>
      </c>
      <c r="D31" s="140">
        <f t="shared" si="1"/>
        <v>0.0002738881851</v>
      </c>
      <c r="E31" s="140">
        <f t="shared" si="2"/>
        <v>0.001027080694</v>
      </c>
      <c r="F31" s="140">
        <f t="shared" si="3"/>
        <v>0.0009198574221</v>
      </c>
      <c r="G31" s="17"/>
      <c r="H31" s="85">
        <v>624.0</v>
      </c>
      <c r="I31" s="85">
        <v>1285.0</v>
      </c>
      <c r="J31" s="140">
        <f t="shared" si="4"/>
        <v>0.02136327844</v>
      </c>
      <c r="K31" s="140">
        <f t="shared" si="5"/>
        <v>0.04399328974</v>
      </c>
      <c r="L31" s="140">
        <f t="shared" si="6"/>
        <v>0.07174887892</v>
      </c>
      <c r="M31" s="17"/>
      <c r="N31" s="85">
        <v>470.0</v>
      </c>
      <c r="O31" s="85">
        <v>901.0</v>
      </c>
      <c r="P31" s="140">
        <f t="shared" si="7"/>
        <v>0.01609093088</v>
      </c>
      <c r="Q31" s="140">
        <f t="shared" si="8"/>
        <v>0.03084665685</v>
      </c>
      <c r="R31" s="140">
        <f t="shared" si="9"/>
        <v>0.05404162355</v>
      </c>
      <c r="S31" s="17"/>
      <c r="T31" s="85">
        <v>202.0</v>
      </c>
      <c r="U31" s="85">
        <v>654.0</v>
      </c>
      <c r="V31" s="140">
        <f t="shared" si="10"/>
        <v>0.006915676675</v>
      </c>
      <c r="W31" s="140">
        <f t="shared" si="11"/>
        <v>0.02239035914</v>
      </c>
      <c r="X31" s="140">
        <f t="shared" si="12"/>
        <v>0.02322639991</v>
      </c>
      <c r="Y31" s="17"/>
      <c r="Z31" s="85">
        <v>1495.0</v>
      </c>
      <c r="AA31" s="85">
        <v>5024.0</v>
      </c>
      <c r="AB31" s="140">
        <f t="shared" si="13"/>
        <v>0.0511828546</v>
      </c>
      <c r="AC31" s="140">
        <f t="shared" si="14"/>
        <v>0.1720017803</v>
      </c>
      <c r="AD31" s="140">
        <f t="shared" si="15"/>
        <v>0.1718983558</v>
      </c>
      <c r="AE31" s="17"/>
      <c r="AF31" s="85">
        <v>4.0</v>
      </c>
      <c r="AG31" s="85">
        <v>20.0</v>
      </c>
      <c r="AH31" s="140">
        <f t="shared" si="26"/>
        <v>0.0001369440926</v>
      </c>
      <c r="AI31" s="140">
        <f t="shared" si="27"/>
        <v>0.0006847204629</v>
      </c>
      <c r="AJ31" s="140">
        <f t="shared" si="28"/>
        <v>0.000459928711</v>
      </c>
      <c r="AK31" s="17"/>
      <c r="AL31" s="85">
        <v>90.0</v>
      </c>
      <c r="AM31" s="85">
        <v>200.0</v>
      </c>
      <c r="AN31" s="140">
        <f t="shared" si="23"/>
        <v>0.003081242083</v>
      </c>
      <c r="AO31" s="140">
        <f t="shared" si="24"/>
        <v>0.006847204629</v>
      </c>
      <c r="AP31" s="140">
        <f t="shared" si="25"/>
        <v>0.010348396</v>
      </c>
      <c r="AQ31" s="17"/>
      <c r="AR31" s="85">
        <v>312.0</v>
      </c>
      <c r="AS31" s="85">
        <v>723.0</v>
      </c>
      <c r="AT31" s="140">
        <f t="shared" si="20"/>
        <v>0.01068163922</v>
      </c>
      <c r="AU31" s="140">
        <f t="shared" si="21"/>
        <v>0.02475264473</v>
      </c>
      <c r="AV31" s="140">
        <f t="shared" si="22"/>
        <v>0.03587443946</v>
      </c>
      <c r="AW31" s="17"/>
      <c r="AX31" s="85">
        <v>5492.0</v>
      </c>
      <c r="AY31" s="85">
        <v>11675.0</v>
      </c>
      <c r="AZ31" s="140">
        <f t="shared" si="16"/>
        <v>0.1880242391</v>
      </c>
      <c r="BA31" s="140">
        <f t="shared" si="17"/>
        <v>0.3997055702</v>
      </c>
      <c r="BB31" s="140">
        <f t="shared" si="18"/>
        <v>0.6314821203</v>
      </c>
      <c r="BC31" s="17"/>
      <c r="BD31" s="85">
        <v>8697.0</v>
      </c>
      <c r="BE31" s="85">
        <v>20512.0</v>
      </c>
      <c r="BF31" s="85">
        <f t="shared" si="19"/>
        <v>29209</v>
      </c>
      <c r="BG31" s="7"/>
      <c r="BH31" s="7"/>
      <c r="BI31" s="7"/>
    </row>
    <row r="32" ht="15.75" customHeight="1">
      <c r="A32" s="11">
        <v>2016.0</v>
      </c>
      <c r="B32" s="11">
        <v>10.0</v>
      </c>
      <c r="C32" s="11">
        <v>22.0</v>
      </c>
      <c r="D32" s="140">
        <f t="shared" si="1"/>
        <v>0.000264466307</v>
      </c>
      <c r="E32" s="140">
        <f t="shared" si="2"/>
        <v>0.0005818258754</v>
      </c>
      <c r="F32" s="140">
        <f t="shared" si="3"/>
        <v>0.0008782715616</v>
      </c>
      <c r="G32" s="17"/>
      <c r="H32" s="85">
        <v>717.0</v>
      </c>
      <c r="I32" s="85">
        <v>1563.0</v>
      </c>
      <c r="J32" s="140">
        <f t="shared" si="4"/>
        <v>0.01896223421</v>
      </c>
      <c r="K32" s="140">
        <f t="shared" si="5"/>
        <v>0.04133608378</v>
      </c>
      <c r="L32" s="140">
        <f t="shared" si="6"/>
        <v>0.06297207096</v>
      </c>
      <c r="M32" s="17"/>
      <c r="N32" s="85">
        <v>500.0</v>
      </c>
      <c r="O32" s="85">
        <v>961.0</v>
      </c>
      <c r="P32" s="140">
        <f t="shared" si="7"/>
        <v>0.01322331535</v>
      </c>
      <c r="Q32" s="140">
        <f t="shared" si="8"/>
        <v>0.0254152121</v>
      </c>
      <c r="R32" s="140">
        <f t="shared" si="9"/>
        <v>0.04391357808</v>
      </c>
      <c r="S32" s="17"/>
      <c r="T32" s="85">
        <v>252.0</v>
      </c>
      <c r="U32" s="85">
        <v>689.0</v>
      </c>
      <c r="V32" s="140">
        <f t="shared" si="10"/>
        <v>0.006664550936</v>
      </c>
      <c r="W32" s="140">
        <f t="shared" si="11"/>
        <v>0.01822172855</v>
      </c>
      <c r="X32" s="140">
        <f t="shared" si="12"/>
        <v>0.02213244335</v>
      </c>
      <c r="Y32" s="17"/>
      <c r="Z32" s="85">
        <v>1491.0</v>
      </c>
      <c r="AA32" s="85">
        <v>5124.0</v>
      </c>
      <c r="AB32" s="140">
        <f t="shared" si="13"/>
        <v>0.03943192637</v>
      </c>
      <c r="AC32" s="140">
        <f t="shared" si="14"/>
        <v>0.1355125357</v>
      </c>
      <c r="AD32" s="140">
        <f t="shared" si="15"/>
        <v>0.1309502898</v>
      </c>
      <c r="AE32" s="17"/>
      <c r="AF32" s="85">
        <v>8.0</v>
      </c>
      <c r="AG32" s="85">
        <v>18.0</v>
      </c>
      <c r="AH32" s="140">
        <f t="shared" si="26"/>
        <v>0.0002115730456</v>
      </c>
      <c r="AI32" s="140">
        <f t="shared" si="27"/>
        <v>0.0004760393526</v>
      </c>
      <c r="AJ32" s="140">
        <f t="shared" si="28"/>
        <v>0.0007026172493</v>
      </c>
      <c r="AK32" s="17"/>
      <c r="AL32" s="85">
        <v>92.0</v>
      </c>
      <c r="AM32" s="85">
        <v>234.0</v>
      </c>
      <c r="AN32" s="140">
        <f t="shared" si="23"/>
        <v>0.002433090024</v>
      </c>
      <c r="AO32" s="140">
        <f t="shared" si="24"/>
        <v>0.006188511584</v>
      </c>
      <c r="AP32" s="140">
        <f t="shared" si="25"/>
        <v>0.008080098366</v>
      </c>
      <c r="AQ32" s="17"/>
      <c r="AR32" s="85">
        <v>323.0</v>
      </c>
      <c r="AS32" s="85">
        <v>757.0</v>
      </c>
      <c r="AT32" s="140">
        <f t="shared" si="20"/>
        <v>0.008542261716</v>
      </c>
      <c r="AU32" s="140">
        <f t="shared" si="21"/>
        <v>0.02002009944</v>
      </c>
      <c r="AV32" s="140">
        <f t="shared" si="22"/>
        <v>0.02836817144</v>
      </c>
      <c r="AW32" s="17"/>
      <c r="AX32" s="85">
        <v>7993.0</v>
      </c>
      <c r="AY32" s="85">
        <v>17058.0</v>
      </c>
      <c r="AZ32" s="140">
        <f t="shared" si="16"/>
        <v>0.2113879192</v>
      </c>
      <c r="BA32" s="140">
        <f t="shared" si="17"/>
        <v>0.4511266265</v>
      </c>
      <c r="BB32" s="140">
        <f t="shared" si="18"/>
        <v>0.7020024592</v>
      </c>
      <c r="BC32" s="17"/>
      <c r="BD32" s="85">
        <f t="shared" ref="BD32:BE32" si="29">B32+H32+N32+T32+Z32+AF32+AL32+AR32+AX32</f>
        <v>11386</v>
      </c>
      <c r="BE32" s="85">
        <f t="shared" si="29"/>
        <v>26426</v>
      </c>
      <c r="BF32" s="85">
        <f t="shared" si="19"/>
        <v>37812</v>
      </c>
      <c r="BG32" s="7"/>
      <c r="BH32" s="7"/>
      <c r="BI32" s="7"/>
    </row>
    <row r="33" ht="15.75" customHeight="1">
      <c r="A33" s="11">
        <v>2017.0</v>
      </c>
      <c r="B33" s="11">
        <v>14.0</v>
      </c>
      <c r="C33" s="11">
        <v>25.0</v>
      </c>
      <c r="D33" s="140">
        <f t="shared" si="1"/>
        <v>0.0003185945429</v>
      </c>
      <c r="E33" s="140">
        <f t="shared" si="2"/>
        <v>0.0005689188267</v>
      </c>
      <c r="F33" s="140">
        <f t="shared" si="3"/>
        <v>0.001046728972</v>
      </c>
      <c r="G33" s="17"/>
      <c r="H33" s="85">
        <v>848.0</v>
      </c>
      <c r="I33" s="85">
        <v>1864.0</v>
      </c>
      <c r="J33" s="140">
        <f t="shared" si="4"/>
        <v>0.0192977266</v>
      </c>
      <c r="K33" s="140">
        <f t="shared" si="5"/>
        <v>0.04241858772</v>
      </c>
      <c r="L33" s="140">
        <f t="shared" si="6"/>
        <v>0.06340186916</v>
      </c>
      <c r="M33" s="17"/>
      <c r="N33" s="85">
        <v>568.0</v>
      </c>
      <c r="O33" s="85">
        <v>1039.0</v>
      </c>
      <c r="P33" s="140">
        <f t="shared" si="7"/>
        <v>0.01292583574</v>
      </c>
      <c r="Q33" s="140">
        <f t="shared" si="8"/>
        <v>0.02364426644</v>
      </c>
      <c r="R33" s="140">
        <f t="shared" si="9"/>
        <v>0.04246728972</v>
      </c>
      <c r="S33" s="17"/>
      <c r="T33" s="85">
        <v>253.0</v>
      </c>
      <c r="U33" s="85">
        <v>767.0</v>
      </c>
      <c r="V33" s="140">
        <f t="shared" si="10"/>
        <v>0.005757458526</v>
      </c>
      <c r="W33" s="140">
        <f t="shared" si="11"/>
        <v>0.0174544296</v>
      </c>
      <c r="X33" s="140">
        <f t="shared" si="12"/>
        <v>0.01891588785</v>
      </c>
      <c r="Y33" s="17"/>
      <c r="Z33" s="85">
        <v>1643.0</v>
      </c>
      <c r="AA33" s="85">
        <v>5709.0</v>
      </c>
      <c r="AB33" s="140">
        <f t="shared" si="13"/>
        <v>0.03738934529</v>
      </c>
      <c r="AC33" s="140">
        <f t="shared" si="14"/>
        <v>0.1299183033</v>
      </c>
      <c r="AD33" s="140">
        <f t="shared" si="15"/>
        <v>0.1228411215</v>
      </c>
      <c r="AE33" s="17"/>
      <c r="AF33" s="85">
        <v>7.0</v>
      </c>
      <c r="AG33" s="85">
        <v>22.0</v>
      </c>
      <c r="AH33" s="140">
        <f t="shared" si="26"/>
        <v>0.0001592972715</v>
      </c>
      <c r="AI33" s="140">
        <f t="shared" si="27"/>
        <v>0.0005006485675</v>
      </c>
      <c r="AJ33" s="140">
        <f t="shared" si="28"/>
        <v>0.000523364486</v>
      </c>
      <c r="AK33" s="17"/>
      <c r="AL33" s="85">
        <v>129.0</v>
      </c>
      <c r="AM33" s="85">
        <v>303.0</v>
      </c>
      <c r="AN33" s="140">
        <f t="shared" si="23"/>
        <v>0.002935621146</v>
      </c>
      <c r="AO33" s="140">
        <f t="shared" si="24"/>
        <v>0.006895296179</v>
      </c>
      <c r="AP33" s="140">
        <f t="shared" si="25"/>
        <v>0.009644859813</v>
      </c>
      <c r="AQ33" s="17"/>
      <c r="AR33" s="85">
        <v>325.0</v>
      </c>
      <c r="AS33" s="85">
        <v>758.0</v>
      </c>
      <c r="AT33" s="140">
        <f t="shared" si="20"/>
        <v>0.007395944747</v>
      </c>
      <c r="AU33" s="140">
        <f t="shared" si="21"/>
        <v>0.01724961882</v>
      </c>
      <c r="AV33" s="140">
        <f t="shared" si="22"/>
        <v>0.02429906542</v>
      </c>
      <c r="AW33" s="17"/>
      <c r="AX33" s="85">
        <v>9588.0</v>
      </c>
      <c r="AY33" s="85">
        <v>20081.0</v>
      </c>
      <c r="AZ33" s="140">
        <f t="shared" si="16"/>
        <v>0.2181917484</v>
      </c>
      <c r="BA33" s="140">
        <f t="shared" si="17"/>
        <v>0.4569783583</v>
      </c>
      <c r="BB33" s="140">
        <f t="shared" si="18"/>
        <v>0.7168598131</v>
      </c>
      <c r="BC33" s="17"/>
      <c r="BD33" s="85">
        <f t="shared" ref="BD33:BE33" si="30">B33+H33+N33+T33+Z33+AF33+AL33+AR33+AX33</f>
        <v>13375</v>
      </c>
      <c r="BE33" s="85">
        <f t="shared" si="30"/>
        <v>30568</v>
      </c>
      <c r="BF33" s="85">
        <f t="shared" si="19"/>
        <v>43943</v>
      </c>
      <c r="BG33" s="7"/>
      <c r="BH33" s="7"/>
      <c r="BI33" s="7"/>
    </row>
    <row r="34" ht="15.75" customHeight="1">
      <c r="A34" s="11">
        <v>2018.0</v>
      </c>
      <c r="B34" s="11">
        <v>9.0</v>
      </c>
      <c r="C34" s="11">
        <v>24.0</v>
      </c>
      <c r="D34" s="140">
        <f t="shared" si="1"/>
        <v>0.0002030502662</v>
      </c>
      <c r="E34" s="140">
        <f t="shared" si="2"/>
        <v>0.0005414673766</v>
      </c>
      <c r="F34" s="140">
        <f t="shared" si="3"/>
        <v>0.0006345177665</v>
      </c>
      <c r="G34" s="17"/>
      <c r="H34" s="85">
        <v>982.0</v>
      </c>
      <c r="I34" s="85">
        <v>1986.0</v>
      </c>
      <c r="J34" s="140">
        <f t="shared" si="4"/>
        <v>0.02215504016</v>
      </c>
      <c r="K34" s="140">
        <f t="shared" si="5"/>
        <v>0.04480642541</v>
      </c>
      <c r="L34" s="140">
        <f t="shared" si="6"/>
        <v>0.06923293852</v>
      </c>
      <c r="M34" s="17"/>
      <c r="N34" s="85">
        <v>644.0</v>
      </c>
      <c r="O34" s="85">
        <v>1246.0</v>
      </c>
      <c r="P34" s="140">
        <f t="shared" si="7"/>
        <v>0.01452937461</v>
      </c>
      <c r="Q34" s="140">
        <f t="shared" si="8"/>
        <v>0.0281111813</v>
      </c>
      <c r="R34" s="140">
        <f t="shared" si="9"/>
        <v>0.04540327129</v>
      </c>
      <c r="S34" s="17"/>
      <c r="T34" s="85">
        <v>321.0</v>
      </c>
      <c r="U34" s="85">
        <v>927.0</v>
      </c>
      <c r="V34" s="140">
        <f t="shared" si="10"/>
        <v>0.007242126162</v>
      </c>
      <c r="W34" s="140">
        <f t="shared" si="11"/>
        <v>0.02091417742</v>
      </c>
      <c r="X34" s="140">
        <f t="shared" si="12"/>
        <v>0.02263113367</v>
      </c>
      <c r="Y34" s="17"/>
      <c r="Z34" s="85">
        <v>1899.0</v>
      </c>
      <c r="AA34" s="85">
        <v>6195.0</v>
      </c>
      <c r="AB34" s="140">
        <f t="shared" si="13"/>
        <v>0.04284360617</v>
      </c>
      <c r="AC34" s="140">
        <f t="shared" si="14"/>
        <v>0.1397662666</v>
      </c>
      <c r="AD34" s="140">
        <f t="shared" si="15"/>
        <v>0.1338832487</v>
      </c>
      <c r="AE34" s="17"/>
      <c r="AF34" s="85">
        <v>11.0</v>
      </c>
      <c r="AG34" s="85">
        <v>15.0</v>
      </c>
      <c r="AH34" s="140">
        <f t="shared" si="26"/>
        <v>0.0002481725476</v>
      </c>
      <c r="AI34" s="140">
        <f t="shared" si="27"/>
        <v>0.0003384171104</v>
      </c>
      <c r="AJ34" s="140">
        <f t="shared" si="28"/>
        <v>0.0007755217146</v>
      </c>
      <c r="AK34" s="17"/>
      <c r="AL34" s="85">
        <v>144.0</v>
      </c>
      <c r="AM34" s="85">
        <v>354.0</v>
      </c>
      <c r="AN34" s="140">
        <f t="shared" si="23"/>
        <v>0.00324880426</v>
      </c>
      <c r="AO34" s="140">
        <f t="shared" si="24"/>
        <v>0.007986643805</v>
      </c>
      <c r="AP34" s="140">
        <f t="shared" si="25"/>
        <v>0.01015228426</v>
      </c>
      <c r="AQ34" s="17"/>
      <c r="AR34" s="85">
        <v>356.0</v>
      </c>
      <c r="AS34" s="85">
        <v>764.0</v>
      </c>
      <c r="AT34" s="140">
        <f t="shared" si="20"/>
        <v>0.008031766086</v>
      </c>
      <c r="AU34" s="140">
        <f t="shared" si="21"/>
        <v>0.01723671149</v>
      </c>
      <c r="AV34" s="140">
        <f t="shared" si="22"/>
        <v>0.02509870276</v>
      </c>
      <c r="AW34" s="17"/>
      <c r="AX34" s="85">
        <v>9818.0</v>
      </c>
      <c r="AY34" s="85">
        <v>18629.0</v>
      </c>
      <c r="AZ34" s="140">
        <f t="shared" si="16"/>
        <v>0.2215052793</v>
      </c>
      <c r="BA34" s="140">
        <f t="shared" si="17"/>
        <v>0.4202914899</v>
      </c>
      <c r="BB34" s="140">
        <f t="shared" si="18"/>
        <v>0.6921883813</v>
      </c>
      <c r="BC34" s="17"/>
      <c r="BD34" s="85">
        <v>14184.0</v>
      </c>
      <c r="BE34" s="85">
        <v>30140.0</v>
      </c>
      <c r="BF34" s="85">
        <v>44324.0</v>
      </c>
      <c r="BG34" s="36"/>
      <c r="BH34" s="7"/>
      <c r="BI34" s="154"/>
    </row>
    <row r="35" ht="15.75" customHeight="1">
      <c r="A35" s="11">
        <v>2019.0</v>
      </c>
      <c r="B35" s="11">
        <v>11.0</v>
      </c>
      <c r="C35" s="11">
        <v>28.0</v>
      </c>
      <c r="D35" s="140">
        <f t="shared" si="1"/>
        <v>0.0002531587305</v>
      </c>
      <c r="E35" s="140">
        <f t="shared" si="2"/>
        <v>0.0006444040413</v>
      </c>
      <c r="F35" s="140">
        <f t="shared" si="3"/>
        <v>0.0007845374795</v>
      </c>
      <c r="G35" s="17"/>
      <c r="H35" s="85">
        <v>1125.0</v>
      </c>
      <c r="I35" s="85">
        <v>2138.0</v>
      </c>
      <c r="J35" s="140">
        <f t="shared" si="4"/>
        <v>0.0258912338</v>
      </c>
      <c r="K35" s="140">
        <f t="shared" si="5"/>
        <v>0.04920485144</v>
      </c>
      <c r="L35" s="140">
        <f t="shared" si="6"/>
        <v>0.08023678768</v>
      </c>
      <c r="M35" s="17"/>
      <c r="N35" s="85">
        <v>747.0</v>
      </c>
      <c r="O35" s="85">
        <v>1399.0</v>
      </c>
      <c r="P35" s="140">
        <f t="shared" si="7"/>
        <v>0.01719177925</v>
      </c>
      <c r="Q35" s="140">
        <f t="shared" si="8"/>
        <v>0.03219718764</v>
      </c>
      <c r="R35" s="140">
        <f t="shared" si="9"/>
        <v>0.05327722702</v>
      </c>
      <c r="S35" s="17"/>
      <c r="T35" s="85">
        <v>396.0</v>
      </c>
      <c r="U35" s="85">
        <v>1074.0</v>
      </c>
      <c r="V35" s="140">
        <f t="shared" si="10"/>
        <v>0.009113714299</v>
      </c>
      <c r="W35" s="140">
        <f t="shared" si="11"/>
        <v>0.02471749787</v>
      </c>
      <c r="X35" s="140">
        <f t="shared" si="12"/>
        <v>0.02824334926</v>
      </c>
      <c r="Y35" s="17"/>
      <c r="Z35" s="85">
        <v>2175.0</v>
      </c>
      <c r="AA35" s="85">
        <v>7052.0</v>
      </c>
      <c r="AB35" s="140">
        <f t="shared" si="13"/>
        <v>0.05005638535</v>
      </c>
      <c r="AC35" s="140">
        <f t="shared" si="14"/>
        <v>0.1622977607</v>
      </c>
      <c r="AD35" s="140">
        <f t="shared" si="15"/>
        <v>0.1551244562</v>
      </c>
      <c r="AE35" s="17"/>
      <c r="AF35" s="85">
        <v>12.0</v>
      </c>
      <c r="AG35" s="85">
        <v>21.0</v>
      </c>
      <c r="AH35" s="140">
        <f t="shared" si="26"/>
        <v>0.0002761731606</v>
      </c>
      <c r="AI35" s="140">
        <f t="shared" si="27"/>
        <v>0.000483303031</v>
      </c>
      <c r="AJ35" s="140">
        <f t="shared" si="28"/>
        <v>0.0008558590685</v>
      </c>
      <c r="AK35" s="17"/>
      <c r="AL35" s="85">
        <v>168.0</v>
      </c>
      <c r="AM35" s="85">
        <v>398.0</v>
      </c>
      <c r="AN35" s="140">
        <f t="shared" si="23"/>
        <v>0.003866424248</v>
      </c>
      <c r="AO35" s="140">
        <f t="shared" si="24"/>
        <v>0.009159743159</v>
      </c>
      <c r="AP35" s="140">
        <f t="shared" si="25"/>
        <v>0.01198202696</v>
      </c>
      <c r="AQ35" s="17"/>
      <c r="AR35" s="85">
        <v>397.0</v>
      </c>
      <c r="AS35" s="85">
        <v>865.0</v>
      </c>
      <c r="AT35" s="140">
        <f t="shared" si="20"/>
        <v>0.009136728729</v>
      </c>
      <c r="AU35" s="140">
        <f t="shared" si="21"/>
        <v>0.01990748199</v>
      </c>
      <c r="AV35" s="140">
        <f t="shared" si="22"/>
        <v>0.02831467085</v>
      </c>
      <c r="AW35" s="17"/>
      <c r="AX35" s="85">
        <v>8990.0</v>
      </c>
      <c r="AY35" s="85">
        <v>16455.0</v>
      </c>
      <c r="AZ35" s="140">
        <f t="shared" si="16"/>
        <v>0.2068997261</v>
      </c>
      <c r="BA35" s="140">
        <f t="shared" si="17"/>
        <v>0.3787024464</v>
      </c>
      <c r="BB35" s="140">
        <f t="shared" si="18"/>
        <v>0.6411810855</v>
      </c>
      <c r="BC35" s="17"/>
      <c r="BD35" s="85">
        <v>14021.0</v>
      </c>
      <c r="BE35" s="85">
        <v>29430.0</v>
      </c>
      <c r="BF35" s="85">
        <v>43451.0</v>
      </c>
      <c r="BG35" s="36"/>
      <c r="BH35" s="7"/>
      <c r="BI35" s="7"/>
    </row>
    <row r="36" ht="15.75" customHeight="1">
      <c r="A36" s="11">
        <v>2020.0</v>
      </c>
      <c r="B36" s="11">
        <v>11.0</v>
      </c>
      <c r="C36" s="11">
        <v>37.0</v>
      </c>
      <c r="D36" s="140">
        <f t="shared" si="1"/>
        <v>0.0002220607235</v>
      </c>
      <c r="E36" s="140">
        <f t="shared" si="2"/>
        <v>0.0007469315245</v>
      </c>
      <c r="F36" s="140">
        <f t="shared" si="3"/>
        <v>0.0006758832565</v>
      </c>
      <c r="G36" s="17"/>
      <c r="H36" s="85">
        <v>1395.0</v>
      </c>
      <c r="I36" s="85">
        <v>2687.0</v>
      </c>
      <c r="J36" s="140">
        <f t="shared" si="4"/>
        <v>0.02816133721</v>
      </c>
      <c r="K36" s="140">
        <f t="shared" si="5"/>
        <v>0.05424337855</v>
      </c>
      <c r="L36" s="140">
        <f t="shared" si="6"/>
        <v>0.08571428571</v>
      </c>
      <c r="M36" s="17"/>
      <c r="N36" s="85">
        <v>900.0</v>
      </c>
      <c r="O36" s="85">
        <v>1553.0</v>
      </c>
      <c r="P36" s="140">
        <f t="shared" si="7"/>
        <v>0.01816860465</v>
      </c>
      <c r="Q36" s="140">
        <f t="shared" si="8"/>
        <v>0.03135093669</v>
      </c>
      <c r="R36" s="140">
        <f t="shared" si="9"/>
        <v>0.05529953917</v>
      </c>
      <c r="S36" s="17"/>
      <c r="T36" s="85">
        <v>500.0</v>
      </c>
      <c r="U36" s="85">
        <v>1331.0</v>
      </c>
      <c r="V36" s="140">
        <f t="shared" si="10"/>
        <v>0.01009366925</v>
      </c>
      <c r="W36" s="140">
        <f t="shared" si="11"/>
        <v>0.02686934755</v>
      </c>
      <c r="X36" s="140">
        <f t="shared" si="12"/>
        <v>0.03072196621</v>
      </c>
      <c r="Y36" s="17"/>
      <c r="Z36" s="85">
        <v>2587.0</v>
      </c>
      <c r="AA36" s="85">
        <v>7619.0</v>
      </c>
      <c r="AB36" s="140">
        <f t="shared" si="13"/>
        <v>0.0522246447</v>
      </c>
      <c r="AC36" s="140">
        <f t="shared" si="14"/>
        <v>0.153807332</v>
      </c>
      <c r="AD36" s="140">
        <f t="shared" si="15"/>
        <v>0.1589554531</v>
      </c>
      <c r="AE36" s="17"/>
      <c r="AF36" s="85">
        <v>11.0</v>
      </c>
      <c r="AG36" s="85">
        <v>20.0</v>
      </c>
      <c r="AH36" s="140">
        <f t="shared" si="26"/>
        <v>0.0002220607235</v>
      </c>
      <c r="AI36" s="140">
        <f t="shared" si="27"/>
        <v>0.00040374677</v>
      </c>
      <c r="AJ36" s="140">
        <f t="shared" si="28"/>
        <v>0.0006758832565</v>
      </c>
      <c r="AK36" s="17"/>
      <c r="AL36" s="85">
        <v>207.0</v>
      </c>
      <c r="AM36" s="85">
        <v>480.0</v>
      </c>
      <c r="AN36" s="140">
        <f t="shared" si="23"/>
        <v>0.00417877907</v>
      </c>
      <c r="AO36" s="140">
        <f t="shared" si="24"/>
        <v>0.009689922481</v>
      </c>
      <c r="AP36" s="140">
        <f t="shared" si="25"/>
        <v>0.01271889401</v>
      </c>
      <c r="AQ36" s="17"/>
      <c r="AR36" s="85">
        <v>444.0</v>
      </c>
      <c r="AS36" s="85">
        <v>973.0</v>
      </c>
      <c r="AT36" s="140">
        <f t="shared" si="20"/>
        <v>0.008963178295</v>
      </c>
      <c r="AU36" s="140">
        <f t="shared" si="21"/>
        <v>0.01964228036</v>
      </c>
      <c r="AV36" s="140">
        <f t="shared" si="22"/>
        <v>0.02728110599</v>
      </c>
      <c r="AW36" s="17"/>
      <c r="AX36" s="85">
        <v>10220.0</v>
      </c>
      <c r="AY36" s="85">
        <v>18561.0</v>
      </c>
      <c r="AZ36" s="140">
        <f t="shared" si="16"/>
        <v>0.2063145995</v>
      </c>
      <c r="BA36" s="140">
        <f t="shared" si="17"/>
        <v>0.3746971899</v>
      </c>
      <c r="BB36" s="140">
        <f t="shared" si="18"/>
        <v>0.6279569892</v>
      </c>
      <c r="BC36" s="17"/>
      <c r="BD36" s="85">
        <v>16275.0</v>
      </c>
      <c r="BE36" s="85">
        <v>33261.0</v>
      </c>
      <c r="BF36" s="85">
        <f>BD36+BE36</f>
        <v>49536</v>
      </c>
      <c r="BG36" s="36"/>
      <c r="BH36" s="7"/>
      <c r="BI36" s="7"/>
    </row>
    <row r="37" ht="15.75" customHeight="1">
      <c r="A37" s="7"/>
      <c r="B37" s="7"/>
      <c r="C37" s="7"/>
      <c r="D37" s="143"/>
      <c r="E37" s="143"/>
      <c r="F37" s="143"/>
      <c r="G37" s="22"/>
      <c r="H37" s="154"/>
      <c r="I37" s="154"/>
      <c r="J37" s="143"/>
      <c r="K37" s="143"/>
      <c r="L37" s="143"/>
      <c r="M37" s="22"/>
      <c r="N37" s="154"/>
      <c r="O37" s="154"/>
      <c r="P37" s="143"/>
      <c r="Q37" s="143"/>
      <c r="R37" s="143"/>
      <c r="S37" s="22"/>
      <c r="T37" s="154"/>
      <c r="U37" s="154"/>
      <c r="V37" s="143"/>
      <c r="W37" s="143"/>
      <c r="X37" s="143"/>
      <c r="Y37" s="22"/>
      <c r="Z37" s="154"/>
      <c r="AA37" s="154"/>
      <c r="AB37" s="143"/>
      <c r="AC37" s="143"/>
      <c r="AD37" s="143"/>
      <c r="AE37" s="22"/>
      <c r="AF37" s="154"/>
      <c r="AG37" s="154"/>
      <c r="AH37" s="143"/>
      <c r="AI37" s="143"/>
      <c r="AJ37" s="143"/>
      <c r="AK37" s="22"/>
      <c r="AL37" s="154"/>
      <c r="AM37" s="154"/>
      <c r="AN37" s="143"/>
      <c r="AO37" s="143"/>
      <c r="AP37" s="143"/>
      <c r="AQ37" s="22"/>
      <c r="AR37" s="154"/>
      <c r="AS37" s="154"/>
      <c r="AT37" s="143"/>
      <c r="AU37" s="143"/>
      <c r="AV37" s="143"/>
      <c r="AW37" s="22"/>
      <c r="AX37" s="154"/>
      <c r="AY37" s="154"/>
      <c r="AZ37" s="143"/>
      <c r="BA37" s="143"/>
      <c r="BB37" s="143"/>
      <c r="BC37" s="22"/>
      <c r="BD37" s="154"/>
      <c r="BE37" s="154"/>
      <c r="BF37" s="154"/>
      <c r="BG37" s="36"/>
      <c r="BH37" s="7"/>
      <c r="BI37" s="7"/>
    </row>
    <row r="38" ht="15.75" customHeight="1">
      <c r="A38" s="98" t="s">
        <v>213</v>
      </c>
      <c r="B38" s="7" t="s">
        <v>144</v>
      </c>
      <c r="C38" s="7" t="s">
        <v>145</v>
      </c>
      <c r="D38" s="7" t="s">
        <v>146</v>
      </c>
      <c r="E38" s="7" t="s">
        <v>106</v>
      </c>
      <c r="F38" s="7" t="s">
        <v>107</v>
      </c>
      <c r="G38" s="7" t="s">
        <v>108</v>
      </c>
      <c r="H38" s="154" t="s">
        <v>147</v>
      </c>
      <c r="I38" s="154" t="s">
        <v>148</v>
      </c>
      <c r="J38" s="7" t="s">
        <v>149</v>
      </c>
      <c r="K38" s="7" t="s">
        <v>112</v>
      </c>
      <c r="N38" s="153"/>
      <c r="Q38" s="153"/>
      <c r="R38" s="153"/>
      <c r="W38" s="153"/>
      <c r="X38" s="153"/>
      <c r="AC38" s="153"/>
      <c r="AD38" s="153"/>
      <c r="AI38" s="153"/>
      <c r="AJ38" s="153"/>
      <c r="AO38" s="153"/>
      <c r="AP38" s="153"/>
      <c r="AU38" s="153"/>
      <c r="AV38" s="153"/>
      <c r="BA38" s="153"/>
      <c r="BB38" s="153"/>
      <c r="BC38" s="153"/>
    </row>
    <row r="39" ht="15.75" customHeight="1">
      <c r="A39" s="7" t="s">
        <v>51</v>
      </c>
      <c r="B39" s="7">
        <v>16275.0</v>
      </c>
      <c r="C39" s="143">
        <v>6.758832565284178E-4</v>
      </c>
      <c r="D39" s="143">
        <v>0.08571428571428572</v>
      </c>
      <c r="E39" s="143">
        <v>0.055299539170506916</v>
      </c>
      <c r="F39" s="143">
        <v>0.030721966205837174</v>
      </c>
      <c r="G39" s="143">
        <v>0.15895545314900153</v>
      </c>
      <c r="H39" s="143">
        <v>6.758832565284178E-4</v>
      </c>
      <c r="I39" s="143">
        <v>0.01271889400921659</v>
      </c>
      <c r="J39" s="143">
        <v>0.02728110599078341</v>
      </c>
      <c r="K39" s="143">
        <v>0.6279569892473118</v>
      </c>
      <c r="N39" s="153"/>
      <c r="Q39" s="153"/>
      <c r="R39" s="153"/>
      <c r="W39" s="153"/>
      <c r="X39" s="153"/>
      <c r="AC39" s="153"/>
      <c r="AD39" s="153"/>
      <c r="AI39" s="153"/>
      <c r="AJ39" s="153"/>
      <c r="AO39" s="153"/>
      <c r="AP39" s="153"/>
      <c r="AU39" s="153"/>
      <c r="AV39" s="153"/>
      <c r="BA39" s="153"/>
      <c r="BB39" s="153"/>
      <c r="BC39" s="153"/>
    </row>
    <row r="40" ht="15.75" customHeight="1">
      <c r="A40" s="98" t="s">
        <v>213</v>
      </c>
      <c r="B40" s="7" t="s">
        <v>144</v>
      </c>
      <c r="C40" s="36" t="s">
        <v>145</v>
      </c>
      <c r="D40" s="36" t="s">
        <v>146</v>
      </c>
      <c r="E40" s="36" t="s">
        <v>106</v>
      </c>
      <c r="F40" s="36" t="s">
        <v>107</v>
      </c>
      <c r="G40" s="36" t="s">
        <v>108</v>
      </c>
      <c r="H40" s="154" t="s">
        <v>147</v>
      </c>
      <c r="I40" s="154" t="s">
        <v>148</v>
      </c>
      <c r="J40" s="36" t="s">
        <v>149</v>
      </c>
      <c r="K40" s="36" t="s">
        <v>112</v>
      </c>
      <c r="N40" s="153"/>
      <c r="Q40" s="153"/>
      <c r="R40" s="153"/>
      <c r="W40" s="153"/>
      <c r="X40" s="153"/>
      <c r="AC40" s="153"/>
      <c r="AD40" s="153"/>
      <c r="AI40" s="153"/>
      <c r="AJ40" s="153"/>
      <c r="AO40" s="153"/>
      <c r="AP40" s="153"/>
      <c r="AU40" s="153"/>
      <c r="AV40" s="153"/>
      <c r="BA40" s="153"/>
      <c r="BB40" s="153"/>
      <c r="BC40" s="153"/>
    </row>
    <row r="41" ht="15.75" customHeight="1">
      <c r="A41" s="7" t="s">
        <v>52</v>
      </c>
      <c r="B41" s="7">
        <v>33261.0</v>
      </c>
      <c r="C41" s="143">
        <f>C36/B41</f>
        <v>0.001112413938</v>
      </c>
      <c r="D41" s="143">
        <f>I36/B41</f>
        <v>0.08078530411</v>
      </c>
      <c r="E41" s="143">
        <f>O36/B41</f>
        <v>0.04669132016</v>
      </c>
      <c r="F41" s="143">
        <f>U36/B41</f>
        <v>0.04001683654</v>
      </c>
      <c r="G41" s="143">
        <f>AA36/B41</f>
        <v>0.2290670756</v>
      </c>
      <c r="H41" s="143">
        <f>AG36/B41</f>
        <v>0.0006013048315</v>
      </c>
      <c r="I41" s="143">
        <f>AM36/B41</f>
        <v>0.01443131596</v>
      </c>
      <c r="J41" s="143">
        <f>AS36/B41</f>
        <v>0.02925348005</v>
      </c>
      <c r="K41" s="143">
        <f>AY36/B41</f>
        <v>0.5580409489</v>
      </c>
      <c r="N41" s="153"/>
      <c r="Q41" s="153"/>
      <c r="R41" s="153"/>
      <c r="W41" s="153"/>
      <c r="X41" s="153"/>
      <c r="AC41" s="153"/>
      <c r="AD41" s="153"/>
      <c r="AI41" s="153"/>
      <c r="AJ41" s="153"/>
      <c r="AO41" s="153"/>
      <c r="AP41" s="153"/>
      <c r="AU41" s="153"/>
      <c r="AV41" s="153"/>
      <c r="BA41" s="153"/>
      <c r="BB41" s="153"/>
      <c r="BC41" s="153"/>
    </row>
    <row r="42" ht="15.75" customHeight="1">
      <c r="H42" s="153"/>
      <c r="I42" s="153"/>
      <c r="N42" s="153"/>
      <c r="Q42" s="153"/>
      <c r="R42" s="153"/>
      <c r="W42" s="153"/>
      <c r="X42" s="153"/>
      <c r="AC42" s="153"/>
      <c r="AD42" s="153"/>
      <c r="AI42" s="153"/>
      <c r="AJ42" s="153"/>
      <c r="AO42" s="153"/>
      <c r="AP42" s="153"/>
      <c r="AU42" s="153"/>
      <c r="AV42" s="153"/>
      <c r="BA42" s="153"/>
      <c r="BB42" s="153"/>
      <c r="BC42" s="153"/>
    </row>
    <row r="43" ht="15.75" customHeight="1">
      <c r="H43" s="153"/>
      <c r="I43" s="153"/>
      <c r="N43" s="153"/>
      <c r="Q43" s="153"/>
      <c r="R43" s="153"/>
      <c r="W43" s="153"/>
      <c r="X43" s="153"/>
      <c r="AC43" s="153"/>
      <c r="AD43" s="153"/>
      <c r="AI43" s="153"/>
      <c r="AJ43" s="153"/>
      <c r="AO43" s="153"/>
      <c r="AP43" s="153"/>
      <c r="AU43" s="153"/>
      <c r="AV43" s="153"/>
      <c r="BA43" s="153"/>
      <c r="BB43" s="153"/>
      <c r="BC43" s="153"/>
    </row>
    <row r="44" ht="15.75" customHeight="1">
      <c r="H44" s="153"/>
      <c r="I44" s="153"/>
      <c r="N44" s="153"/>
      <c r="Q44" s="153"/>
      <c r="R44" s="153"/>
      <c r="W44" s="153"/>
      <c r="X44" s="153"/>
      <c r="AC44" s="153"/>
      <c r="AD44" s="153"/>
      <c r="AI44" s="153"/>
      <c r="AJ44" s="153"/>
      <c r="AO44" s="153"/>
      <c r="AP44" s="153"/>
      <c r="AU44" s="153"/>
      <c r="AV44" s="153"/>
      <c r="BA44" s="153"/>
      <c r="BB44" s="153"/>
      <c r="BC44" s="153"/>
    </row>
    <row r="45" ht="15.75" customHeight="1">
      <c r="H45" s="153"/>
      <c r="I45" s="153"/>
      <c r="N45" s="153"/>
      <c r="Q45" s="153"/>
      <c r="R45" s="153"/>
      <c r="W45" s="153"/>
      <c r="X45" s="153"/>
      <c r="AC45" s="153"/>
      <c r="AD45" s="153"/>
      <c r="AI45" s="153"/>
      <c r="AJ45" s="153"/>
      <c r="AO45" s="153"/>
      <c r="AP45" s="153"/>
      <c r="AU45" s="153"/>
      <c r="AV45" s="153"/>
      <c r="BA45" s="153"/>
      <c r="BB45" s="153"/>
      <c r="BC45" s="153"/>
    </row>
    <row r="46" ht="15.75" customHeight="1">
      <c r="H46" s="153"/>
      <c r="I46" s="153"/>
      <c r="N46" s="153"/>
      <c r="Q46" s="153"/>
      <c r="R46" s="153"/>
      <c r="W46" s="153"/>
      <c r="X46" s="153"/>
      <c r="AC46" s="153"/>
      <c r="AD46" s="153"/>
      <c r="AI46" s="153"/>
      <c r="AJ46" s="153"/>
      <c r="AO46" s="153"/>
      <c r="AP46" s="153"/>
      <c r="AU46" s="153"/>
      <c r="AV46" s="153"/>
      <c r="BA46" s="153"/>
      <c r="BB46" s="153"/>
      <c r="BC46" s="153"/>
    </row>
    <row r="47" ht="15.75" customHeight="1">
      <c r="H47" s="153"/>
      <c r="I47" s="153"/>
      <c r="N47" s="153"/>
      <c r="Q47" s="153"/>
      <c r="R47" s="153"/>
      <c r="W47" s="153"/>
      <c r="X47" s="153"/>
      <c r="AC47" s="153"/>
      <c r="AD47" s="153"/>
      <c r="AI47" s="153"/>
      <c r="AJ47" s="153"/>
      <c r="AO47" s="153"/>
      <c r="AP47" s="153"/>
      <c r="AU47" s="153"/>
      <c r="AV47" s="153"/>
      <c r="BA47" s="153"/>
      <c r="BB47" s="153"/>
      <c r="BC47" s="153"/>
    </row>
    <row r="48" ht="15.75" customHeight="1">
      <c r="H48" s="153"/>
      <c r="I48" s="153"/>
      <c r="N48" s="153"/>
      <c r="O48" s="153"/>
      <c r="T48" s="153"/>
      <c r="U48" s="153"/>
      <c r="Z48" s="153"/>
      <c r="AA48" s="153"/>
      <c r="AF48" s="153"/>
      <c r="AG48" s="153"/>
      <c r="AL48" s="153"/>
      <c r="AM48" s="153"/>
      <c r="AR48" s="153"/>
      <c r="AS48" s="153"/>
      <c r="AX48" s="153"/>
      <c r="AY48" s="153"/>
      <c r="BD48" s="153"/>
      <c r="BE48" s="153"/>
      <c r="BF48" s="153"/>
    </row>
    <row r="49" ht="15.75" customHeight="1">
      <c r="H49" s="153"/>
      <c r="I49" s="153"/>
      <c r="N49" s="153"/>
      <c r="O49" s="153"/>
      <c r="T49" s="153"/>
      <c r="U49" s="153"/>
      <c r="Z49" s="153"/>
      <c r="AA49" s="153"/>
      <c r="AF49" s="153"/>
      <c r="AG49" s="153"/>
      <c r="AL49" s="153"/>
      <c r="AM49" s="153"/>
      <c r="AR49" s="153"/>
      <c r="AS49" s="153"/>
      <c r="AX49" s="153"/>
      <c r="AY49" s="153"/>
      <c r="BD49" s="153"/>
      <c r="BE49" s="153"/>
      <c r="BF49" s="153"/>
    </row>
    <row r="50" ht="120.0" customHeight="1">
      <c r="A50" s="114" t="s">
        <v>150</v>
      </c>
      <c r="B50" s="13"/>
      <c r="C50" s="13"/>
      <c r="D50" s="13"/>
      <c r="E50" s="14"/>
      <c r="H50" s="153"/>
      <c r="I50" s="153"/>
      <c r="N50" s="153"/>
      <c r="O50" s="153"/>
      <c r="T50" s="153"/>
      <c r="U50" s="153"/>
      <c r="Z50" s="153"/>
      <c r="AA50" s="153"/>
      <c r="AF50" s="153"/>
      <c r="AG50" s="153"/>
      <c r="AL50" s="153"/>
      <c r="AM50" s="153"/>
      <c r="AR50" s="153"/>
      <c r="AS50" s="153"/>
      <c r="AX50" s="153"/>
      <c r="AY50" s="153"/>
      <c r="BD50" s="153"/>
      <c r="BE50" s="153"/>
      <c r="BF50" s="153"/>
    </row>
    <row r="51" ht="70.5" customHeight="1">
      <c r="A51" s="114" t="s">
        <v>214</v>
      </c>
      <c r="B51" s="13"/>
      <c r="C51" s="13"/>
      <c r="D51" s="13"/>
      <c r="E51" s="14"/>
      <c r="H51" s="153"/>
      <c r="I51" s="153"/>
      <c r="N51" s="153"/>
      <c r="O51" s="153"/>
      <c r="T51" s="153"/>
      <c r="U51" s="153"/>
      <c r="Z51" s="153"/>
      <c r="AA51" s="153"/>
      <c r="AF51" s="153"/>
      <c r="AG51" s="153"/>
      <c r="AL51" s="153"/>
      <c r="AM51" s="153"/>
      <c r="AR51" s="153"/>
      <c r="AS51" s="153"/>
      <c r="AX51" s="153"/>
      <c r="AY51" s="153"/>
      <c r="BD51" s="153"/>
      <c r="BE51" s="153"/>
      <c r="BF51" s="153"/>
    </row>
    <row r="52" ht="60.75" customHeight="1">
      <c r="A52" s="114" t="s">
        <v>215</v>
      </c>
      <c r="B52" s="13"/>
      <c r="C52" s="13"/>
      <c r="D52" s="13"/>
      <c r="E52" s="14"/>
      <c r="H52" s="153"/>
      <c r="I52" s="153"/>
      <c r="N52" s="153"/>
      <c r="O52" s="153"/>
      <c r="T52" s="153"/>
      <c r="U52" s="153"/>
      <c r="Z52" s="153"/>
      <c r="AA52" s="153"/>
      <c r="AF52" s="153"/>
      <c r="AG52" s="153"/>
      <c r="AL52" s="153"/>
      <c r="AM52" s="153"/>
      <c r="AR52" s="153"/>
      <c r="AS52" s="153"/>
      <c r="AX52" s="153"/>
      <c r="AY52" s="153"/>
      <c r="BD52" s="153"/>
      <c r="BE52" s="153"/>
      <c r="BF52" s="153"/>
    </row>
    <row r="53" ht="15.75" customHeight="1">
      <c r="H53" s="153"/>
      <c r="I53" s="153"/>
      <c r="N53" s="153"/>
      <c r="O53" s="153"/>
      <c r="T53" s="153"/>
      <c r="U53" s="153"/>
      <c r="Z53" s="153"/>
      <c r="AA53" s="153"/>
      <c r="AF53" s="153"/>
      <c r="AG53" s="153"/>
      <c r="AL53" s="153"/>
      <c r="AM53" s="153"/>
      <c r="AR53" s="153"/>
      <c r="AS53" s="153"/>
      <c r="AX53" s="153"/>
      <c r="AY53" s="153"/>
      <c r="BD53" s="153"/>
      <c r="BE53" s="153"/>
      <c r="BF53" s="153"/>
    </row>
    <row r="54" ht="33.0" customHeight="1">
      <c r="A54" s="39" t="s">
        <v>216</v>
      </c>
      <c r="H54" s="153"/>
      <c r="I54" s="153"/>
      <c r="N54" s="153"/>
      <c r="O54" s="153"/>
      <c r="T54" s="153"/>
      <c r="U54" s="153"/>
      <c r="Z54" s="153"/>
      <c r="AA54" s="153"/>
      <c r="AF54" s="153"/>
      <c r="AG54" s="153"/>
      <c r="AL54" s="153"/>
      <c r="AM54" s="153"/>
      <c r="AR54" s="153"/>
      <c r="AS54" s="153"/>
      <c r="AX54" s="153"/>
      <c r="AY54" s="153"/>
      <c r="BD54" s="153"/>
      <c r="BE54" s="153"/>
      <c r="BF54" s="153"/>
    </row>
    <row r="55" ht="15.75" customHeight="1">
      <c r="A55" s="110" t="s">
        <v>36</v>
      </c>
      <c r="H55" s="153"/>
      <c r="I55" s="153"/>
      <c r="N55" s="153"/>
      <c r="O55" s="153"/>
      <c r="T55" s="153"/>
      <c r="U55" s="153"/>
      <c r="Z55" s="153"/>
      <c r="AA55" s="153"/>
      <c r="AF55" s="153"/>
      <c r="AG55" s="153"/>
      <c r="AL55" s="153"/>
      <c r="AM55" s="153"/>
      <c r="AR55" s="153"/>
      <c r="AS55" s="153"/>
      <c r="AX55" s="153"/>
      <c r="AY55" s="153"/>
      <c r="BD55" s="153"/>
      <c r="BE55" s="153"/>
      <c r="BF55" s="153"/>
    </row>
    <row r="56" ht="15.75" customHeight="1">
      <c r="A56" s="110"/>
      <c r="B56" s="110"/>
      <c r="C56" s="110"/>
      <c r="D56" s="110"/>
      <c r="E56" s="110"/>
      <c r="H56" s="153"/>
      <c r="I56" s="153"/>
      <c r="N56" s="153"/>
      <c r="O56" s="153"/>
      <c r="T56" s="153"/>
      <c r="U56" s="153"/>
      <c r="Z56" s="153"/>
      <c r="AA56" s="153"/>
      <c r="AF56" s="153"/>
      <c r="AG56" s="153"/>
      <c r="AL56" s="153"/>
      <c r="AM56" s="153"/>
      <c r="AR56" s="153"/>
      <c r="AS56" s="153"/>
      <c r="AX56" s="153"/>
      <c r="AY56" s="153"/>
      <c r="BD56" s="153"/>
      <c r="BE56" s="153"/>
      <c r="BF56" s="153"/>
    </row>
    <row r="57" ht="15.75" customHeight="1">
      <c r="A57" s="42" t="s">
        <v>98</v>
      </c>
      <c r="C57" s="41"/>
      <c r="D57" s="41"/>
      <c r="E57" s="41"/>
      <c r="H57" s="153"/>
      <c r="I57" s="153"/>
      <c r="N57" s="153"/>
      <c r="O57" s="153"/>
      <c r="T57" s="153"/>
      <c r="U57" s="153"/>
      <c r="Z57" s="153"/>
      <c r="AA57" s="153"/>
      <c r="AF57" s="153"/>
      <c r="AG57" s="153"/>
      <c r="AL57" s="153"/>
      <c r="AM57" s="153"/>
      <c r="AR57" s="153"/>
      <c r="AS57" s="153"/>
      <c r="AX57" s="153"/>
      <c r="AY57" s="153"/>
      <c r="BD57" s="153"/>
      <c r="BE57" s="153"/>
      <c r="BF57" s="153"/>
    </row>
    <row r="58" ht="15.75" customHeight="1">
      <c r="A58" s="145"/>
      <c r="H58" s="153"/>
      <c r="I58" s="153"/>
      <c r="N58" s="153"/>
      <c r="O58" s="153"/>
      <c r="T58" s="153"/>
      <c r="U58" s="153"/>
      <c r="Z58" s="153"/>
      <c r="AA58" s="153"/>
      <c r="AF58" s="153"/>
      <c r="AG58" s="153"/>
      <c r="AL58" s="153"/>
      <c r="AM58" s="153"/>
      <c r="AR58" s="153"/>
      <c r="AS58" s="153"/>
      <c r="AX58" s="153"/>
      <c r="AY58" s="153"/>
      <c r="BD58" s="153"/>
      <c r="BE58" s="153"/>
      <c r="BF58" s="153"/>
    </row>
    <row r="59" ht="15.75" customHeight="1">
      <c r="H59" s="153"/>
      <c r="I59" s="153"/>
      <c r="N59" s="153"/>
      <c r="O59" s="153"/>
      <c r="T59" s="153"/>
      <c r="U59" s="153"/>
      <c r="Z59" s="153"/>
      <c r="AA59" s="153"/>
      <c r="AF59" s="153"/>
      <c r="AG59" s="153"/>
      <c r="AL59" s="153"/>
      <c r="AM59" s="153"/>
      <c r="AR59" s="153"/>
      <c r="AS59" s="153"/>
      <c r="AX59" s="153"/>
      <c r="AY59" s="153"/>
      <c r="BD59" s="153"/>
      <c r="BE59" s="153"/>
      <c r="BF59" s="153"/>
    </row>
    <row r="60" ht="15.75" customHeight="1">
      <c r="H60" s="153"/>
      <c r="I60" s="153"/>
      <c r="N60" s="153"/>
      <c r="O60" s="153"/>
      <c r="T60" s="153"/>
      <c r="U60" s="153"/>
      <c r="Z60" s="153"/>
      <c r="AA60" s="153"/>
      <c r="AF60" s="153"/>
      <c r="AG60" s="153"/>
      <c r="AL60" s="153"/>
      <c r="AM60" s="153"/>
      <c r="AR60" s="153"/>
      <c r="AS60" s="153"/>
      <c r="AX60" s="153"/>
      <c r="AY60" s="153"/>
      <c r="BD60" s="153"/>
      <c r="BE60" s="153"/>
      <c r="BF60" s="153"/>
    </row>
    <row r="61" ht="15.75" customHeight="1">
      <c r="H61" s="153"/>
      <c r="I61" s="153"/>
      <c r="N61" s="153"/>
      <c r="O61" s="153"/>
      <c r="T61" s="153"/>
      <c r="U61" s="153"/>
      <c r="Z61" s="153"/>
      <c r="AA61" s="153"/>
      <c r="AF61" s="153"/>
      <c r="AG61" s="153"/>
      <c r="AL61" s="153"/>
      <c r="AM61" s="153"/>
      <c r="AR61" s="153"/>
      <c r="AS61" s="153"/>
      <c r="AX61" s="153"/>
      <c r="AY61" s="153"/>
      <c r="BD61" s="153"/>
      <c r="BE61" s="153"/>
      <c r="BF61" s="153"/>
    </row>
    <row r="62" ht="15.75" customHeight="1">
      <c r="H62" s="153"/>
      <c r="I62" s="153"/>
      <c r="N62" s="153"/>
      <c r="O62" s="153"/>
      <c r="T62" s="153"/>
      <c r="U62" s="153"/>
      <c r="Z62" s="153"/>
      <c r="AA62" s="153"/>
      <c r="AF62" s="153"/>
      <c r="AG62" s="153"/>
      <c r="AL62" s="153"/>
      <c r="AM62" s="153"/>
      <c r="AR62" s="153"/>
      <c r="AS62" s="153"/>
      <c r="AX62" s="153"/>
      <c r="AY62" s="153"/>
      <c r="BD62" s="153"/>
      <c r="BE62" s="153"/>
      <c r="BF62" s="153"/>
    </row>
    <row r="63" ht="15.75" customHeight="1">
      <c r="H63" s="153"/>
      <c r="I63" s="153"/>
      <c r="N63" s="153"/>
      <c r="O63" s="153"/>
      <c r="T63" s="153"/>
      <c r="U63" s="153"/>
      <c r="Z63" s="153"/>
      <c r="AA63" s="153"/>
      <c r="AF63" s="153"/>
      <c r="AG63" s="153"/>
      <c r="AL63" s="153"/>
      <c r="AM63" s="153"/>
      <c r="AR63" s="153"/>
      <c r="AS63" s="153"/>
      <c r="AX63" s="153"/>
      <c r="AY63" s="153"/>
      <c r="BD63" s="153"/>
      <c r="BE63" s="153"/>
      <c r="BF63" s="153"/>
    </row>
    <row r="64" ht="15.75" customHeight="1">
      <c r="H64" s="153"/>
      <c r="I64" s="153"/>
      <c r="N64" s="153"/>
      <c r="O64" s="153"/>
      <c r="T64" s="153"/>
      <c r="U64" s="153"/>
      <c r="Z64" s="153"/>
      <c r="AA64" s="153"/>
      <c r="AF64" s="153"/>
      <c r="AG64" s="153"/>
      <c r="AL64" s="153"/>
      <c r="AM64" s="153"/>
      <c r="AR64" s="153"/>
      <c r="AS64" s="153"/>
      <c r="AX64" s="153"/>
      <c r="AY64" s="153"/>
      <c r="BD64" s="153"/>
      <c r="BE64" s="153"/>
      <c r="BF64" s="153"/>
    </row>
    <row r="65" ht="15.75" customHeight="1">
      <c r="H65" s="153"/>
      <c r="I65" s="153"/>
      <c r="N65" s="153"/>
      <c r="O65" s="153"/>
      <c r="T65" s="153"/>
      <c r="U65" s="153"/>
      <c r="Z65" s="153"/>
      <c r="AA65" s="153"/>
      <c r="AF65" s="153"/>
      <c r="AG65" s="153"/>
      <c r="AL65" s="153"/>
      <c r="AM65" s="153"/>
      <c r="AR65" s="153"/>
      <c r="AS65" s="153"/>
      <c r="AX65" s="153"/>
      <c r="AY65" s="153"/>
      <c r="BD65" s="153"/>
      <c r="BE65" s="153"/>
      <c r="BF65" s="153"/>
    </row>
    <row r="66" ht="15.75" customHeight="1">
      <c r="H66" s="153"/>
      <c r="I66" s="153"/>
      <c r="N66" s="153"/>
      <c r="O66" s="153"/>
      <c r="T66" s="153"/>
      <c r="U66" s="153"/>
      <c r="Z66" s="153"/>
      <c r="AA66" s="153"/>
      <c r="AF66" s="153"/>
      <c r="AG66" s="153"/>
      <c r="AL66" s="153"/>
      <c r="AM66" s="153"/>
      <c r="AR66" s="153"/>
      <c r="AS66" s="153"/>
      <c r="AX66" s="153"/>
      <c r="AY66" s="153"/>
      <c r="BD66" s="153"/>
      <c r="BE66" s="153"/>
      <c r="BF66" s="153"/>
    </row>
    <row r="67" ht="15.75" customHeight="1">
      <c r="H67" s="153"/>
      <c r="I67" s="153"/>
      <c r="N67" s="153"/>
      <c r="O67" s="153"/>
      <c r="T67" s="153"/>
      <c r="U67" s="153"/>
      <c r="Z67" s="153"/>
      <c r="AA67" s="153"/>
      <c r="AF67" s="153"/>
      <c r="AG67" s="153"/>
      <c r="AL67" s="153"/>
      <c r="AM67" s="153"/>
      <c r="AR67" s="153"/>
      <c r="AS67" s="153"/>
      <c r="AX67" s="153"/>
      <c r="AY67" s="153"/>
      <c r="BD67" s="153"/>
      <c r="BE67" s="153"/>
      <c r="BF67" s="153"/>
    </row>
    <row r="68" ht="15.75" customHeight="1">
      <c r="H68" s="153"/>
      <c r="I68" s="153"/>
      <c r="N68" s="153"/>
      <c r="O68" s="153"/>
      <c r="T68" s="153"/>
      <c r="U68" s="153"/>
      <c r="Z68" s="153"/>
      <c r="AA68" s="153"/>
      <c r="AF68" s="153"/>
      <c r="AG68" s="153"/>
      <c r="AL68" s="153"/>
      <c r="AM68" s="153"/>
      <c r="AR68" s="153"/>
      <c r="AS68" s="153"/>
      <c r="AX68" s="153"/>
      <c r="AY68" s="153"/>
      <c r="BD68" s="153"/>
      <c r="BE68" s="153"/>
      <c r="BF68" s="153"/>
    </row>
    <row r="69" ht="15.75" customHeight="1">
      <c r="H69" s="153"/>
      <c r="I69" s="153"/>
      <c r="N69" s="153"/>
      <c r="O69" s="153"/>
      <c r="T69" s="153"/>
      <c r="U69" s="153"/>
      <c r="Z69" s="153"/>
      <c r="AA69" s="153"/>
      <c r="AF69" s="153"/>
      <c r="AG69" s="153"/>
      <c r="AL69" s="153"/>
      <c r="AM69" s="153"/>
      <c r="AR69" s="153"/>
      <c r="AS69" s="153"/>
      <c r="AX69" s="153"/>
      <c r="AY69" s="153"/>
      <c r="BD69" s="153"/>
      <c r="BE69" s="153"/>
      <c r="BF69" s="153"/>
    </row>
    <row r="70" ht="15.75" customHeight="1">
      <c r="H70" s="153"/>
      <c r="I70" s="153"/>
      <c r="N70" s="153"/>
      <c r="O70" s="153"/>
      <c r="T70" s="153"/>
      <c r="U70" s="153"/>
      <c r="Z70" s="153"/>
      <c r="AA70" s="153"/>
      <c r="AF70" s="153"/>
      <c r="AG70" s="153"/>
      <c r="AL70" s="153"/>
      <c r="AM70" s="153"/>
      <c r="AR70" s="153"/>
      <c r="AS70" s="153"/>
      <c r="AX70" s="153"/>
      <c r="AY70" s="153"/>
      <c r="BD70" s="153"/>
      <c r="BE70" s="153"/>
      <c r="BF70" s="153"/>
    </row>
    <row r="71" ht="15.75" customHeight="1">
      <c r="H71" s="153"/>
      <c r="I71" s="153"/>
      <c r="N71" s="153"/>
      <c r="O71" s="153"/>
      <c r="T71" s="153"/>
      <c r="U71" s="153"/>
      <c r="Z71" s="153"/>
      <c r="AA71" s="153"/>
      <c r="AF71" s="153"/>
      <c r="AG71" s="153"/>
      <c r="AL71" s="153"/>
      <c r="AM71" s="153"/>
      <c r="AR71" s="153"/>
      <c r="AS71" s="153"/>
      <c r="AX71" s="153"/>
      <c r="AY71" s="153"/>
      <c r="BD71" s="153"/>
      <c r="BE71" s="153"/>
      <c r="BF71" s="153"/>
    </row>
    <row r="72" ht="15.75" customHeight="1">
      <c r="H72" s="153"/>
      <c r="I72" s="153"/>
      <c r="N72" s="153"/>
      <c r="O72" s="153"/>
      <c r="T72" s="153"/>
      <c r="U72" s="153"/>
      <c r="Z72" s="153"/>
      <c r="AA72" s="153"/>
      <c r="AF72" s="153"/>
      <c r="AG72" s="153"/>
      <c r="AL72" s="153"/>
      <c r="AM72" s="153"/>
      <c r="AR72" s="153"/>
      <c r="AS72" s="153"/>
      <c r="AX72" s="153"/>
      <c r="AY72" s="153"/>
      <c r="BD72" s="153"/>
      <c r="BE72" s="153"/>
      <c r="BF72" s="153"/>
    </row>
    <row r="73" ht="15.75" customHeight="1">
      <c r="H73" s="153"/>
      <c r="I73" s="153"/>
      <c r="N73" s="153"/>
      <c r="O73" s="153"/>
      <c r="T73" s="153"/>
      <c r="U73" s="153"/>
      <c r="Z73" s="153"/>
      <c r="AA73" s="153"/>
      <c r="AF73" s="153"/>
      <c r="AG73" s="153"/>
      <c r="AL73" s="153"/>
      <c r="AM73" s="153"/>
      <c r="AR73" s="153"/>
      <c r="AS73" s="153"/>
      <c r="AX73" s="153"/>
      <c r="AY73" s="153"/>
      <c r="BD73" s="153"/>
      <c r="BE73" s="153"/>
      <c r="BF73" s="153"/>
    </row>
    <row r="74" ht="15.75" customHeight="1">
      <c r="H74" s="153"/>
      <c r="I74" s="153"/>
      <c r="N74" s="153"/>
      <c r="O74" s="153"/>
      <c r="T74" s="153"/>
      <c r="U74" s="153"/>
      <c r="Z74" s="153"/>
      <c r="AA74" s="153"/>
      <c r="AF74" s="153"/>
      <c r="AG74" s="153"/>
      <c r="AL74" s="153"/>
      <c r="AM74" s="153"/>
      <c r="AR74" s="153"/>
      <c r="AS74" s="153"/>
      <c r="AX74" s="153"/>
      <c r="AY74" s="153"/>
      <c r="BD74" s="153"/>
      <c r="BE74" s="153"/>
      <c r="BF74" s="153"/>
    </row>
    <row r="75" ht="15.75" customHeight="1">
      <c r="H75" s="153"/>
      <c r="I75" s="153"/>
      <c r="N75" s="153"/>
      <c r="O75" s="153"/>
      <c r="T75" s="153"/>
      <c r="U75" s="153"/>
      <c r="Z75" s="153"/>
      <c r="AA75" s="153"/>
      <c r="AF75" s="153"/>
      <c r="AG75" s="153"/>
      <c r="AL75" s="153"/>
      <c r="AM75" s="153"/>
      <c r="AR75" s="153"/>
      <c r="AS75" s="153"/>
      <c r="AX75" s="153"/>
      <c r="AY75" s="153"/>
      <c r="BD75" s="153"/>
      <c r="BE75" s="153"/>
      <c r="BF75" s="153"/>
    </row>
    <row r="76" ht="15.75" customHeight="1">
      <c r="H76" s="153"/>
      <c r="I76" s="153"/>
      <c r="N76" s="153"/>
      <c r="O76" s="153"/>
      <c r="T76" s="153"/>
      <c r="U76" s="153"/>
      <c r="Z76" s="153"/>
      <c r="AA76" s="153"/>
      <c r="AF76" s="153"/>
      <c r="AG76" s="153"/>
      <c r="AL76" s="153"/>
      <c r="AM76" s="153"/>
      <c r="AR76" s="153"/>
      <c r="AS76" s="153"/>
      <c r="AX76" s="153"/>
      <c r="AY76" s="153"/>
      <c r="BD76" s="153"/>
      <c r="BE76" s="153"/>
      <c r="BF76" s="153"/>
    </row>
    <row r="77" ht="15.75" customHeight="1">
      <c r="H77" s="153"/>
      <c r="I77" s="153"/>
      <c r="N77" s="153"/>
      <c r="O77" s="153"/>
      <c r="T77" s="153"/>
      <c r="U77" s="153"/>
      <c r="Z77" s="153"/>
      <c r="AA77" s="153"/>
      <c r="AF77" s="153"/>
      <c r="AG77" s="153"/>
      <c r="AL77" s="153"/>
      <c r="AM77" s="153"/>
      <c r="AR77" s="153"/>
      <c r="AS77" s="153"/>
      <c r="AX77" s="153"/>
      <c r="AY77" s="153"/>
      <c r="BD77" s="153"/>
      <c r="BE77" s="153"/>
      <c r="BF77" s="153"/>
    </row>
    <row r="78" ht="15.75" customHeight="1">
      <c r="H78" s="153"/>
      <c r="I78" s="153"/>
      <c r="N78" s="153"/>
      <c r="O78" s="153"/>
      <c r="T78" s="153"/>
      <c r="U78" s="153"/>
      <c r="Z78" s="153"/>
      <c r="AA78" s="153"/>
      <c r="AF78" s="153"/>
      <c r="AG78" s="153"/>
      <c r="AL78" s="153"/>
      <c r="AM78" s="153"/>
      <c r="AR78" s="153"/>
      <c r="AS78" s="153"/>
      <c r="AX78" s="153"/>
      <c r="AY78" s="153"/>
      <c r="BD78" s="153"/>
      <c r="BE78" s="153"/>
      <c r="BF78" s="153"/>
    </row>
    <row r="79" ht="15.75" customHeight="1">
      <c r="H79" s="153"/>
      <c r="I79" s="153"/>
      <c r="N79" s="153"/>
      <c r="O79" s="153"/>
      <c r="T79" s="153"/>
      <c r="U79" s="153"/>
      <c r="Z79" s="153"/>
      <c r="AA79" s="153"/>
      <c r="AF79" s="153"/>
      <c r="AG79" s="153"/>
      <c r="AL79" s="153"/>
      <c r="AM79" s="153"/>
      <c r="AR79" s="153"/>
      <c r="AS79" s="153"/>
      <c r="AX79" s="153"/>
      <c r="AY79" s="153"/>
      <c r="BD79" s="153"/>
      <c r="BE79" s="153"/>
      <c r="BF79" s="153"/>
    </row>
    <row r="80" ht="15.75" customHeight="1">
      <c r="H80" s="153"/>
      <c r="I80" s="153"/>
      <c r="N80" s="153"/>
      <c r="O80" s="153"/>
      <c r="T80" s="153"/>
      <c r="U80" s="153"/>
      <c r="Z80" s="153"/>
      <c r="AA80" s="153"/>
      <c r="AF80" s="153"/>
      <c r="AG80" s="153"/>
      <c r="AL80" s="153"/>
      <c r="AM80" s="153"/>
      <c r="AR80" s="153"/>
      <c r="AS80" s="153"/>
      <c r="AX80" s="153"/>
      <c r="AY80" s="153"/>
      <c r="BD80" s="153"/>
      <c r="BE80" s="153"/>
      <c r="BF80" s="153"/>
    </row>
    <row r="81" ht="15.75" customHeight="1">
      <c r="H81" s="153"/>
      <c r="I81" s="153"/>
      <c r="N81" s="153"/>
      <c r="O81" s="153"/>
      <c r="T81" s="153"/>
      <c r="U81" s="153"/>
      <c r="Z81" s="153"/>
      <c r="AA81" s="153"/>
      <c r="AF81" s="153"/>
      <c r="AG81" s="153"/>
      <c r="AL81" s="153"/>
      <c r="AM81" s="153"/>
      <c r="AR81" s="153"/>
      <c r="AS81" s="153"/>
      <c r="AX81" s="153"/>
      <c r="AY81" s="153"/>
      <c r="BD81" s="153"/>
      <c r="BE81" s="153"/>
      <c r="BF81" s="153"/>
    </row>
    <row r="82" ht="15.75" customHeight="1">
      <c r="H82" s="153"/>
      <c r="I82" s="153"/>
      <c r="N82" s="153"/>
      <c r="O82" s="153"/>
      <c r="T82" s="153"/>
      <c r="U82" s="153"/>
      <c r="Z82" s="153"/>
      <c r="AA82" s="153"/>
      <c r="AF82" s="153"/>
      <c r="AG82" s="153"/>
      <c r="AL82" s="153"/>
      <c r="AM82" s="153"/>
      <c r="AR82" s="153"/>
      <c r="AS82" s="153"/>
      <c r="AX82" s="153"/>
      <c r="AY82" s="153"/>
      <c r="BD82" s="153"/>
      <c r="BE82" s="153"/>
      <c r="BF82" s="153"/>
    </row>
    <row r="83" ht="15.75" customHeight="1">
      <c r="H83" s="153"/>
      <c r="I83" s="153"/>
      <c r="N83" s="153"/>
      <c r="O83" s="153"/>
      <c r="T83" s="153"/>
      <c r="U83" s="153"/>
      <c r="Z83" s="153"/>
      <c r="AA83" s="153"/>
      <c r="AF83" s="153"/>
      <c r="AG83" s="153"/>
      <c r="AL83" s="153"/>
      <c r="AM83" s="153"/>
      <c r="AR83" s="153"/>
      <c r="AS83" s="153"/>
      <c r="AX83" s="153"/>
      <c r="AY83" s="153"/>
      <c r="BD83" s="153"/>
      <c r="BE83" s="153"/>
      <c r="BF83" s="153"/>
    </row>
    <row r="84" ht="15.75" customHeight="1">
      <c r="H84" s="153"/>
      <c r="I84" s="153"/>
      <c r="N84" s="153"/>
      <c r="O84" s="153"/>
      <c r="T84" s="153"/>
      <c r="U84" s="153"/>
      <c r="Z84" s="153"/>
      <c r="AA84" s="153"/>
      <c r="AF84" s="153"/>
      <c r="AG84" s="153"/>
      <c r="AL84" s="153"/>
      <c r="AM84" s="153"/>
      <c r="AR84" s="153"/>
      <c r="AS84" s="153"/>
      <c r="AX84" s="153"/>
      <c r="AY84" s="153"/>
      <c r="BD84" s="153"/>
      <c r="BE84" s="153"/>
      <c r="BF84" s="153"/>
    </row>
    <row r="85" ht="15.75" customHeight="1">
      <c r="H85" s="153"/>
      <c r="I85" s="153"/>
      <c r="N85" s="153"/>
      <c r="O85" s="153"/>
      <c r="T85" s="153"/>
      <c r="U85" s="153"/>
      <c r="Z85" s="153"/>
      <c r="AA85" s="153"/>
      <c r="AF85" s="153"/>
      <c r="AG85" s="153"/>
      <c r="AL85" s="153"/>
      <c r="AM85" s="153"/>
      <c r="AR85" s="153"/>
      <c r="AS85" s="153"/>
      <c r="AX85" s="153"/>
      <c r="AY85" s="153"/>
      <c r="BD85" s="153"/>
      <c r="BE85" s="153"/>
      <c r="BF85" s="153"/>
    </row>
    <row r="86" ht="15.75" customHeight="1">
      <c r="H86" s="153"/>
      <c r="I86" s="153"/>
      <c r="N86" s="153"/>
      <c r="O86" s="153"/>
      <c r="T86" s="153"/>
      <c r="U86" s="153"/>
      <c r="Z86" s="153"/>
      <c r="AA86" s="153"/>
      <c r="AF86" s="153"/>
      <c r="AG86" s="153"/>
      <c r="AL86" s="153"/>
      <c r="AM86" s="153"/>
      <c r="AR86" s="153"/>
      <c r="AS86" s="153"/>
      <c r="AX86" s="153"/>
      <c r="AY86" s="153"/>
      <c r="BD86" s="153"/>
      <c r="BE86" s="153"/>
      <c r="BF86" s="153"/>
    </row>
    <row r="87" ht="15.75" customHeight="1">
      <c r="H87" s="153"/>
      <c r="I87" s="153"/>
      <c r="N87" s="153"/>
      <c r="O87" s="153"/>
      <c r="T87" s="153"/>
      <c r="U87" s="153"/>
      <c r="Z87" s="153"/>
      <c r="AA87" s="153"/>
      <c r="AF87" s="153"/>
      <c r="AG87" s="153"/>
      <c r="AL87" s="153"/>
      <c r="AM87" s="153"/>
      <c r="AR87" s="153"/>
      <c r="AS87" s="153"/>
      <c r="AX87" s="153"/>
      <c r="AY87" s="153"/>
      <c r="BD87" s="153"/>
      <c r="BE87" s="153"/>
      <c r="BF87" s="153"/>
    </row>
    <row r="88" ht="15.75" customHeight="1">
      <c r="H88" s="153"/>
      <c r="I88" s="153"/>
      <c r="N88" s="153"/>
      <c r="O88" s="153"/>
      <c r="T88" s="153"/>
      <c r="U88" s="153"/>
      <c r="Z88" s="153"/>
      <c r="AA88" s="153"/>
      <c r="AF88" s="153"/>
      <c r="AG88" s="153"/>
      <c r="AL88" s="153"/>
      <c r="AM88" s="153"/>
      <c r="AR88" s="153"/>
      <c r="AS88" s="153"/>
      <c r="AX88" s="153"/>
      <c r="AY88" s="153"/>
      <c r="BD88" s="153"/>
      <c r="BE88" s="153"/>
      <c r="BF88" s="153"/>
    </row>
    <row r="89" ht="15.75" customHeight="1">
      <c r="H89" s="153"/>
      <c r="I89" s="153"/>
      <c r="N89" s="153"/>
      <c r="O89" s="153"/>
      <c r="T89" s="153"/>
      <c r="U89" s="153"/>
      <c r="Z89" s="153"/>
      <c r="AA89" s="153"/>
      <c r="AF89" s="153"/>
      <c r="AG89" s="153"/>
      <c r="AL89" s="153"/>
      <c r="AM89" s="153"/>
      <c r="AR89" s="153"/>
      <c r="AS89" s="153"/>
      <c r="AX89" s="153"/>
      <c r="AY89" s="153"/>
      <c r="BD89" s="153"/>
      <c r="BE89" s="153"/>
      <c r="BF89" s="153"/>
    </row>
    <row r="90" ht="15.75" customHeight="1">
      <c r="H90" s="153"/>
      <c r="I90" s="153"/>
      <c r="N90" s="153"/>
      <c r="O90" s="153"/>
      <c r="T90" s="153"/>
      <c r="U90" s="153"/>
      <c r="Z90" s="153"/>
      <c r="AA90" s="153"/>
      <c r="AF90" s="153"/>
      <c r="AG90" s="153"/>
      <c r="AL90" s="153"/>
      <c r="AM90" s="153"/>
      <c r="AR90" s="153"/>
      <c r="AS90" s="153"/>
      <c r="AX90" s="153"/>
      <c r="AY90" s="153"/>
      <c r="BD90" s="153"/>
      <c r="BE90" s="153"/>
      <c r="BF90" s="153"/>
    </row>
    <row r="91" ht="15.75" customHeight="1">
      <c r="H91" s="153"/>
      <c r="I91" s="153"/>
      <c r="N91" s="153"/>
      <c r="O91" s="153"/>
      <c r="T91" s="153"/>
      <c r="U91" s="153"/>
      <c r="Z91" s="153"/>
      <c r="AA91" s="153"/>
      <c r="AF91" s="153"/>
      <c r="AG91" s="153"/>
      <c r="AL91" s="153"/>
      <c r="AM91" s="153"/>
      <c r="AR91" s="153"/>
      <c r="AS91" s="153"/>
      <c r="AX91" s="153"/>
      <c r="AY91" s="153"/>
      <c r="BD91" s="153"/>
      <c r="BE91" s="153"/>
      <c r="BF91" s="153"/>
    </row>
    <row r="92" ht="15.75" customHeight="1">
      <c r="H92" s="153"/>
      <c r="I92" s="153"/>
      <c r="N92" s="153"/>
      <c r="O92" s="153"/>
      <c r="T92" s="153"/>
      <c r="U92" s="153"/>
      <c r="Z92" s="153"/>
      <c r="AA92" s="153"/>
      <c r="AF92" s="153"/>
      <c r="AG92" s="153"/>
      <c r="AL92" s="153"/>
      <c r="AM92" s="153"/>
      <c r="AR92" s="153"/>
      <c r="AS92" s="153"/>
      <c r="AX92" s="153"/>
      <c r="AY92" s="153"/>
      <c r="BD92" s="153"/>
      <c r="BE92" s="153"/>
      <c r="BF92" s="153"/>
    </row>
    <row r="93" ht="15.75" customHeight="1">
      <c r="H93" s="153"/>
      <c r="I93" s="153"/>
      <c r="N93" s="153"/>
      <c r="O93" s="153"/>
      <c r="T93" s="153"/>
      <c r="U93" s="153"/>
      <c r="Z93" s="153"/>
      <c r="AA93" s="153"/>
      <c r="AF93" s="153"/>
      <c r="AG93" s="153"/>
      <c r="AL93" s="153"/>
      <c r="AM93" s="153"/>
      <c r="AR93" s="153"/>
      <c r="AS93" s="153"/>
      <c r="AX93" s="153"/>
      <c r="AY93" s="153"/>
      <c r="BD93" s="153"/>
      <c r="BE93" s="153"/>
      <c r="BF93" s="153"/>
    </row>
    <row r="94" ht="15.75" customHeight="1">
      <c r="H94" s="153"/>
      <c r="I94" s="153"/>
      <c r="N94" s="153"/>
      <c r="O94" s="153"/>
      <c r="T94" s="153"/>
      <c r="U94" s="153"/>
      <c r="Z94" s="153"/>
      <c r="AA94" s="153"/>
      <c r="AF94" s="153"/>
      <c r="AG94" s="153"/>
      <c r="AL94" s="153"/>
      <c r="AM94" s="153"/>
      <c r="AR94" s="153"/>
      <c r="AS94" s="153"/>
      <c r="AX94" s="153"/>
      <c r="AY94" s="153"/>
      <c r="BD94" s="153"/>
      <c r="BE94" s="153"/>
      <c r="BF94" s="153"/>
    </row>
    <row r="95" ht="15.75" customHeight="1">
      <c r="H95" s="153"/>
      <c r="I95" s="153"/>
      <c r="N95" s="153"/>
      <c r="O95" s="153"/>
      <c r="T95" s="153"/>
      <c r="U95" s="153"/>
      <c r="Z95" s="153"/>
      <c r="AA95" s="153"/>
      <c r="AF95" s="153"/>
      <c r="AG95" s="153"/>
      <c r="AL95" s="153"/>
      <c r="AM95" s="153"/>
      <c r="AR95" s="153"/>
      <c r="AS95" s="153"/>
      <c r="AX95" s="153"/>
      <c r="AY95" s="153"/>
      <c r="BD95" s="153"/>
      <c r="BE95" s="153"/>
      <c r="BF95" s="153"/>
    </row>
    <row r="96" ht="15.75" customHeight="1">
      <c r="H96" s="153"/>
      <c r="I96" s="153"/>
      <c r="N96" s="153"/>
      <c r="O96" s="153"/>
      <c r="T96" s="153"/>
      <c r="U96" s="153"/>
      <c r="Z96" s="153"/>
      <c r="AA96" s="153"/>
      <c r="AF96" s="153"/>
      <c r="AG96" s="153"/>
      <c r="AL96" s="153"/>
      <c r="AM96" s="153"/>
      <c r="AR96" s="153"/>
      <c r="AS96" s="153"/>
      <c r="AX96" s="153"/>
      <c r="AY96" s="153"/>
      <c r="BD96" s="153"/>
      <c r="BE96" s="153"/>
      <c r="BF96" s="153"/>
    </row>
    <row r="97" ht="15.75" customHeight="1">
      <c r="H97" s="153"/>
      <c r="I97" s="153"/>
      <c r="N97" s="153"/>
      <c r="O97" s="153"/>
      <c r="T97" s="153"/>
      <c r="U97" s="153"/>
      <c r="Z97" s="153"/>
      <c r="AA97" s="153"/>
      <c r="AF97" s="153"/>
      <c r="AG97" s="153"/>
      <c r="AL97" s="153"/>
      <c r="AM97" s="153"/>
      <c r="AR97" s="153"/>
      <c r="AS97" s="153"/>
      <c r="AX97" s="153"/>
      <c r="AY97" s="153"/>
      <c r="BD97" s="153"/>
      <c r="BE97" s="153"/>
      <c r="BF97" s="153"/>
    </row>
    <row r="98" ht="15.75" customHeight="1">
      <c r="H98" s="153"/>
      <c r="I98" s="153"/>
      <c r="N98" s="153"/>
      <c r="O98" s="153"/>
      <c r="T98" s="153"/>
      <c r="U98" s="153"/>
      <c r="Z98" s="153"/>
      <c r="AA98" s="153"/>
      <c r="AF98" s="153"/>
      <c r="AG98" s="153"/>
      <c r="AL98" s="153"/>
      <c r="AM98" s="153"/>
      <c r="AR98" s="153"/>
      <c r="AS98" s="153"/>
      <c r="AX98" s="153"/>
      <c r="AY98" s="153"/>
      <c r="BD98" s="153"/>
      <c r="BE98" s="153"/>
      <c r="BF98" s="153"/>
    </row>
    <row r="99" ht="15.75" customHeight="1">
      <c r="H99" s="153"/>
      <c r="I99" s="153"/>
      <c r="N99" s="153"/>
      <c r="O99" s="153"/>
      <c r="T99" s="153"/>
      <c r="U99" s="153"/>
      <c r="Z99" s="153"/>
      <c r="AA99" s="153"/>
      <c r="AF99" s="153"/>
      <c r="AG99" s="153"/>
      <c r="AL99" s="153"/>
      <c r="AM99" s="153"/>
      <c r="AR99" s="153"/>
      <c r="AS99" s="153"/>
      <c r="AX99" s="153"/>
      <c r="AY99" s="153"/>
      <c r="BD99" s="153"/>
      <c r="BE99" s="153"/>
      <c r="BF99" s="153"/>
    </row>
    <row r="100" ht="15.75" customHeight="1">
      <c r="H100" s="153"/>
      <c r="I100" s="153"/>
      <c r="N100" s="153"/>
      <c r="O100" s="153"/>
      <c r="T100" s="153"/>
      <c r="U100" s="153"/>
      <c r="Z100" s="153"/>
      <c r="AA100" s="153"/>
      <c r="AF100" s="153"/>
      <c r="AG100" s="153"/>
      <c r="AL100" s="153"/>
      <c r="AM100" s="153"/>
      <c r="AR100" s="153"/>
      <c r="AS100" s="153"/>
      <c r="AX100" s="153"/>
      <c r="AY100" s="153"/>
      <c r="BD100" s="153"/>
      <c r="BE100" s="153"/>
      <c r="BF100" s="153"/>
    </row>
    <row r="101" ht="15.75" customHeight="1">
      <c r="H101" s="153"/>
      <c r="I101" s="153"/>
      <c r="N101" s="153"/>
      <c r="O101" s="153"/>
      <c r="T101" s="153"/>
      <c r="U101" s="153"/>
      <c r="Z101" s="153"/>
      <c r="AA101" s="153"/>
      <c r="AF101" s="153"/>
      <c r="AG101" s="153"/>
      <c r="AL101" s="153"/>
      <c r="AM101" s="153"/>
      <c r="AR101" s="153"/>
      <c r="AS101" s="153"/>
      <c r="AX101" s="153"/>
      <c r="AY101" s="153"/>
      <c r="BD101" s="153"/>
      <c r="BE101" s="153"/>
      <c r="BF101" s="153"/>
    </row>
    <row r="102" ht="15.75" customHeight="1">
      <c r="H102" s="153"/>
      <c r="I102" s="153"/>
      <c r="N102" s="153"/>
      <c r="O102" s="153"/>
      <c r="T102" s="153"/>
      <c r="U102" s="153"/>
      <c r="Z102" s="153"/>
      <c r="AA102" s="153"/>
      <c r="AF102" s="153"/>
      <c r="AG102" s="153"/>
      <c r="AL102" s="153"/>
      <c r="AM102" s="153"/>
      <c r="AR102" s="153"/>
      <c r="AS102" s="153"/>
      <c r="AX102" s="153"/>
      <c r="AY102" s="153"/>
      <c r="BD102" s="153"/>
      <c r="BE102" s="153"/>
      <c r="BF102" s="153"/>
    </row>
    <row r="103" ht="15.75" customHeight="1">
      <c r="H103" s="153"/>
      <c r="I103" s="153"/>
      <c r="N103" s="153"/>
      <c r="O103" s="153"/>
      <c r="T103" s="153"/>
      <c r="U103" s="153"/>
      <c r="Z103" s="153"/>
      <c r="AA103" s="153"/>
      <c r="AF103" s="153"/>
      <c r="AG103" s="153"/>
      <c r="AL103" s="153"/>
      <c r="AM103" s="153"/>
      <c r="AR103" s="153"/>
      <c r="AS103" s="153"/>
      <c r="AX103" s="153"/>
      <c r="AY103" s="153"/>
      <c r="BD103" s="153"/>
      <c r="BE103" s="153"/>
      <c r="BF103" s="153"/>
    </row>
    <row r="104" ht="15.75" customHeight="1">
      <c r="H104" s="153"/>
      <c r="I104" s="153"/>
      <c r="N104" s="153"/>
      <c r="O104" s="153"/>
      <c r="T104" s="153"/>
      <c r="U104" s="153"/>
      <c r="Z104" s="153"/>
      <c r="AA104" s="153"/>
      <c r="AF104" s="153"/>
      <c r="AG104" s="153"/>
      <c r="AL104" s="153"/>
      <c r="AM104" s="153"/>
      <c r="AR104" s="153"/>
      <c r="AS104" s="153"/>
      <c r="AX104" s="153"/>
      <c r="AY104" s="153"/>
      <c r="BD104" s="153"/>
      <c r="BE104" s="153"/>
      <c r="BF104" s="153"/>
    </row>
    <row r="105" ht="15.75" customHeight="1">
      <c r="H105" s="153"/>
      <c r="I105" s="153"/>
      <c r="N105" s="153"/>
      <c r="O105" s="153"/>
      <c r="T105" s="153"/>
      <c r="U105" s="153"/>
      <c r="Z105" s="153"/>
      <c r="AA105" s="153"/>
      <c r="AF105" s="153"/>
      <c r="AG105" s="153"/>
      <c r="AL105" s="153"/>
      <c r="AM105" s="153"/>
      <c r="AR105" s="153"/>
      <c r="AS105" s="153"/>
      <c r="AX105" s="153"/>
      <c r="AY105" s="153"/>
      <c r="BD105" s="153"/>
      <c r="BE105" s="153"/>
      <c r="BF105" s="153"/>
    </row>
    <row r="106" ht="15.75" customHeight="1">
      <c r="H106" s="153"/>
      <c r="I106" s="153"/>
      <c r="N106" s="153"/>
      <c r="O106" s="153"/>
      <c r="T106" s="153"/>
      <c r="U106" s="153"/>
      <c r="Z106" s="153"/>
      <c r="AA106" s="153"/>
      <c r="AF106" s="153"/>
      <c r="AG106" s="153"/>
      <c r="AL106" s="153"/>
      <c r="AM106" s="153"/>
      <c r="AR106" s="153"/>
      <c r="AS106" s="153"/>
      <c r="AX106" s="153"/>
      <c r="AY106" s="153"/>
      <c r="BD106" s="153"/>
      <c r="BE106" s="153"/>
      <c r="BF106" s="153"/>
    </row>
    <row r="107" ht="15.75" customHeight="1">
      <c r="H107" s="153"/>
      <c r="I107" s="153"/>
      <c r="N107" s="153"/>
      <c r="O107" s="153"/>
      <c r="T107" s="153"/>
      <c r="U107" s="153"/>
      <c r="Z107" s="153"/>
      <c r="AA107" s="153"/>
      <c r="AF107" s="153"/>
      <c r="AG107" s="153"/>
      <c r="AL107" s="153"/>
      <c r="AM107" s="153"/>
      <c r="AR107" s="153"/>
      <c r="AS107" s="153"/>
      <c r="AX107" s="153"/>
      <c r="AY107" s="153"/>
      <c r="BD107" s="153"/>
      <c r="BE107" s="153"/>
      <c r="BF107" s="153"/>
    </row>
    <row r="108" ht="15.75" customHeight="1">
      <c r="H108" s="153"/>
      <c r="I108" s="153"/>
      <c r="N108" s="153"/>
      <c r="O108" s="153"/>
      <c r="T108" s="153"/>
      <c r="U108" s="153"/>
      <c r="Z108" s="153"/>
      <c r="AA108" s="153"/>
      <c r="AF108" s="153"/>
      <c r="AG108" s="153"/>
      <c r="AL108" s="153"/>
      <c r="AM108" s="153"/>
      <c r="AR108" s="153"/>
      <c r="AS108" s="153"/>
      <c r="AX108" s="153"/>
      <c r="AY108" s="153"/>
      <c r="BD108" s="153"/>
      <c r="BE108" s="153"/>
      <c r="BF108" s="153"/>
    </row>
    <row r="109" ht="15.75" customHeight="1">
      <c r="H109" s="153"/>
      <c r="I109" s="153"/>
      <c r="N109" s="153"/>
      <c r="O109" s="153"/>
      <c r="T109" s="153"/>
      <c r="U109" s="153"/>
      <c r="Z109" s="153"/>
      <c r="AA109" s="153"/>
      <c r="AF109" s="153"/>
      <c r="AG109" s="153"/>
      <c r="AL109" s="153"/>
      <c r="AM109" s="153"/>
      <c r="AR109" s="153"/>
      <c r="AS109" s="153"/>
      <c r="AX109" s="153"/>
      <c r="AY109" s="153"/>
      <c r="BD109" s="153"/>
      <c r="BE109" s="153"/>
      <c r="BF109" s="153"/>
    </row>
    <row r="110" ht="15.75" customHeight="1">
      <c r="H110" s="153"/>
      <c r="I110" s="153"/>
      <c r="N110" s="153"/>
      <c r="O110" s="153"/>
      <c r="T110" s="153"/>
      <c r="U110" s="153"/>
      <c r="Z110" s="153"/>
      <c r="AA110" s="153"/>
      <c r="AF110" s="153"/>
      <c r="AG110" s="153"/>
      <c r="AL110" s="153"/>
      <c r="AM110" s="153"/>
      <c r="AR110" s="153"/>
      <c r="AS110" s="153"/>
      <c r="AX110" s="153"/>
      <c r="AY110" s="153"/>
      <c r="BD110" s="153"/>
      <c r="BE110" s="153"/>
      <c r="BF110" s="153"/>
    </row>
    <row r="111" ht="15.75" customHeight="1">
      <c r="H111" s="153"/>
      <c r="I111" s="153"/>
      <c r="N111" s="153"/>
      <c r="O111" s="153"/>
      <c r="T111" s="153"/>
      <c r="U111" s="153"/>
      <c r="Z111" s="153"/>
      <c r="AA111" s="153"/>
      <c r="AF111" s="153"/>
      <c r="AG111" s="153"/>
      <c r="AL111" s="153"/>
      <c r="AM111" s="153"/>
      <c r="AR111" s="153"/>
      <c r="AS111" s="153"/>
      <c r="AX111" s="153"/>
      <c r="AY111" s="153"/>
      <c r="BD111" s="153"/>
      <c r="BE111" s="153"/>
      <c r="BF111" s="153"/>
    </row>
    <row r="112" ht="15.75" customHeight="1">
      <c r="H112" s="153"/>
      <c r="I112" s="153"/>
      <c r="N112" s="153"/>
      <c r="O112" s="153"/>
      <c r="T112" s="153"/>
      <c r="U112" s="153"/>
      <c r="Z112" s="153"/>
      <c r="AA112" s="153"/>
      <c r="AF112" s="153"/>
      <c r="AG112" s="153"/>
      <c r="AL112" s="153"/>
      <c r="AM112" s="153"/>
      <c r="AR112" s="153"/>
      <c r="AS112" s="153"/>
      <c r="AX112" s="153"/>
      <c r="AY112" s="153"/>
      <c r="BD112" s="153"/>
      <c r="BE112" s="153"/>
      <c r="BF112" s="153"/>
    </row>
    <row r="113" ht="15.75" customHeight="1">
      <c r="H113" s="153"/>
      <c r="I113" s="153"/>
      <c r="N113" s="153"/>
      <c r="O113" s="153"/>
      <c r="T113" s="153"/>
      <c r="U113" s="153"/>
      <c r="Z113" s="153"/>
      <c r="AA113" s="153"/>
      <c r="AF113" s="153"/>
      <c r="AG113" s="153"/>
      <c r="AL113" s="153"/>
      <c r="AM113" s="153"/>
      <c r="AR113" s="153"/>
      <c r="AS113" s="153"/>
      <c r="AX113" s="153"/>
      <c r="AY113" s="153"/>
      <c r="BD113" s="153"/>
      <c r="BE113" s="153"/>
      <c r="BF113" s="153"/>
    </row>
    <row r="114" ht="15.75" customHeight="1">
      <c r="H114" s="153"/>
      <c r="I114" s="153"/>
      <c r="N114" s="153"/>
      <c r="O114" s="153"/>
      <c r="T114" s="153"/>
      <c r="U114" s="153"/>
      <c r="Z114" s="153"/>
      <c r="AA114" s="153"/>
      <c r="AF114" s="153"/>
      <c r="AG114" s="153"/>
      <c r="AL114" s="153"/>
      <c r="AM114" s="153"/>
      <c r="AR114" s="153"/>
      <c r="AS114" s="153"/>
      <c r="AX114" s="153"/>
      <c r="AY114" s="153"/>
      <c r="BD114" s="153"/>
      <c r="BE114" s="153"/>
      <c r="BF114" s="153"/>
    </row>
    <row r="115" ht="15.75" customHeight="1">
      <c r="H115" s="153"/>
      <c r="I115" s="153"/>
      <c r="N115" s="153"/>
      <c r="O115" s="153"/>
      <c r="T115" s="153"/>
      <c r="U115" s="153"/>
      <c r="Z115" s="153"/>
      <c r="AA115" s="153"/>
      <c r="AF115" s="153"/>
      <c r="AG115" s="153"/>
      <c r="AL115" s="153"/>
      <c r="AM115" s="153"/>
      <c r="AR115" s="153"/>
      <c r="AS115" s="153"/>
      <c r="AX115" s="153"/>
      <c r="AY115" s="153"/>
      <c r="BD115" s="153"/>
      <c r="BE115" s="153"/>
      <c r="BF115" s="153"/>
    </row>
    <row r="116" ht="15.75" customHeight="1">
      <c r="H116" s="153"/>
      <c r="I116" s="153"/>
      <c r="N116" s="153"/>
      <c r="O116" s="153"/>
      <c r="T116" s="153"/>
      <c r="U116" s="153"/>
      <c r="Z116" s="153"/>
      <c r="AA116" s="153"/>
      <c r="AF116" s="153"/>
      <c r="AG116" s="153"/>
      <c r="AL116" s="153"/>
      <c r="AM116" s="153"/>
      <c r="AR116" s="153"/>
      <c r="AS116" s="153"/>
      <c r="AX116" s="153"/>
      <c r="AY116" s="153"/>
      <c r="BD116" s="153"/>
      <c r="BE116" s="153"/>
      <c r="BF116" s="153"/>
    </row>
    <row r="117" ht="15.75" customHeight="1">
      <c r="H117" s="153"/>
      <c r="I117" s="153"/>
      <c r="N117" s="153"/>
      <c r="O117" s="153"/>
      <c r="T117" s="153"/>
      <c r="U117" s="153"/>
      <c r="Z117" s="153"/>
      <c r="AA117" s="153"/>
      <c r="AF117" s="153"/>
      <c r="AG117" s="153"/>
      <c r="AL117" s="153"/>
      <c r="AM117" s="153"/>
      <c r="AR117" s="153"/>
      <c r="AS117" s="153"/>
      <c r="AX117" s="153"/>
      <c r="AY117" s="153"/>
      <c r="BD117" s="153"/>
      <c r="BE117" s="153"/>
      <c r="BF117" s="153"/>
    </row>
    <row r="118" ht="15.75" customHeight="1">
      <c r="H118" s="153"/>
      <c r="I118" s="153"/>
      <c r="N118" s="153"/>
      <c r="O118" s="153"/>
      <c r="T118" s="153"/>
      <c r="U118" s="153"/>
      <c r="Z118" s="153"/>
      <c r="AA118" s="153"/>
      <c r="AF118" s="153"/>
      <c r="AG118" s="153"/>
      <c r="AL118" s="153"/>
      <c r="AM118" s="153"/>
      <c r="AR118" s="153"/>
      <c r="AS118" s="153"/>
      <c r="AX118" s="153"/>
      <c r="AY118" s="153"/>
      <c r="BD118" s="153"/>
      <c r="BE118" s="153"/>
      <c r="BF118" s="153"/>
    </row>
    <row r="119" ht="15.75" customHeight="1">
      <c r="H119" s="153"/>
      <c r="I119" s="153"/>
      <c r="N119" s="153"/>
      <c r="O119" s="153"/>
      <c r="T119" s="153"/>
      <c r="U119" s="153"/>
      <c r="Z119" s="153"/>
      <c r="AA119" s="153"/>
      <c r="AF119" s="153"/>
      <c r="AG119" s="153"/>
      <c r="AL119" s="153"/>
      <c r="AM119" s="153"/>
      <c r="AR119" s="153"/>
      <c r="AS119" s="153"/>
      <c r="AX119" s="153"/>
      <c r="AY119" s="153"/>
      <c r="BD119" s="153"/>
      <c r="BE119" s="153"/>
      <c r="BF119" s="153"/>
    </row>
    <row r="120" ht="15.75" customHeight="1">
      <c r="H120" s="153"/>
      <c r="I120" s="153"/>
      <c r="N120" s="153"/>
      <c r="O120" s="153"/>
      <c r="T120" s="153"/>
      <c r="U120" s="153"/>
      <c r="Z120" s="153"/>
      <c r="AA120" s="153"/>
      <c r="AF120" s="153"/>
      <c r="AG120" s="153"/>
      <c r="AL120" s="153"/>
      <c r="AM120" s="153"/>
      <c r="AR120" s="153"/>
      <c r="AS120" s="153"/>
      <c r="AX120" s="153"/>
      <c r="AY120" s="153"/>
      <c r="BD120" s="153"/>
      <c r="BE120" s="153"/>
      <c r="BF120" s="153"/>
    </row>
    <row r="121" ht="15.75" customHeight="1">
      <c r="H121" s="153"/>
      <c r="I121" s="153"/>
      <c r="N121" s="153"/>
      <c r="O121" s="153"/>
      <c r="T121" s="153"/>
      <c r="U121" s="153"/>
      <c r="Z121" s="153"/>
      <c r="AA121" s="153"/>
      <c r="AF121" s="153"/>
      <c r="AG121" s="153"/>
      <c r="AL121" s="153"/>
      <c r="AM121" s="153"/>
      <c r="AR121" s="153"/>
      <c r="AS121" s="153"/>
      <c r="AX121" s="153"/>
      <c r="AY121" s="153"/>
      <c r="BD121" s="153"/>
      <c r="BE121" s="153"/>
      <c r="BF121" s="153"/>
    </row>
    <row r="122" ht="15.75" customHeight="1">
      <c r="H122" s="153"/>
      <c r="I122" s="153"/>
      <c r="N122" s="153"/>
      <c r="O122" s="153"/>
      <c r="T122" s="153"/>
      <c r="U122" s="153"/>
      <c r="Z122" s="153"/>
      <c r="AA122" s="153"/>
      <c r="AF122" s="153"/>
      <c r="AG122" s="153"/>
      <c r="AL122" s="153"/>
      <c r="AM122" s="153"/>
      <c r="AR122" s="153"/>
      <c r="AS122" s="153"/>
      <c r="AX122" s="153"/>
      <c r="AY122" s="153"/>
      <c r="BD122" s="153"/>
      <c r="BE122" s="153"/>
      <c r="BF122" s="153"/>
    </row>
    <row r="123" ht="15.75" customHeight="1">
      <c r="H123" s="153"/>
      <c r="I123" s="153"/>
      <c r="N123" s="153"/>
      <c r="O123" s="153"/>
      <c r="T123" s="153"/>
      <c r="U123" s="153"/>
      <c r="Z123" s="153"/>
      <c r="AA123" s="153"/>
      <c r="AF123" s="153"/>
      <c r="AG123" s="153"/>
      <c r="AL123" s="153"/>
      <c r="AM123" s="153"/>
      <c r="AR123" s="153"/>
      <c r="AS123" s="153"/>
      <c r="AX123" s="153"/>
      <c r="AY123" s="153"/>
      <c r="BD123" s="153"/>
      <c r="BE123" s="153"/>
      <c r="BF123" s="153"/>
    </row>
    <row r="124" ht="15.75" customHeight="1">
      <c r="H124" s="153"/>
      <c r="I124" s="153"/>
      <c r="N124" s="153"/>
      <c r="O124" s="153"/>
      <c r="T124" s="153"/>
      <c r="U124" s="153"/>
      <c r="Z124" s="153"/>
      <c r="AA124" s="153"/>
      <c r="AF124" s="153"/>
      <c r="AG124" s="153"/>
      <c r="AL124" s="153"/>
      <c r="AM124" s="153"/>
      <c r="AR124" s="153"/>
      <c r="AS124" s="153"/>
      <c r="AX124" s="153"/>
      <c r="AY124" s="153"/>
      <c r="BD124" s="153"/>
      <c r="BE124" s="153"/>
      <c r="BF124" s="153"/>
    </row>
    <row r="125" ht="15.75" customHeight="1">
      <c r="H125" s="153"/>
      <c r="I125" s="153"/>
      <c r="N125" s="153"/>
      <c r="O125" s="153"/>
      <c r="T125" s="153"/>
      <c r="U125" s="153"/>
      <c r="Z125" s="153"/>
      <c r="AA125" s="153"/>
      <c r="AF125" s="153"/>
      <c r="AG125" s="153"/>
      <c r="AL125" s="153"/>
      <c r="AM125" s="153"/>
      <c r="AR125" s="153"/>
      <c r="AS125" s="153"/>
      <c r="AX125" s="153"/>
      <c r="AY125" s="153"/>
      <c r="BD125" s="153"/>
      <c r="BE125" s="153"/>
      <c r="BF125" s="153"/>
    </row>
    <row r="126" ht="15.75" customHeight="1">
      <c r="H126" s="153"/>
      <c r="I126" s="153"/>
      <c r="N126" s="153"/>
      <c r="O126" s="153"/>
      <c r="T126" s="153"/>
      <c r="U126" s="153"/>
      <c r="Z126" s="153"/>
      <c r="AA126" s="153"/>
      <c r="AF126" s="153"/>
      <c r="AG126" s="153"/>
      <c r="AL126" s="153"/>
      <c r="AM126" s="153"/>
      <c r="AR126" s="153"/>
      <c r="AS126" s="153"/>
      <c r="AX126" s="153"/>
      <c r="AY126" s="153"/>
      <c r="BD126" s="153"/>
      <c r="BE126" s="153"/>
      <c r="BF126" s="153"/>
    </row>
    <row r="127" ht="15.75" customHeight="1">
      <c r="H127" s="153"/>
      <c r="I127" s="153"/>
      <c r="N127" s="153"/>
      <c r="O127" s="153"/>
      <c r="T127" s="153"/>
      <c r="U127" s="153"/>
      <c r="Z127" s="153"/>
      <c r="AA127" s="153"/>
      <c r="AF127" s="153"/>
      <c r="AG127" s="153"/>
      <c r="AL127" s="153"/>
      <c r="AM127" s="153"/>
      <c r="AR127" s="153"/>
      <c r="AS127" s="153"/>
      <c r="AX127" s="153"/>
      <c r="AY127" s="153"/>
      <c r="BD127" s="153"/>
      <c r="BE127" s="153"/>
      <c r="BF127" s="153"/>
    </row>
    <row r="128" ht="15.75" customHeight="1">
      <c r="H128" s="153"/>
      <c r="I128" s="153"/>
      <c r="N128" s="153"/>
      <c r="O128" s="153"/>
      <c r="T128" s="153"/>
      <c r="U128" s="153"/>
      <c r="Z128" s="153"/>
      <c r="AA128" s="153"/>
      <c r="AF128" s="153"/>
      <c r="AG128" s="153"/>
      <c r="AL128" s="153"/>
      <c r="AM128" s="153"/>
      <c r="AR128" s="153"/>
      <c r="AS128" s="153"/>
      <c r="AX128" s="153"/>
      <c r="AY128" s="153"/>
      <c r="BD128" s="153"/>
      <c r="BE128" s="153"/>
      <c r="BF128" s="153"/>
    </row>
    <row r="129" ht="15.75" customHeight="1">
      <c r="H129" s="153"/>
      <c r="I129" s="153"/>
      <c r="N129" s="153"/>
      <c r="O129" s="153"/>
      <c r="T129" s="153"/>
      <c r="U129" s="153"/>
      <c r="Z129" s="153"/>
      <c r="AA129" s="153"/>
      <c r="AF129" s="153"/>
      <c r="AG129" s="153"/>
      <c r="AL129" s="153"/>
      <c r="AM129" s="153"/>
      <c r="AR129" s="153"/>
      <c r="AS129" s="153"/>
      <c r="AX129" s="153"/>
      <c r="AY129" s="153"/>
      <c r="BD129" s="153"/>
      <c r="BE129" s="153"/>
      <c r="BF129" s="153"/>
    </row>
    <row r="130" ht="15.75" customHeight="1">
      <c r="H130" s="153"/>
      <c r="I130" s="153"/>
      <c r="N130" s="153"/>
      <c r="O130" s="153"/>
      <c r="T130" s="153"/>
      <c r="U130" s="153"/>
      <c r="Z130" s="153"/>
      <c r="AA130" s="153"/>
      <c r="AF130" s="153"/>
      <c r="AG130" s="153"/>
      <c r="AL130" s="153"/>
      <c r="AM130" s="153"/>
      <c r="AR130" s="153"/>
      <c r="AS130" s="153"/>
      <c r="AX130" s="153"/>
      <c r="AY130" s="153"/>
      <c r="BD130" s="153"/>
      <c r="BE130" s="153"/>
      <c r="BF130" s="153"/>
    </row>
    <row r="131" ht="15.75" customHeight="1">
      <c r="H131" s="153"/>
      <c r="I131" s="153"/>
      <c r="N131" s="153"/>
      <c r="O131" s="153"/>
      <c r="T131" s="153"/>
      <c r="U131" s="153"/>
      <c r="Z131" s="153"/>
      <c r="AA131" s="153"/>
      <c r="AF131" s="153"/>
      <c r="AG131" s="153"/>
      <c r="AL131" s="153"/>
      <c r="AM131" s="153"/>
      <c r="AR131" s="153"/>
      <c r="AS131" s="153"/>
      <c r="AX131" s="153"/>
      <c r="AY131" s="153"/>
      <c r="BD131" s="153"/>
      <c r="BE131" s="153"/>
      <c r="BF131" s="153"/>
    </row>
    <row r="132" ht="15.75" customHeight="1">
      <c r="H132" s="153"/>
      <c r="I132" s="153"/>
      <c r="N132" s="153"/>
      <c r="O132" s="153"/>
      <c r="T132" s="153"/>
      <c r="U132" s="153"/>
      <c r="Z132" s="153"/>
      <c r="AA132" s="153"/>
      <c r="AF132" s="153"/>
      <c r="AG132" s="153"/>
      <c r="AL132" s="153"/>
      <c r="AM132" s="153"/>
      <c r="AR132" s="153"/>
      <c r="AS132" s="153"/>
      <c r="AX132" s="153"/>
      <c r="AY132" s="153"/>
      <c r="BD132" s="153"/>
      <c r="BE132" s="153"/>
      <c r="BF132" s="153"/>
    </row>
    <row r="133" ht="15.75" customHeight="1">
      <c r="H133" s="153"/>
      <c r="I133" s="153"/>
      <c r="N133" s="153"/>
      <c r="O133" s="153"/>
      <c r="T133" s="153"/>
      <c r="U133" s="153"/>
      <c r="Z133" s="153"/>
      <c r="AA133" s="153"/>
      <c r="AF133" s="153"/>
      <c r="AG133" s="153"/>
      <c r="AL133" s="153"/>
      <c r="AM133" s="153"/>
      <c r="AR133" s="153"/>
      <c r="AS133" s="153"/>
      <c r="AX133" s="153"/>
      <c r="AY133" s="153"/>
      <c r="BD133" s="153"/>
      <c r="BE133" s="153"/>
      <c r="BF133" s="153"/>
    </row>
    <row r="134" ht="15.75" customHeight="1">
      <c r="H134" s="153"/>
      <c r="I134" s="153"/>
      <c r="N134" s="153"/>
      <c r="O134" s="153"/>
      <c r="T134" s="153"/>
      <c r="U134" s="153"/>
      <c r="Z134" s="153"/>
      <c r="AA134" s="153"/>
      <c r="AF134" s="153"/>
      <c r="AG134" s="153"/>
      <c r="AL134" s="153"/>
      <c r="AM134" s="153"/>
      <c r="AR134" s="153"/>
      <c r="AS134" s="153"/>
      <c r="AX134" s="153"/>
      <c r="AY134" s="153"/>
      <c r="BD134" s="153"/>
      <c r="BE134" s="153"/>
      <c r="BF134" s="153"/>
    </row>
    <row r="135" ht="15.75" customHeight="1">
      <c r="H135" s="153"/>
      <c r="I135" s="153"/>
      <c r="N135" s="153"/>
      <c r="O135" s="153"/>
      <c r="T135" s="153"/>
      <c r="U135" s="153"/>
      <c r="Z135" s="153"/>
      <c r="AA135" s="153"/>
      <c r="AF135" s="153"/>
      <c r="AG135" s="153"/>
      <c r="AL135" s="153"/>
      <c r="AM135" s="153"/>
      <c r="AR135" s="153"/>
      <c r="AS135" s="153"/>
      <c r="AX135" s="153"/>
      <c r="AY135" s="153"/>
      <c r="BD135" s="153"/>
      <c r="BE135" s="153"/>
      <c r="BF135" s="153"/>
    </row>
    <row r="136" ht="15.75" customHeight="1">
      <c r="H136" s="153"/>
      <c r="I136" s="153"/>
      <c r="N136" s="153"/>
      <c r="O136" s="153"/>
      <c r="T136" s="153"/>
      <c r="U136" s="153"/>
      <c r="Z136" s="153"/>
      <c r="AA136" s="153"/>
      <c r="AF136" s="153"/>
      <c r="AG136" s="153"/>
      <c r="AL136" s="153"/>
      <c r="AM136" s="153"/>
      <c r="AR136" s="153"/>
      <c r="AS136" s="153"/>
      <c r="AX136" s="153"/>
      <c r="AY136" s="153"/>
      <c r="BD136" s="153"/>
      <c r="BE136" s="153"/>
      <c r="BF136" s="153"/>
    </row>
    <row r="137" ht="15.75" customHeight="1">
      <c r="H137" s="153"/>
      <c r="I137" s="153"/>
      <c r="N137" s="153"/>
      <c r="O137" s="153"/>
      <c r="T137" s="153"/>
      <c r="U137" s="153"/>
      <c r="Z137" s="153"/>
      <c r="AA137" s="153"/>
      <c r="AF137" s="153"/>
      <c r="AG137" s="153"/>
      <c r="AL137" s="153"/>
      <c r="AM137" s="153"/>
      <c r="AR137" s="153"/>
      <c r="AS137" s="153"/>
      <c r="AX137" s="153"/>
      <c r="AY137" s="153"/>
      <c r="BD137" s="153"/>
      <c r="BE137" s="153"/>
      <c r="BF137" s="153"/>
    </row>
    <row r="138" ht="15.75" customHeight="1">
      <c r="H138" s="153"/>
      <c r="I138" s="153"/>
      <c r="N138" s="153"/>
      <c r="O138" s="153"/>
      <c r="T138" s="153"/>
      <c r="U138" s="153"/>
      <c r="Z138" s="153"/>
      <c r="AA138" s="153"/>
      <c r="AF138" s="153"/>
      <c r="AG138" s="153"/>
      <c r="AL138" s="153"/>
      <c r="AM138" s="153"/>
      <c r="AR138" s="153"/>
      <c r="AS138" s="153"/>
      <c r="AX138" s="153"/>
      <c r="AY138" s="153"/>
      <c r="BD138" s="153"/>
      <c r="BE138" s="153"/>
      <c r="BF138" s="153"/>
    </row>
    <row r="139" ht="15.75" customHeight="1">
      <c r="H139" s="153"/>
      <c r="I139" s="153"/>
      <c r="N139" s="153"/>
      <c r="O139" s="153"/>
      <c r="T139" s="153"/>
      <c r="U139" s="153"/>
      <c r="Z139" s="153"/>
      <c r="AA139" s="153"/>
      <c r="AF139" s="153"/>
      <c r="AG139" s="153"/>
      <c r="AL139" s="153"/>
      <c r="AM139" s="153"/>
      <c r="AR139" s="153"/>
      <c r="AS139" s="153"/>
      <c r="AX139" s="153"/>
      <c r="AY139" s="153"/>
      <c r="BD139" s="153"/>
      <c r="BE139" s="153"/>
      <c r="BF139" s="153"/>
    </row>
    <row r="140" ht="15.75" customHeight="1">
      <c r="H140" s="153"/>
      <c r="I140" s="153"/>
      <c r="N140" s="153"/>
      <c r="O140" s="153"/>
      <c r="T140" s="153"/>
      <c r="U140" s="153"/>
      <c r="Z140" s="153"/>
      <c r="AA140" s="153"/>
      <c r="AF140" s="153"/>
      <c r="AG140" s="153"/>
      <c r="AL140" s="153"/>
      <c r="AM140" s="153"/>
      <c r="AR140" s="153"/>
      <c r="AS140" s="153"/>
      <c r="AX140" s="153"/>
      <c r="AY140" s="153"/>
      <c r="BD140" s="153"/>
      <c r="BE140" s="153"/>
      <c r="BF140" s="153"/>
    </row>
    <row r="141" ht="15.75" customHeight="1">
      <c r="H141" s="153"/>
      <c r="I141" s="153"/>
      <c r="N141" s="153"/>
      <c r="O141" s="153"/>
      <c r="T141" s="153"/>
      <c r="U141" s="153"/>
      <c r="Z141" s="153"/>
      <c r="AA141" s="153"/>
      <c r="AF141" s="153"/>
      <c r="AG141" s="153"/>
      <c r="AL141" s="153"/>
      <c r="AM141" s="153"/>
      <c r="AR141" s="153"/>
      <c r="AS141" s="153"/>
      <c r="AX141" s="153"/>
      <c r="AY141" s="153"/>
      <c r="BD141" s="153"/>
      <c r="BE141" s="153"/>
      <c r="BF141" s="153"/>
    </row>
    <row r="142" ht="15.75" customHeight="1">
      <c r="H142" s="153"/>
      <c r="I142" s="153"/>
      <c r="N142" s="153"/>
      <c r="O142" s="153"/>
      <c r="T142" s="153"/>
      <c r="U142" s="153"/>
      <c r="Z142" s="153"/>
      <c r="AA142" s="153"/>
      <c r="AF142" s="153"/>
      <c r="AG142" s="153"/>
      <c r="AL142" s="153"/>
      <c r="AM142" s="153"/>
      <c r="AR142" s="153"/>
      <c r="AS142" s="153"/>
      <c r="AX142" s="153"/>
      <c r="AY142" s="153"/>
      <c r="BD142" s="153"/>
      <c r="BE142" s="153"/>
      <c r="BF142" s="153"/>
    </row>
    <row r="143" ht="15.75" customHeight="1">
      <c r="H143" s="153"/>
      <c r="I143" s="153"/>
      <c r="N143" s="153"/>
      <c r="O143" s="153"/>
      <c r="T143" s="153"/>
      <c r="U143" s="153"/>
      <c r="Z143" s="153"/>
      <c r="AA143" s="153"/>
      <c r="AF143" s="153"/>
      <c r="AG143" s="153"/>
      <c r="AL143" s="153"/>
      <c r="AM143" s="153"/>
      <c r="AR143" s="153"/>
      <c r="AS143" s="153"/>
      <c r="AX143" s="153"/>
      <c r="AY143" s="153"/>
      <c r="BD143" s="153"/>
      <c r="BE143" s="153"/>
      <c r="BF143" s="153"/>
    </row>
    <row r="144" ht="15.75" customHeight="1">
      <c r="H144" s="153"/>
      <c r="I144" s="153"/>
      <c r="N144" s="153"/>
      <c r="O144" s="153"/>
      <c r="T144" s="153"/>
      <c r="U144" s="153"/>
      <c r="Z144" s="153"/>
      <c r="AA144" s="153"/>
      <c r="AF144" s="153"/>
      <c r="AG144" s="153"/>
      <c r="AL144" s="153"/>
      <c r="AM144" s="153"/>
      <c r="AR144" s="153"/>
      <c r="AS144" s="153"/>
      <c r="AX144" s="153"/>
      <c r="AY144" s="153"/>
      <c r="BD144" s="153"/>
      <c r="BE144" s="153"/>
      <c r="BF144" s="153"/>
    </row>
    <row r="145" ht="15.75" customHeight="1">
      <c r="H145" s="153"/>
      <c r="I145" s="153"/>
      <c r="N145" s="153"/>
      <c r="O145" s="153"/>
      <c r="T145" s="153"/>
      <c r="U145" s="153"/>
      <c r="Z145" s="153"/>
      <c r="AA145" s="153"/>
      <c r="AF145" s="153"/>
      <c r="AG145" s="153"/>
      <c r="AL145" s="153"/>
      <c r="AM145" s="153"/>
      <c r="AR145" s="153"/>
      <c r="AS145" s="153"/>
      <c r="AX145" s="153"/>
      <c r="AY145" s="153"/>
      <c r="BD145" s="153"/>
      <c r="BE145" s="153"/>
      <c r="BF145" s="153"/>
    </row>
    <row r="146" ht="15.75" customHeight="1">
      <c r="H146" s="153"/>
      <c r="I146" s="153"/>
      <c r="N146" s="153"/>
      <c r="O146" s="153"/>
      <c r="T146" s="153"/>
      <c r="U146" s="153"/>
      <c r="Z146" s="153"/>
      <c r="AA146" s="153"/>
      <c r="AF146" s="153"/>
      <c r="AG146" s="153"/>
      <c r="AL146" s="153"/>
      <c r="AM146" s="153"/>
      <c r="AR146" s="153"/>
      <c r="AS146" s="153"/>
      <c r="AX146" s="153"/>
      <c r="AY146" s="153"/>
      <c r="BD146" s="153"/>
      <c r="BE146" s="153"/>
      <c r="BF146" s="153"/>
    </row>
    <row r="147" ht="15.75" customHeight="1">
      <c r="H147" s="153"/>
      <c r="I147" s="153"/>
      <c r="N147" s="153"/>
      <c r="O147" s="153"/>
      <c r="T147" s="153"/>
      <c r="U147" s="153"/>
      <c r="Z147" s="153"/>
      <c r="AA147" s="153"/>
      <c r="AF147" s="153"/>
      <c r="AG147" s="153"/>
      <c r="AL147" s="153"/>
      <c r="AM147" s="153"/>
      <c r="AR147" s="153"/>
      <c r="AS147" s="153"/>
      <c r="AX147" s="153"/>
      <c r="AY147" s="153"/>
      <c r="BD147" s="153"/>
      <c r="BE147" s="153"/>
      <c r="BF147" s="153"/>
    </row>
    <row r="148" ht="15.75" customHeight="1">
      <c r="H148" s="153"/>
      <c r="I148" s="153"/>
      <c r="N148" s="153"/>
      <c r="O148" s="153"/>
      <c r="T148" s="153"/>
      <c r="U148" s="153"/>
      <c r="Z148" s="153"/>
      <c r="AA148" s="153"/>
      <c r="AF148" s="153"/>
      <c r="AG148" s="153"/>
      <c r="AL148" s="153"/>
      <c r="AM148" s="153"/>
      <c r="AR148" s="153"/>
      <c r="AS148" s="153"/>
      <c r="AX148" s="153"/>
      <c r="AY148" s="153"/>
      <c r="BD148" s="153"/>
      <c r="BE148" s="153"/>
      <c r="BF148" s="153"/>
    </row>
    <row r="149" ht="15.75" customHeight="1">
      <c r="H149" s="153"/>
      <c r="I149" s="153"/>
      <c r="N149" s="153"/>
      <c r="O149" s="153"/>
      <c r="T149" s="153"/>
      <c r="U149" s="153"/>
      <c r="Z149" s="153"/>
      <c r="AA149" s="153"/>
      <c r="AF149" s="153"/>
      <c r="AG149" s="153"/>
      <c r="AL149" s="153"/>
      <c r="AM149" s="153"/>
      <c r="AR149" s="153"/>
      <c r="AS149" s="153"/>
      <c r="AX149" s="153"/>
      <c r="AY149" s="153"/>
      <c r="BD149" s="153"/>
      <c r="BE149" s="153"/>
      <c r="BF149" s="153"/>
    </row>
    <row r="150" ht="15.75" customHeight="1">
      <c r="H150" s="153"/>
      <c r="I150" s="153"/>
      <c r="N150" s="153"/>
      <c r="O150" s="153"/>
      <c r="T150" s="153"/>
      <c r="U150" s="153"/>
      <c r="Z150" s="153"/>
      <c r="AA150" s="153"/>
      <c r="AF150" s="153"/>
      <c r="AG150" s="153"/>
      <c r="AL150" s="153"/>
      <c r="AM150" s="153"/>
      <c r="AR150" s="153"/>
      <c r="AS150" s="153"/>
      <c r="AX150" s="153"/>
      <c r="AY150" s="153"/>
      <c r="BD150" s="153"/>
      <c r="BE150" s="153"/>
      <c r="BF150" s="153"/>
    </row>
    <row r="151" ht="15.75" customHeight="1">
      <c r="H151" s="153"/>
      <c r="I151" s="153"/>
      <c r="N151" s="153"/>
      <c r="O151" s="153"/>
      <c r="T151" s="153"/>
      <c r="U151" s="153"/>
      <c r="Z151" s="153"/>
      <c r="AA151" s="153"/>
      <c r="AF151" s="153"/>
      <c r="AG151" s="153"/>
      <c r="AL151" s="153"/>
      <c r="AM151" s="153"/>
      <c r="AR151" s="153"/>
      <c r="AS151" s="153"/>
      <c r="AX151" s="153"/>
      <c r="AY151" s="153"/>
      <c r="BD151" s="153"/>
      <c r="BE151" s="153"/>
      <c r="BF151" s="153"/>
    </row>
    <row r="152" ht="15.75" customHeight="1">
      <c r="H152" s="153"/>
      <c r="I152" s="153"/>
      <c r="N152" s="153"/>
      <c r="O152" s="153"/>
      <c r="T152" s="153"/>
      <c r="U152" s="153"/>
      <c r="Z152" s="153"/>
      <c r="AA152" s="153"/>
      <c r="AF152" s="153"/>
      <c r="AG152" s="153"/>
      <c r="AL152" s="153"/>
      <c r="AM152" s="153"/>
      <c r="AR152" s="153"/>
      <c r="AS152" s="153"/>
      <c r="AX152" s="153"/>
      <c r="AY152" s="153"/>
      <c r="BD152" s="153"/>
      <c r="BE152" s="153"/>
      <c r="BF152" s="153"/>
    </row>
    <row r="153" ht="15.75" customHeight="1">
      <c r="H153" s="153"/>
      <c r="I153" s="153"/>
      <c r="N153" s="153"/>
      <c r="O153" s="153"/>
      <c r="T153" s="153"/>
      <c r="U153" s="153"/>
      <c r="Z153" s="153"/>
      <c r="AA153" s="153"/>
      <c r="AF153" s="153"/>
      <c r="AG153" s="153"/>
      <c r="AL153" s="153"/>
      <c r="AM153" s="153"/>
      <c r="AR153" s="153"/>
      <c r="AS153" s="153"/>
      <c r="AX153" s="153"/>
      <c r="AY153" s="153"/>
      <c r="BD153" s="153"/>
      <c r="BE153" s="153"/>
      <c r="BF153" s="153"/>
    </row>
    <row r="154" ht="15.75" customHeight="1">
      <c r="H154" s="153"/>
      <c r="I154" s="153"/>
      <c r="N154" s="153"/>
      <c r="O154" s="153"/>
      <c r="T154" s="153"/>
      <c r="U154" s="153"/>
      <c r="Z154" s="153"/>
      <c r="AA154" s="153"/>
      <c r="AF154" s="153"/>
      <c r="AG154" s="153"/>
      <c r="AL154" s="153"/>
      <c r="AM154" s="153"/>
      <c r="AR154" s="153"/>
      <c r="AS154" s="153"/>
      <c r="AX154" s="153"/>
      <c r="AY154" s="153"/>
      <c r="BD154" s="153"/>
      <c r="BE154" s="153"/>
      <c r="BF154" s="153"/>
    </row>
    <row r="155" ht="15.75" customHeight="1">
      <c r="H155" s="153"/>
      <c r="I155" s="153"/>
      <c r="N155" s="153"/>
      <c r="O155" s="153"/>
      <c r="T155" s="153"/>
      <c r="U155" s="153"/>
      <c r="Z155" s="153"/>
      <c r="AA155" s="153"/>
      <c r="AF155" s="153"/>
      <c r="AG155" s="153"/>
      <c r="AL155" s="153"/>
      <c r="AM155" s="153"/>
      <c r="AR155" s="153"/>
      <c r="AS155" s="153"/>
      <c r="AX155" s="153"/>
      <c r="AY155" s="153"/>
      <c r="BD155" s="153"/>
      <c r="BE155" s="153"/>
      <c r="BF155" s="153"/>
    </row>
    <row r="156" ht="15.75" customHeight="1">
      <c r="H156" s="153"/>
      <c r="I156" s="153"/>
      <c r="N156" s="153"/>
      <c r="O156" s="153"/>
      <c r="T156" s="153"/>
      <c r="U156" s="153"/>
      <c r="Z156" s="153"/>
      <c r="AA156" s="153"/>
      <c r="AF156" s="153"/>
      <c r="AG156" s="153"/>
      <c r="AL156" s="153"/>
      <c r="AM156" s="153"/>
      <c r="AR156" s="153"/>
      <c r="AS156" s="153"/>
      <c r="AX156" s="153"/>
      <c r="AY156" s="153"/>
      <c r="BD156" s="153"/>
      <c r="BE156" s="153"/>
      <c r="BF156" s="153"/>
    </row>
    <row r="157" ht="15.75" customHeight="1">
      <c r="H157" s="153"/>
      <c r="I157" s="153"/>
      <c r="N157" s="153"/>
      <c r="O157" s="153"/>
      <c r="T157" s="153"/>
      <c r="U157" s="153"/>
      <c r="Z157" s="153"/>
      <c r="AA157" s="153"/>
      <c r="AF157" s="153"/>
      <c r="AG157" s="153"/>
      <c r="AL157" s="153"/>
      <c r="AM157" s="153"/>
      <c r="AR157" s="153"/>
      <c r="AS157" s="153"/>
      <c r="AX157" s="153"/>
      <c r="AY157" s="153"/>
      <c r="BD157" s="153"/>
      <c r="BE157" s="153"/>
      <c r="BF157" s="153"/>
    </row>
    <row r="158" ht="15.75" customHeight="1">
      <c r="H158" s="153"/>
      <c r="I158" s="153"/>
      <c r="N158" s="153"/>
      <c r="O158" s="153"/>
      <c r="T158" s="153"/>
      <c r="U158" s="153"/>
      <c r="Z158" s="153"/>
      <c r="AA158" s="153"/>
      <c r="AF158" s="153"/>
      <c r="AG158" s="153"/>
      <c r="AL158" s="153"/>
      <c r="AM158" s="153"/>
      <c r="AR158" s="153"/>
      <c r="AS158" s="153"/>
      <c r="AX158" s="153"/>
      <c r="AY158" s="153"/>
      <c r="BD158" s="153"/>
      <c r="BE158" s="153"/>
      <c r="BF158" s="153"/>
    </row>
    <row r="159" ht="15.75" customHeight="1">
      <c r="H159" s="153"/>
      <c r="I159" s="153"/>
      <c r="N159" s="153"/>
      <c r="O159" s="153"/>
      <c r="T159" s="153"/>
      <c r="U159" s="153"/>
      <c r="Z159" s="153"/>
      <c r="AA159" s="153"/>
      <c r="AF159" s="153"/>
      <c r="AG159" s="153"/>
      <c r="AL159" s="153"/>
      <c r="AM159" s="153"/>
      <c r="AR159" s="153"/>
      <c r="AS159" s="153"/>
      <c r="AX159" s="153"/>
      <c r="AY159" s="153"/>
      <c r="BD159" s="153"/>
      <c r="BE159" s="153"/>
      <c r="BF159" s="153"/>
    </row>
    <row r="160" ht="15.75" customHeight="1">
      <c r="H160" s="153"/>
      <c r="I160" s="153"/>
      <c r="N160" s="153"/>
      <c r="O160" s="153"/>
      <c r="T160" s="153"/>
      <c r="U160" s="153"/>
      <c r="Z160" s="153"/>
      <c r="AA160" s="153"/>
      <c r="AF160" s="153"/>
      <c r="AG160" s="153"/>
      <c r="AL160" s="153"/>
      <c r="AM160" s="153"/>
      <c r="AR160" s="153"/>
      <c r="AS160" s="153"/>
      <c r="AX160" s="153"/>
      <c r="AY160" s="153"/>
      <c r="BD160" s="153"/>
      <c r="BE160" s="153"/>
      <c r="BF160" s="153"/>
    </row>
    <row r="161" ht="15.75" customHeight="1">
      <c r="H161" s="153"/>
      <c r="I161" s="153"/>
      <c r="N161" s="153"/>
      <c r="O161" s="153"/>
      <c r="T161" s="153"/>
      <c r="U161" s="153"/>
      <c r="Z161" s="153"/>
      <c r="AA161" s="153"/>
      <c r="AF161" s="153"/>
      <c r="AG161" s="153"/>
      <c r="AL161" s="153"/>
      <c r="AM161" s="153"/>
      <c r="AR161" s="153"/>
      <c r="AS161" s="153"/>
      <c r="AX161" s="153"/>
      <c r="AY161" s="153"/>
      <c r="BD161" s="153"/>
      <c r="BE161" s="153"/>
      <c r="BF161" s="153"/>
    </row>
    <row r="162" ht="15.75" customHeight="1">
      <c r="H162" s="153"/>
      <c r="I162" s="153"/>
      <c r="N162" s="153"/>
      <c r="O162" s="153"/>
      <c r="T162" s="153"/>
      <c r="U162" s="153"/>
      <c r="Z162" s="153"/>
      <c r="AA162" s="153"/>
      <c r="AF162" s="153"/>
      <c r="AG162" s="153"/>
      <c r="AL162" s="153"/>
      <c r="AM162" s="153"/>
      <c r="AR162" s="153"/>
      <c r="AS162" s="153"/>
      <c r="AX162" s="153"/>
      <c r="AY162" s="153"/>
      <c r="BD162" s="153"/>
      <c r="BE162" s="153"/>
      <c r="BF162" s="153"/>
    </row>
    <row r="163" ht="15.75" customHeight="1">
      <c r="H163" s="153"/>
      <c r="I163" s="153"/>
      <c r="N163" s="153"/>
      <c r="O163" s="153"/>
      <c r="T163" s="153"/>
      <c r="U163" s="153"/>
      <c r="Z163" s="153"/>
      <c r="AA163" s="153"/>
      <c r="AF163" s="153"/>
      <c r="AG163" s="153"/>
      <c r="AL163" s="153"/>
      <c r="AM163" s="153"/>
      <c r="AR163" s="153"/>
      <c r="AS163" s="153"/>
      <c r="AX163" s="153"/>
      <c r="AY163" s="153"/>
      <c r="BD163" s="153"/>
      <c r="BE163" s="153"/>
      <c r="BF163" s="153"/>
    </row>
    <row r="164" ht="15.75" customHeight="1">
      <c r="H164" s="153"/>
      <c r="I164" s="153"/>
      <c r="N164" s="153"/>
      <c r="O164" s="153"/>
      <c r="T164" s="153"/>
      <c r="U164" s="153"/>
      <c r="Z164" s="153"/>
      <c r="AA164" s="153"/>
      <c r="AF164" s="153"/>
      <c r="AG164" s="153"/>
      <c r="AL164" s="153"/>
      <c r="AM164" s="153"/>
      <c r="AR164" s="153"/>
      <c r="AS164" s="153"/>
      <c r="AX164" s="153"/>
      <c r="AY164" s="153"/>
      <c r="BD164" s="153"/>
      <c r="BE164" s="153"/>
      <c r="BF164" s="153"/>
    </row>
    <row r="165" ht="15.75" customHeight="1">
      <c r="H165" s="153"/>
      <c r="I165" s="153"/>
      <c r="N165" s="153"/>
      <c r="O165" s="153"/>
      <c r="T165" s="153"/>
      <c r="U165" s="153"/>
      <c r="Z165" s="153"/>
      <c r="AA165" s="153"/>
      <c r="AF165" s="153"/>
      <c r="AG165" s="153"/>
      <c r="AL165" s="153"/>
      <c r="AM165" s="153"/>
      <c r="AR165" s="153"/>
      <c r="AS165" s="153"/>
      <c r="AX165" s="153"/>
      <c r="AY165" s="153"/>
      <c r="BD165" s="153"/>
      <c r="BE165" s="153"/>
      <c r="BF165" s="153"/>
    </row>
    <row r="166" ht="15.75" customHeight="1">
      <c r="H166" s="153"/>
      <c r="I166" s="153"/>
      <c r="N166" s="153"/>
      <c r="O166" s="153"/>
      <c r="T166" s="153"/>
      <c r="U166" s="153"/>
      <c r="Z166" s="153"/>
      <c r="AA166" s="153"/>
      <c r="AF166" s="153"/>
      <c r="AG166" s="153"/>
      <c r="AL166" s="153"/>
      <c r="AM166" s="153"/>
      <c r="AR166" s="153"/>
      <c r="AS166" s="153"/>
      <c r="AX166" s="153"/>
      <c r="AY166" s="153"/>
      <c r="BD166" s="153"/>
      <c r="BE166" s="153"/>
      <c r="BF166" s="153"/>
    </row>
    <row r="167" ht="15.75" customHeight="1">
      <c r="H167" s="153"/>
      <c r="I167" s="153"/>
      <c r="N167" s="153"/>
      <c r="O167" s="153"/>
      <c r="T167" s="153"/>
      <c r="U167" s="153"/>
      <c r="Z167" s="153"/>
      <c r="AA167" s="153"/>
      <c r="AF167" s="153"/>
      <c r="AG167" s="153"/>
      <c r="AL167" s="153"/>
      <c r="AM167" s="153"/>
      <c r="AR167" s="153"/>
      <c r="AS167" s="153"/>
      <c r="AX167" s="153"/>
      <c r="AY167" s="153"/>
      <c r="BD167" s="153"/>
      <c r="BE167" s="153"/>
      <c r="BF167" s="153"/>
    </row>
    <row r="168" ht="15.75" customHeight="1">
      <c r="H168" s="153"/>
      <c r="I168" s="153"/>
      <c r="N168" s="153"/>
      <c r="O168" s="153"/>
      <c r="T168" s="153"/>
      <c r="U168" s="153"/>
      <c r="Z168" s="153"/>
      <c r="AA168" s="153"/>
      <c r="AF168" s="153"/>
      <c r="AG168" s="153"/>
      <c r="AL168" s="153"/>
      <c r="AM168" s="153"/>
      <c r="AR168" s="153"/>
      <c r="AS168" s="153"/>
      <c r="AX168" s="153"/>
      <c r="AY168" s="153"/>
      <c r="BD168" s="153"/>
      <c r="BE168" s="153"/>
      <c r="BF168" s="153"/>
    </row>
    <row r="169" ht="15.75" customHeight="1">
      <c r="H169" s="153"/>
      <c r="I169" s="153"/>
      <c r="N169" s="153"/>
      <c r="O169" s="153"/>
      <c r="T169" s="153"/>
      <c r="U169" s="153"/>
      <c r="Z169" s="153"/>
      <c r="AA169" s="153"/>
      <c r="AF169" s="153"/>
      <c r="AG169" s="153"/>
      <c r="AL169" s="153"/>
      <c r="AM169" s="153"/>
      <c r="AR169" s="153"/>
      <c r="AS169" s="153"/>
      <c r="AX169" s="153"/>
      <c r="AY169" s="153"/>
      <c r="BD169" s="153"/>
      <c r="BE169" s="153"/>
      <c r="BF169" s="153"/>
    </row>
    <row r="170" ht="15.75" customHeight="1">
      <c r="H170" s="153"/>
      <c r="I170" s="153"/>
      <c r="N170" s="153"/>
      <c r="O170" s="153"/>
      <c r="T170" s="153"/>
      <c r="U170" s="153"/>
      <c r="Z170" s="153"/>
      <c r="AA170" s="153"/>
      <c r="AF170" s="153"/>
      <c r="AG170" s="153"/>
      <c r="AL170" s="153"/>
      <c r="AM170" s="153"/>
      <c r="AR170" s="153"/>
      <c r="AS170" s="153"/>
      <c r="AX170" s="153"/>
      <c r="AY170" s="153"/>
      <c r="BD170" s="153"/>
      <c r="BE170" s="153"/>
      <c r="BF170" s="153"/>
    </row>
    <row r="171" ht="15.75" customHeight="1">
      <c r="H171" s="153"/>
      <c r="I171" s="153"/>
      <c r="N171" s="153"/>
      <c r="O171" s="153"/>
      <c r="T171" s="153"/>
      <c r="U171" s="153"/>
      <c r="Z171" s="153"/>
      <c r="AA171" s="153"/>
      <c r="AF171" s="153"/>
      <c r="AG171" s="153"/>
      <c r="AL171" s="153"/>
      <c r="AM171" s="153"/>
      <c r="AR171" s="153"/>
      <c r="AS171" s="153"/>
      <c r="AX171" s="153"/>
      <c r="AY171" s="153"/>
      <c r="BD171" s="153"/>
      <c r="BE171" s="153"/>
      <c r="BF171" s="153"/>
    </row>
    <row r="172" ht="15.75" customHeight="1">
      <c r="H172" s="153"/>
      <c r="I172" s="153"/>
      <c r="N172" s="153"/>
      <c r="O172" s="153"/>
      <c r="T172" s="153"/>
      <c r="U172" s="153"/>
      <c r="Z172" s="153"/>
      <c r="AA172" s="153"/>
      <c r="AF172" s="153"/>
      <c r="AG172" s="153"/>
      <c r="AL172" s="153"/>
      <c r="AM172" s="153"/>
      <c r="AR172" s="153"/>
      <c r="AS172" s="153"/>
      <c r="AX172" s="153"/>
      <c r="AY172" s="153"/>
      <c r="BD172" s="153"/>
      <c r="BE172" s="153"/>
      <c r="BF172" s="153"/>
    </row>
    <row r="173" ht="15.75" customHeight="1">
      <c r="H173" s="153"/>
      <c r="I173" s="153"/>
      <c r="N173" s="153"/>
      <c r="O173" s="153"/>
      <c r="T173" s="153"/>
      <c r="U173" s="153"/>
      <c r="Z173" s="153"/>
      <c r="AA173" s="153"/>
      <c r="AF173" s="153"/>
      <c r="AG173" s="153"/>
      <c r="AL173" s="153"/>
      <c r="AM173" s="153"/>
      <c r="AR173" s="153"/>
      <c r="AS173" s="153"/>
      <c r="AX173" s="153"/>
      <c r="AY173" s="153"/>
      <c r="BD173" s="153"/>
      <c r="BE173" s="153"/>
      <c r="BF173" s="153"/>
    </row>
    <row r="174" ht="15.75" customHeight="1">
      <c r="H174" s="153"/>
      <c r="I174" s="153"/>
      <c r="N174" s="153"/>
      <c r="O174" s="153"/>
      <c r="T174" s="153"/>
      <c r="U174" s="153"/>
      <c r="Z174" s="153"/>
      <c r="AA174" s="153"/>
      <c r="AF174" s="153"/>
      <c r="AG174" s="153"/>
      <c r="AL174" s="153"/>
      <c r="AM174" s="153"/>
      <c r="AR174" s="153"/>
      <c r="AS174" s="153"/>
      <c r="AX174" s="153"/>
      <c r="AY174" s="153"/>
      <c r="BD174" s="153"/>
      <c r="BE174" s="153"/>
      <c r="BF174" s="153"/>
    </row>
    <row r="175" ht="15.75" customHeight="1">
      <c r="H175" s="153"/>
      <c r="I175" s="153"/>
      <c r="N175" s="153"/>
      <c r="O175" s="153"/>
      <c r="T175" s="153"/>
      <c r="U175" s="153"/>
      <c r="Z175" s="153"/>
      <c r="AA175" s="153"/>
      <c r="AF175" s="153"/>
      <c r="AG175" s="153"/>
      <c r="AL175" s="153"/>
      <c r="AM175" s="153"/>
      <c r="AR175" s="153"/>
      <c r="AS175" s="153"/>
      <c r="AX175" s="153"/>
      <c r="AY175" s="153"/>
      <c r="BD175" s="153"/>
      <c r="BE175" s="153"/>
      <c r="BF175" s="153"/>
    </row>
    <row r="176" ht="15.75" customHeight="1">
      <c r="H176" s="153"/>
      <c r="I176" s="153"/>
      <c r="N176" s="153"/>
      <c r="O176" s="153"/>
      <c r="T176" s="153"/>
      <c r="U176" s="153"/>
      <c r="Z176" s="153"/>
      <c r="AA176" s="153"/>
      <c r="AF176" s="153"/>
      <c r="AG176" s="153"/>
      <c r="AL176" s="153"/>
      <c r="AM176" s="153"/>
      <c r="AR176" s="153"/>
      <c r="AS176" s="153"/>
      <c r="AX176" s="153"/>
      <c r="AY176" s="153"/>
      <c r="BD176" s="153"/>
      <c r="BE176" s="153"/>
      <c r="BF176" s="153"/>
    </row>
    <row r="177" ht="15.75" customHeight="1">
      <c r="H177" s="153"/>
      <c r="I177" s="153"/>
      <c r="N177" s="153"/>
      <c r="O177" s="153"/>
      <c r="T177" s="153"/>
      <c r="U177" s="153"/>
      <c r="Z177" s="153"/>
      <c r="AA177" s="153"/>
      <c r="AF177" s="153"/>
      <c r="AG177" s="153"/>
      <c r="AL177" s="153"/>
      <c r="AM177" s="153"/>
      <c r="AR177" s="153"/>
      <c r="AS177" s="153"/>
      <c r="AX177" s="153"/>
      <c r="AY177" s="153"/>
      <c r="BD177" s="153"/>
      <c r="BE177" s="153"/>
      <c r="BF177" s="153"/>
    </row>
    <row r="178" ht="15.75" customHeight="1">
      <c r="H178" s="153"/>
      <c r="I178" s="153"/>
      <c r="N178" s="153"/>
      <c r="O178" s="153"/>
      <c r="T178" s="153"/>
      <c r="U178" s="153"/>
      <c r="Z178" s="153"/>
      <c r="AA178" s="153"/>
      <c r="AF178" s="153"/>
      <c r="AG178" s="153"/>
      <c r="AL178" s="153"/>
      <c r="AM178" s="153"/>
      <c r="AR178" s="153"/>
      <c r="AS178" s="153"/>
      <c r="AX178" s="153"/>
      <c r="AY178" s="153"/>
      <c r="BD178" s="153"/>
      <c r="BE178" s="153"/>
      <c r="BF178" s="153"/>
    </row>
    <row r="179" ht="15.75" customHeight="1">
      <c r="H179" s="153"/>
      <c r="I179" s="153"/>
      <c r="N179" s="153"/>
      <c r="O179" s="153"/>
      <c r="T179" s="153"/>
      <c r="U179" s="153"/>
      <c r="Z179" s="153"/>
      <c r="AA179" s="153"/>
      <c r="AF179" s="153"/>
      <c r="AG179" s="153"/>
      <c r="AL179" s="153"/>
      <c r="AM179" s="153"/>
      <c r="AR179" s="153"/>
      <c r="AS179" s="153"/>
      <c r="AX179" s="153"/>
      <c r="AY179" s="153"/>
      <c r="BD179" s="153"/>
      <c r="BE179" s="153"/>
      <c r="BF179" s="153"/>
    </row>
    <row r="180" ht="15.75" customHeight="1">
      <c r="H180" s="153"/>
      <c r="I180" s="153"/>
      <c r="N180" s="153"/>
      <c r="O180" s="153"/>
      <c r="T180" s="153"/>
      <c r="U180" s="153"/>
      <c r="Z180" s="153"/>
      <c r="AA180" s="153"/>
      <c r="AF180" s="153"/>
      <c r="AG180" s="153"/>
      <c r="AL180" s="153"/>
      <c r="AM180" s="153"/>
      <c r="AR180" s="153"/>
      <c r="AS180" s="153"/>
      <c r="AX180" s="153"/>
      <c r="AY180" s="153"/>
      <c r="BD180" s="153"/>
      <c r="BE180" s="153"/>
      <c r="BF180" s="153"/>
    </row>
    <row r="181" ht="15.75" customHeight="1">
      <c r="H181" s="153"/>
      <c r="I181" s="153"/>
      <c r="N181" s="153"/>
      <c r="O181" s="153"/>
      <c r="T181" s="153"/>
      <c r="U181" s="153"/>
      <c r="Z181" s="153"/>
      <c r="AA181" s="153"/>
      <c r="AF181" s="153"/>
      <c r="AG181" s="153"/>
      <c r="AL181" s="153"/>
      <c r="AM181" s="153"/>
      <c r="AR181" s="153"/>
      <c r="AS181" s="153"/>
      <c r="AX181" s="153"/>
      <c r="AY181" s="153"/>
      <c r="BD181" s="153"/>
      <c r="BE181" s="153"/>
      <c r="BF181" s="153"/>
    </row>
    <row r="182" ht="15.75" customHeight="1">
      <c r="H182" s="153"/>
      <c r="I182" s="153"/>
      <c r="N182" s="153"/>
      <c r="O182" s="153"/>
      <c r="T182" s="153"/>
      <c r="U182" s="153"/>
      <c r="Z182" s="153"/>
      <c r="AA182" s="153"/>
      <c r="AF182" s="153"/>
      <c r="AG182" s="153"/>
      <c r="AL182" s="153"/>
      <c r="AM182" s="153"/>
      <c r="AR182" s="153"/>
      <c r="AS182" s="153"/>
      <c r="AX182" s="153"/>
      <c r="AY182" s="153"/>
      <c r="BD182" s="153"/>
      <c r="BE182" s="153"/>
      <c r="BF182" s="153"/>
    </row>
    <row r="183" ht="15.75" customHeight="1">
      <c r="H183" s="153"/>
      <c r="I183" s="153"/>
      <c r="N183" s="153"/>
      <c r="O183" s="153"/>
      <c r="T183" s="153"/>
      <c r="U183" s="153"/>
      <c r="Z183" s="153"/>
      <c r="AA183" s="153"/>
      <c r="AF183" s="153"/>
      <c r="AG183" s="153"/>
      <c r="AL183" s="153"/>
      <c r="AM183" s="153"/>
      <c r="AR183" s="153"/>
      <c r="AS183" s="153"/>
      <c r="AX183" s="153"/>
      <c r="AY183" s="153"/>
      <c r="BD183" s="153"/>
      <c r="BE183" s="153"/>
      <c r="BF183" s="153"/>
    </row>
    <row r="184" ht="15.75" customHeight="1">
      <c r="H184" s="153"/>
      <c r="I184" s="153"/>
      <c r="N184" s="153"/>
      <c r="O184" s="153"/>
      <c r="T184" s="153"/>
      <c r="U184" s="153"/>
      <c r="Z184" s="153"/>
      <c r="AA184" s="153"/>
      <c r="AF184" s="153"/>
      <c r="AG184" s="153"/>
      <c r="AL184" s="153"/>
      <c r="AM184" s="153"/>
      <c r="AR184" s="153"/>
      <c r="AS184" s="153"/>
      <c r="AX184" s="153"/>
      <c r="AY184" s="153"/>
      <c r="BD184" s="153"/>
      <c r="BE184" s="153"/>
      <c r="BF184" s="153"/>
    </row>
    <row r="185" ht="15.75" customHeight="1">
      <c r="H185" s="153"/>
      <c r="I185" s="153"/>
      <c r="N185" s="153"/>
      <c r="O185" s="153"/>
      <c r="T185" s="153"/>
      <c r="U185" s="153"/>
      <c r="Z185" s="153"/>
      <c r="AA185" s="153"/>
      <c r="AF185" s="153"/>
      <c r="AG185" s="153"/>
      <c r="AL185" s="153"/>
      <c r="AM185" s="153"/>
      <c r="AR185" s="153"/>
      <c r="AS185" s="153"/>
      <c r="AX185" s="153"/>
      <c r="AY185" s="153"/>
      <c r="BD185" s="153"/>
      <c r="BE185" s="153"/>
      <c r="BF185" s="153"/>
    </row>
    <row r="186" ht="15.75" customHeight="1">
      <c r="H186" s="153"/>
      <c r="I186" s="153"/>
      <c r="N186" s="153"/>
      <c r="O186" s="153"/>
      <c r="T186" s="153"/>
      <c r="U186" s="153"/>
      <c r="Z186" s="153"/>
      <c r="AA186" s="153"/>
      <c r="AF186" s="153"/>
      <c r="AG186" s="153"/>
      <c r="AL186" s="153"/>
      <c r="AM186" s="153"/>
      <c r="AR186" s="153"/>
      <c r="AS186" s="153"/>
      <c r="AX186" s="153"/>
      <c r="AY186" s="153"/>
      <c r="BD186" s="153"/>
      <c r="BE186" s="153"/>
      <c r="BF186" s="153"/>
    </row>
    <row r="187" ht="15.75" customHeight="1">
      <c r="H187" s="153"/>
      <c r="I187" s="153"/>
      <c r="N187" s="153"/>
      <c r="O187" s="153"/>
      <c r="T187" s="153"/>
      <c r="U187" s="153"/>
      <c r="Z187" s="153"/>
      <c r="AA187" s="153"/>
      <c r="AF187" s="153"/>
      <c r="AG187" s="153"/>
      <c r="AL187" s="153"/>
      <c r="AM187" s="153"/>
      <c r="AR187" s="153"/>
      <c r="AS187" s="153"/>
      <c r="AX187" s="153"/>
      <c r="AY187" s="153"/>
      <c r="BD187" s="153"/>
      <c r="BE187" s="153"/>
      <c r="BF187" s="153"/>
    </row>
    <row r="188" ht="15.75" customHeight="1">
      <c r="H188" s="153"/>
      <c r="I188" s="153"/>
      <c r="N188" s="153"/>
      <c r="O188" s="153"/>
      <c r="T188" s="153"/>
      <c r="U188" s="153"/>
      <c r="Z188" s="153"/>
      <c r="AA188" s="153"/>
      <c r="AF188" s="153"/>
      <c r="AG188" s="153"/>
      <c r="AL188" s="153"/>
      <c r="AM188" s="153"/>
      <c r="AR188" s="153"/>
      <c r="AS188" s="153"/>
      <c r="AX188" s="153"/>
      <c r="AY188" s="153"/>
      <c r="BD188" s="153"/>
      <c r="BE188" s="153"/>
      <c r="BF188" s="153"/>
    </row>
    <row r="189" ht="15.75" customHeight="1">
      <c r="H189" s="153"/>
      <c r="I189" s="153"/>
      <c r="N189" s="153"/>
      <c r="O189" s="153"/>
      <c r="T189" s="153"/>
      <c r="U189" s="153"/>
      <c r="Z189" s="153"/>
      <c r="AA189" s="153"/>
      <c r="AF189" s="153"/>
      <c r="AG189" s="153"/>
      <c r="AL189" s="153"/>
      <c r="AM189" s="153"/>
      <c r="AR189" s="153"/>
      <c r="AS189" s="153"/>
      <c r="AX189" s="153"/>
      <c r="AY189" s="153"/>
      <c r="BD189" s="153"/>
      <c r="BE189" s="153"/>
      <c r="BF189" s="153"/>
    </row>
    <row r="190" ht="15.75" customHeight="1">
      <c r="H190" s="153"/>
      <c r="I190" s="153"/>
      <c r="N190" s="153"/>
      <c r="O190" s="153"/>
      <c r="T190" s="153"/>
      <c r="U190" s="153"/>
      <c r="Z190" s="153"/>
      <c r="AA190" s="153"/>
      <c r="AF190" s="153"/>
      <c r="AG190" s="153"/>
      <c r="AL190" s="153"/>
      <c r="AM190" s="153"/>
      <c r="AR190" s="153"/>
      <c r="AS190" s="153"/>
      <c r="AX190" s="153"/>
      <c r="AY190" s="153"/>
      <c r="BD190" s="153"/>
      <c r="BE190" s="153"/>
      <c r="BF190" s="153"/>
    </row>
    <row r="191" ht="15.75" customHeight="1">
      <c r="H191" s="153"/>
      <c r="I191" s="153"/>
      <c r="N191" s="153"/>
      <c r="O191" s="153"/>
      <c r="T191" s="153"/>
      <c r="U191" s="153"/>
      <c r="Z191" s="153"/>
      <c r="AA191" s="153"/>
      <c r="AF191" s="153"/>
      <c r="AG191" s="153"/>
      <c r="AL191" s="153"/>
      <c r="AM191" s="153"/>
      <c r="AR191" s="153"/>
      <c r="AS191" s="153"/>
      <c r="AX191" s="153"/>
      <c r="AY191" s="153"/>
      <c r="BD191" s="153"/>
      <c r="BE191" s="153"/>
      <c r="BF191" s="153"/>
    </row>
    <row r="192" ht="15.75" customHeight="1">
      <c r="H192" s="153"/>
      <c r="I192" s="153"/>
      <c r="N192" s="153"/>
      <c r="O192" s="153"/>
      <c r="T192" s="153"/>
      <c r="U192" s="153"/>
      <c r="Z192" s="153"/>
      <c r="AA192" s="153"/>
      <c r="AF192" s="153"/>
      <c r="AG192" s="153"/>
      <c r="AL192" s="153"/>
      <c r="AM192" s="153"/>
      <c r="AR192" s="153"/>
      <c r="AS192" s="153"/>
      <c r="AX192" s="153"/>
      <c r="AY192" s="153"/>
      <c r="BD192" s="153"/>
      <c r="BE192" s="153"/>
      <c r="BF192" s="153"/>
    </row>
    <row r="193" ht="15.75" customHeight="1">
      <c r="H193" s="153"/>
      <c r="I193" s="153"/>
      <c r="N193" s="153"/>
      <c r="O193" s="153"/>
      <c r="T193" s="153"/>
      <c r="U193" s="153"/>
      <c r="Z193" s="153"/>
      <c r="AA193" s="153"/>
      <c r="AF193" s="153"/>
      <c r="AG193" s="153"/>
      <c r="AL193" s="153"/>
      <c r="AM193" s="153"/>
      <c r="AR193" s="153"/>
      <c r="AS193" s="153"/>
      <c r="AX193" s="153"/>
      <c r="AY193" s="153"/>
      <c r="BD193" s="153"/>
      <c r="BE193" s="153"/>
      <c r="BF193" s="153"/>
    </row>
    <row r="194" ht="15.75" customHeight="1">
      <c r="H194" s="153"/>
      <c r="I194" s="153"/>
      <c r="N194" s="153"/>
      <c r="O194" s="153"/>
      <c r="T194" s="153"/>
      <c r="U194" s="153"/>
      <c r="Z194" s="153"/>
      <c r="AA194" s="153"/>
      <c r="AF194" s="153"/>
      <c r="AG194" s="153"/>
      <c r="AL194" s="153"/>
      <c r="AM194" s="153"/>
      <c r="AR194" s="153"/>
      <c r="AS194" s="153"/>
      <c r="AX194" s="153"/>
      <c r="AY194" s="153"/>
      <c r="BD194" s="153"/>
      <c r="BE194" s="153"/>
      <c r="BF194" s="153"/>
    </row>
    <row r="195" ht="15.75" customHeight="1">
      <c r="H195" s="153"/>
      <c r="I195" s="153"/>
      <c r="N195" s="153"/>
      <c r="O195" s="153"/>
      <c r="T195" s="153"/>
      <c r="U195" s="153"/>
      <c r="Z195" s="153"/>
      <c r="AA195" s="153"/>
      <c r="AF195" s="153"/>
      <c r="AG195" s="153"/>
      <c r="AL195" s="153"/>
      <c r="AM195" s="153"/>
      <c r="AR195" s="153"/>
      <c r="AS195" s="153"/>
      <c r="AX195" s="153"/>
      <c r="AY195" s="153"/>
      <c r="BD195" s="153"/>
      <c r="BE195" s="153"/>
      <c r="BF195" s="153"/>
    </row>
    <row r="196" ht="15.75" customHeight="1">
      <c r="H196" s="153"/>
      <c r="I196" s="153"/>
      <c r="N196" s="153"/>
      <c r="O196" s="153"/>
      <c r="T196" s="153"/>
      <c r="U196" s="153"/>
      <c r="Z196" s="153"/>
      <c r="AA196" s="153"/>
      <c r="AF196" s="153"/>
      <c r="AG196" s="153"/>
      <c r="AL196" s="153"/>
      <c r="AM196" s="153"/>
      <c r="AR196" s="153"/>
      <c r="AS196" s="153"/>
      <c r="AX196" s="153"/>
      <c r="AY196" s="153"/>
      <c r="BD196" s="153"/>
      <c r="BE196" s="153"/>
      <c r="BF196" s="153"/>
    </row>
    <row r="197" ht="15.75" customHeight="1">
      <c r="H197" s="153"/>
      <c r="I197" s="153"/>
      <c r="N197" s="153"/>
      <c r="O197" s="153"/>
      <c r="T197" s="153"/>
      <c r="U197" s="153"/>
      <c r="Z197" s="153"/>
      <c r="AA197" s="153"/>
      <c r="AF197" s="153"/>
      <c r="AG197" s="153"/>
      <c r="AL197" s="153"/>
      <c r="AM197" s="153"/>
      <c r="AR197" s="153"/>
      <c r="AS197" s="153"/>
      <c r="AX197" s="153"/>
      <c r="AY197" s="153"/>
      <c r="BD197" s="153"/>
      <c r="BE197" s="153"/>
      <c r="BF197" s="153"/>
    </row>
    <row r="198" ht="15.75" customHeight="1">
      <c r="H198" s="153"/>
      <c r="I198" s="153"/>
      <c r="N198" s="153"/>
      <c r="O198" s="153"/>
      <c r="T198" s="153"/>
      <c r="U198" s="153"/>
      <c r="Z198" s="153"/>
      <c r="AA198" s="153"/>
      <c r="AF198" s="153"/>
      <c r="AG198" s="153"/>
      <c r="AL198" s="153"/>
      <c r="AM198" s="153"/>
      <c r="AR198" s="153"/>
      <c r="AS198" s="153"/>
      <c r="AX198" s="153"/>
      <c r="AY198" s="153"/>
      <c r="BD198" s="153"/>
      <c r="BE198" s="153"/>
      <c r="BF198" s="153"/>
    </row>
    <row r="199" ht="15.75" customHeight="1">
      <c r="H199" s="153"/>
      <c r="I199" s="153"/>
      <c r="N199" s="153"/>
      <c r="O199" s="153"/>
      <c r="T199" s="153"/>
      <c r="U199" s="153"/>
      <c r="Z199" s="153"/>
      <c r="AA199" s="153"/>
      <c r="AF199" s="153"/>
      <c r="AG199" s="153"/>
      <c r="AL199" s="153"/>
      <c r="AM199" s="153"/>
      <c r="AR199" s="153"/>
      <c r="AS199" s="153"/>
      <c r="AX199" s="153"/>
      <c r="AY199" s="153"/>
      <c r="BD199" s="153"/>
      <c r="BE199" s="153"/>
      <c r="BF199" s="153"/>
    </row>
    <row r="200" ht="15.75" customHeight="1">
      <c r="H200" s="153"/>
      <c r="I200" s="153"/>
      <c r="N200" s="153"/>
      <c r="O200" s="153"/>
      <c r="T200" s="153"/>
      <c r="U200" s="153"/>
      <c r="Z200" s="153"/>
      <c r="AA200" s="153"/>
      <c r="AF200" s="153"/>
      <c r="AG200" s="153"/>
      <c r="AL200" s="153"/>
      <c r="AM200" s="153"/>
      <c r="AR200" s="153"/>
      <c r="AS200" s="153"/>
      <c r="AX200" s="153"/>
      <c r="AY200" s="153"/>
      <c r="BD200" s="153"/>
      <c r="BE200" s="153"/>
      <c r="BF200" s="153"/>
    </row>
    <row r="201" ht="15.75" customHeight="1">
      <c r="H201" s="153"/>
      <c r="I201" s="153"/>
      <c r="N201" s="153"/>
      <c r="O201" s="153"/>
      <c r="T201" s="153"/>
      <c r="U201" s="153"/>
      <c r="Z201" s="153"/>
      <c r="AA201" s="153"/>
      <c r="AF201" s="153"/>
      <c r="AG201" s="153"/>
      <c r="AL201" s="153"/>
      <c r="AM201" s="153"/>
      <c r="AR201" s="153"/>
      <c r="AS201" s="153"/>
      <c r="AX201" s="153"/>
      <c r="AY201" s="153"/>
      <c r="BD201" s="153"/>
      <c r="BE201" s="153"/>
      <c r="BF201" s="153"/>
    </row>
    <row r="202" ht="15.75" customHeight="1">
      <c r="H202" s="153"/>
      <c r="I202" s="153"/>
      <c r="N202" s="153"/>
      <c r="O202" s="153"/>
      <c r="T202" s="153"/>
      <c r="U202" s="153"/>
      <c r="Z202" s="153"/>
      <c r="AA202" s="153"/>
      <c r="AF202" s="153"/>
      <c r="AG202" s="153"/>
      <c r="AL202" s="153"/>
      <c r="AM202" s="153"/>
      <c r="AR202" s="153"/>
      <c r="AS202" s="153"/>
      <c r="AX202" s="153"/>
      <c r="AY202" s="153"/>
      <c r="BD202" s="153"/>
      <c r="BE202" s="153"/>
      <c r="BF202" s="153"/>
    </row>
    <row r="203" ht="15.75" customHeight="1">
      <c r="H203" s="153"/>
      <c r="I203" s="153"/>
      <c r="N203" s="153"/>
      <c r="O203" s="153"/>
      <c r="T203" s="153"/>
      <c r="U203" s="153"/>
      <c r="Z203" s="153"/>
      <c r="AA203" s="153"/>
      <c r="AF203" s="153"/>
      <c r="AG203" s="153"/>
      <c r="AL203" s="153"/>
      <c r="AM203" s="153"/>
      <c r="AR203" s="153"/>
      <c r="AS203" s="153"/>
      <c r="AX203" s="153"/>
      <c r="AY203" s="153"/>
      <c r="BD203" s="153"/>
      <c r="BE203" s="153"/>
      <c r="BF203" s="153"/>
    </row>
    <row r="204" ht="15.75" customHeight="1">
      <c r="H204" s="153"/>
      <c r="I204" s="153"/>
      <c r="N204" s="153"/>
      <c r="O204" s="153"/>
      <c r="T204" s="153"/>
      <c r="U204" s="153"/>
      <c r="Z204" s="153"/>
      <c r="AA204" s="153"/>
      <c r="AF204" s="153"/>
      <c r="AG204" s="153"/>
      <c r="AL204" s="153"/>
      <c r="AM204" s="153"/>
      <c r="AR204" s="153"/>
      <c r="AS204" s="153"/>
      <c r="AX204" s="153"/>
      <c r="AY204" s="153"/>
      <c r="BD204" s="153"/>
      <c r="BE204" s="153"/>
      <c r="BF204" s="153"/>
    </row>
    <row r="205" ht="15.75" customHeight="1">
      <c r="H205" s="153"/>
      <c r="I205" s="153"/>
      <c r="N205" s="153"/>
      <c r="O205" s="153"/>
      <c r="T205" s="153"/>
      <c r="U205" s="153"/>
      <c r="Z205" s="153"/>
      <c r="AA205" s="153"/>
      <c r="AF205" s="153"/>
      <c r="AG205" s="153"/>
      <c r="AL205" s="153"/>
      <c r="AM205" s="153"/>
      <c r="AR205" s="153"/>
      <c r="AS205" s="153"/>
      <c r="AX205" s="153"/>
      <c r="AY205" s="153"/>
      <c r="BD205" s="153"/>
      <c r="BE205" s="153"/>
      <c r="BF205" s="153"/>
    </row>
    <row r="206" ht="15.75" customHeight="1">
      <c r="H206" s="153"/>
      <c r="I206" s="153"/>
      <c r="N206" s="153"/>
      <c r="O206" s="153"/>
      <c r="T206" s="153"/>
      <c r="U206" s="153"/>
      <c r="Z206" s="153"/>
      <c r="AA206" s="153"/>
      <c r="AF206" s="153"/>
      <c r="AG206" s="153"/>
      <c r="AL206" s="153"/>
      <c r="AM206" s="153"/>
      <c r="AR206" s="153"/>
      <c r="AS206" s="153"/>
      <c r="AX206" s="153"/>
      <c r="AY206" s="153"/>
      <c r="BD206" s="153"/>
      <c r="BE206" s="153"/>
      <c r="BF206" s="153"/>
    </row>
    <row r="207" ht="15.75" customHeight="1">
      <c r="H207" s="153"/>
      <c r="I207" s="153"/>
      <c r="N207" s="153"/>
      <c r="O207" s="153"/>
      <c r="T207" s="153"/>
      <c r="U207" s="153"/>
      <c r="Z207" s="153"/>
      <c r="AA207" s="153"/>
      <c r="AF207" s="153"/>
      <c r="AG207" s="153"/>
      <c r="AL207" s="153"/>
      <c r="AM207" s="153"/>
      <c r="AR207" s="153"/>
      <c r="AS207" s="153"/>
      <c r="AX207" s="153"/>
      <c r="AY207" s="153"/>
      <c r="BD207" s="153"/>
      <c r="BE207" s="153"/>
      <c r="BF207" s="153"/>
    </row>
    <row r="208" ht="15.75" customHeight="1">
      <c r="H208" s="153"/>
      <c r="I208" s="153"/>
      <c r="N208" s="153"/>
      <c r="O208" s="153"/>
      <c r="T208" s="153"/>
      <c r="U208" s="153"/>
      <c r="Z208" s="153"/>
      <c r="AA208" s="153"/>
      <c r="AF208" s="153"/>
      <c r="AG208" s="153"/>
      <c r="AL208" s="153"/>
      <c r="AM208" s="153"/>
      <c r="AR208" s="153"/>
      <c r="AS208" s="153"/>
      <c r="AX208" s="153"/>
      <c r="AY208" s="153"/>
      <c r="BD208" s="153"/>
      <c r="BE208" s="153"/>
      <c r="BF208" s="153"/>
    </row>
    <row r="209" ht="15.75" customHeight="1">
      <c r="H209" s="153"/>
      <c r="I209" s="153"/>
      <c r="N209" s="153"/>
      <c r="O209" s="153"/>
      <c r="T209" s="153"/>
      <c r="U209" s="153"/>
      <c r="Z209" s="153"/>
      <c r="AA209" s="153"/>
      <c r="AF209" s="153"/>
      <c r="AG209" s="153"/>
      <c r="AL209" s="153"/>
      <c r="AM209" s="153"/>
      <c r="AR209" s="153"/>
      <c r="AS209" s="153"/>
      <c r="AX209" s="153"/>
      <c r="AY209" s="153"/>
      <c r="BD209" s="153"/>
      <c r="BE209" s="153"/>
      <c r="BF209" s="153"/>
    </row>
    <row r="210" ht="15.75" customHeight="1">
      <c r="H210" s="153"/>
      <c r="I210" s="153"/>
      <c r="N210" s="153"/>
      <c r="O210" s="153"/>
      <c r="T210" s="153"/>
      <c r="U210" s="153"/>
      <c r="Z210" s="153"/>
      <c r="AA210" s="153"/>
      <c r="AF210" s="153"/>
      <c r="AG210" s="153"/>
      <c r="AL210" s="153"/>
      <c r="AM210" s="153"/>
      <c r="AR210" s="153"/>
      <c r="AS210" s="153"/>
      <c r="AX210" s="153"/>
      <c r="AY210" s="153"/>
      <c r="BD210" s="153"/>
      <c r="BE210" s="153"/>
      <c r="BF210" s="153"/>
    </row>
    <row r="211" ht="15.75" customHeight="1">
      <c r="H211" s="153"/>
      <c r="I211" s="153"/>
      <c r="N211" s="153"/>
      <c r="O211" s="153"/>
      <c r="T211" s="153"/>
      <c r="U211" s="153"/>
      <c r="Z211" s="153"/>
      <c r="AA211" s="153"/>
      <c r="AF211" s="153"/>
      <c r="AG211" s="153"/>
      <c r="AL211" s="153"/>
      <c r="AM211" s="153"/>
      <c r="AR211" s="153"/>
      <c r="AS211" s="153"/>
      <c r="AX211" s="153"/>
      <c r="AY211" s="153"/>
      <c r="BD211" s="153"/>
      <c r="BE211" s="153"/>
      <c r="BF211" s="153"/>
    </row>
    <row r="212" ht="15.75" customHeight="1">
      <c r="H212" s="153"/>
      <c r="I212" s="153"/>
      <c r="N212" s="153"/>
      <c r="O212" s="153"/>
      <c r="T212" s="153"/>
      <c r="U212" s="153"/>
      <c r="Z212" s="153"/>
      <c r="AA212" s="153"/>
      <c r="AF212" s="153"/>
      <c r="AG212" s="153"/>
      <c r="AL212" s="153"/>
      <c r="AM212" s="153"/>
      <c r="AR212" s="153"/>
      <c r="AS212" s="153"/>
      <c r="AX212" s="153"/>
      <c r="AY212" s="153"/>
      <c r="BD212" s="153"/>
      <c r="BE212" s="153"/>
      <c r="BF212" s="153"/>
    </row>
    <row r="213" ht="15.75" customHeight="1">
      <c r="H213" s="153"/>
      <c r="I213" s="153"/>
      <c r="N213" s="153"/>
      <c r="O213" s="153"/>
      <c r="T213" s="153"/>
      <c r="U213" s="153"/>
      <c r="Z213" s="153"/>
      <c r="AA213" s="153"/>
      <c r="AF213" s="153"/>
      <c r="AG213" s="153"/>
      <c r="AL213" s="153"/>
      <c r="AM213" s="153"/>
      <c r="AR213" s="153"/>
      <c r="AS213" s="153"/>
      <c r="AX213" s="153"/>
      <c r="AY213" s="153"/>
      <c r="BD213" s="153"/>
      <c r="BE213" s="153"/>
      <c r="BF213" s="153"/>
    </row>
    <row r="214" ht="15.75" customHeight="1">
      <c r="H214" s="153"/>
      <c r="I214" s="153"/>
      <c r="N214" s="153"/>
      <c r="O214" s="153"/>
      <c r="T214" s="153"/>
      <c r="U214" s="153"/>
      <c r="Z214" s="153"/>
      <c r="AA214" s="153"/>
      <c r="AF214" s="153"/>
      <c r="AG214" s="153"/>
      <c r="AL214" s="153"/>
      <c r="AM214" s="153"/>
      <c r="AR214" s="153"/>
      <c r="AS214" s="153"/>
      <c r="AX214" s="153"/>
      <c r="AY214" s="153"/>
      <c r="BD214" s="153"/>
      <c r="BE214" s="153"/>
      <c r="BF214" s="153"/>
    </row>
    <row r="215" ht="15.75" customHeight="1">
      <c r="H215" s="153"/>
      <c r="I215" s="153"/>
      <c r="N215" s="153"/>
      <c r="O215" s="153"/>
      <c r="T215" s="153"/>
      <c r="U215" s="153"/>
      <c r="Z215" s="153"/>
      <c r="AA215" s="153"/>
      <c r="AF215" s="153"/>
      <c r="AG215" s="153"/>
      <c r="AL215" s="153"/>
      <c r="AM215" s="153"/>
      <c r="AR215" s="153"/>
      <c r="AS215" s="153"/>
      <c r="AX215" s="153"/>
      <c r="AY215" s="153"/>
      <c r="BD215" s="153"/>
      <c r="BE215" s="153"/>
      <c r="BF215" s="153"/>
    </row>
    <row r="216" ht="15.75" customHeight="1">
      <c r="H216" s="153"/>
      <c r="I216" s="153"/>
      <c r="N216" s="153"/>
      <c r="O216" s="153"/>
      <c r="T216" s="153"/>
      <c r="U216" s="153"/>
      <c r="Z216" s="153"/>
      <c r="AA216" s="153"/>
      <c r="AF216" s="153"/>
      <c r="AG216" s="153"/>
      <c r="AL216" s="153"/>
      <c r="AM216" s="153"/>
      <c r="AR216" s="153"/>
      <c r="AS216" s="153"/>
      <c r="AX216" s="153"/>
      <c r="AY216" s="153"/>
      <c r="BD216" s="153"/>
      <c r="BE216" s="153"/>
      <c r="BF216" s="153"/>
    </row>
    <row r="217" ht="15.75" customHeight="1">
      <c r="H217" s="153"/>
      <c r="I217" s="153"/>
      <c r="N217" s="153"/>
      <c r="O217" s="153"/>
      <c r="T217" s="153"/>
      <c r="U217" s="153"/>
      <c r="Z217" s="153"/>
      <c r="AA217" s="153"/>
      <c r="AF217" s="153"/>
      <c r="AG217" s="153"/>
      <c r="AL217" s="153"/>
      <c r="AM217" s="153"/>
      <c r="AR217" s="153"/>
      <c r="AS217" s="153"/>
      <c r="AX217" s="153"/>
      <c r="AY217" s="153"/>
      <c r="BD217" s="153"/>
      <c r="BE217" s="153"/>
      <c r="BF217" s="153"/>
    </row>
    <row r="218" ht="15.75" customHeight="1">
      <c r="H218" s="153"/>
      <c r="I218" s="153"/>
      <c r="N218" s="153"/>
      <c r="O218" s="153"/>
      <c r="T218" s="153"/>
      <c r="U218" s="153"/>
      <c r="Z218" s="153"/>
      <c r="AA218" s="153"/>
      <c r="AF218" s="153"/>
      <c r="AG218" s="153"/>
      <c r="AL218" s="153"/>
      <c r="AM218" s="153"/>
      <c r="AR218" s="153"/>
      <c r="AS218" s="153"/>
      <c r="AX218" s="153"/>
      <c r="AY218" s="153"/>
      <c r="BD218" s="153"/>
      <c r="BE218" s="153"/>
      <c r="BF218" s="153"/>
    </row>
    <row r="219" ht="15.75" customHeight="1">
      <c r="H219" s="153"/>
      <c r="I219" s="153"/>
      <c r="N219" s="153"/>
      <c r="O219" s="153"/>
      <c r="T219" s="153"/>
      <c r="U219" s="153"/>
      <c r="Z219" s="153"/>
      <c r="AA219" s="153"/>
      <c r="AF219" s="153"/>
      <c r="AG219" s="153"/>
      <c r="AL219" s="153"/>
      <c r="AM219" s="153"/>
      <c r="AR219" s="153"/>
      <c r="AS219" s="153"/>
      <c r="AX219" s="153"/>
      <c r="AY219" s="153"/>
      <c r="BD219" s="153"/>
      <c r="BE219" s="153"/>
      <c r="BF219" s="153"/>
    </row>
    <row r="220" ht="15.75" customHeight="1">
      <c r="H220" s="153"/>
      <c r="I220" s="153"/>
      <c r="N220" s="153"/>
      <c r="O220" s="153"/>
      <c r="T220" s="153"/>
      <c r="U220" s="153"/>
      <c r="Z220" s="153"/>
      <c r="AA220" s="153"/>
      <c r="AF220" s="153"/>
      <c r="AG220" s="153"/>
      <c r="AL220" s="153"/>
      <c r="AM220" s="153"/>
      <c r="AR220" s="153"/>
      <c r="AS220" s="153"/>
      <c r="AX220" s="153"/>
      <c r="AY220" s="153"/>
      <c r="BD220" s="153"/>
      <c r="BE220" s="153"/>
      <c r="BF220" s="153"/>
    </row>
    <row r="221" ht="15.75" customHeight="1">
      <c r="H221" s="153"/>
      <c r="I221" s="153"/>
      <c r="N221" s="153"/>
      <c r="O221" s="153"/>
      <c r="T221" s="153"/>
      <c r="U221" s="153"/>
      <c r="Z221" s="153"/>
      <c r="AA221" s="153"/>
      <c r="AF221" s="153"/>
      <c r="AG221" s="153"/>
      <c r="AL221" s="153"/>
      <c r="AM221" s="153"/>
      <c r="AR221" s="153"/>
      <c r="AS221" s="153"/>
      <c r="AX221" s="153"/>
      <c r="AY221" s="153"/>
      <c r="BD221" s="153"/>
      <c r="BE221" s="153"/>
      <c r="BF221" s="153"/>
    </row>
    <row r="222" ht="15.75" customHeight="1">
      <c r="H222" s="153"/>
      <c r="I222" s="153"/>
      <c r="N222" s="153"/>
      <c r="O222" s="153"/>
      <c r="T222" s="153"/>
      <c r="U222" s="153"/>
      <c r="Z222" s="153"/>
      <c r="AA222" s="153"/>
      <c r="AF222" s="153"/>
      <c r="AG222" s="153"/>
      <c r="AL222" s="153"/>
      <c r="AM222" s="153"/>
      <c r="AR222" s="153"/>
      <c r="AS222" s="153"/>
      <c r="AX222" s="153"/>
      <c r="AY222" s="153"/>
      <c r="BD222" s="153"/>
      <c r="BE222" s="153"/>
      <c r="BF222" s="153"/>
    </row>
    <row r="223" ht="15.75" customHeight="1">
      <c r="H223" s="153"/>
      <c r="I223" s="153"/>
      <c r="N223" s="153"/>
      <c r="O223" s="153"/>
      <c r="T223" s="153"/>
      <c r="U223" s="153"/>
      <c r="Z223" s="153"/>
      <c r="AA223" s="153"/>
      <c r="AF223" s="153"/>
      <c r="AG223" s="153"/>
      <c r="AL223" s="153"/>
      <c r="AM223" s="153"/>
      <c r="AR223" s="153"/>
      <c r="AS223" s="153"/>
      <c r="AX223" s="153"/>
      <c r="AY223" s="153"/>
      <c r="BD223" s="153"/>
      <c r="BE223" s="153"/>
      <c r="BF223" s="153"/>
    </row>
    <row r="224" ht="15.75" customHeight="1">
      <c r="H224" s="153"/>
      <c r="I224" s="153"/>
      <c r="N224" s="153"/>
      <c r="O224" s="153"/>
      <c r="T224" s="153"/>
      <c r="U224" s="153"/>
      <c r="Z224" s="153"/>
      <c r="AA224" s="153"/>
      <c r="AF224" s="153"/>
      <c r="AG224" s="153"/>
      <c r="AL224" s="153"/>
      <c r="AM224" s="153"/>
      <c r="AR224" s="153"/>
      <c r="AS224" s="153"/>
      <c r="AX224" s="153"/>
      <c r="AY224" s="153"/>
      <c r="BD224" s="153"/>
      <c r="BE224" s="153"/>
      <c r="BF224" s="153"/>
    </row>
    <row r="225" ht="15.75" customHeight="1">
      <c r="H225" s="153"/>
      <c r="I225" s="153"/>
      <c r="N225" s="153"/>
      <c r="O225" s="153"/>
      <c r="T225" s="153"/>
      <c r="U225" s="153"/>
      <c r="Z225" s="153"/>
      <c r="AA225" s="153"/>
      <c r="AF225" s="153"/>
      <c r="AG225" s="153"/>
      <c r="AL225" s="153"/>
      <c r="AM225" s="153"/>
      <c r="AR225" s="153"/>
      <c r="AS225" s="153"/>
      <c r="AX225" s="153"/>
      <c r="AY225" s="153"/>
      <c r="BD225" s="153"/>
      <c r="BE225" s="153"/>
      <c r="BF225" s="153"/>
    </row>
    <row r="226" ht="15.75" customHeight="1">
      <c r="H226" s="153"/>
      <c r="I226" s="153"/>
      <c r="N226" s="153"/>
      <c r="O226" s="153"/>
      <c r="T226" s="153"/>
      <c r="U226" s="153"/>
      <c r="Z226" s="153"/>
      <c r="AA226" s="153"/>
      <c r="AF226" s="153"/>
      <c r="AG226" s="153"/>
      <c r="AL226" s="153"/>
      <c r="AM226" s="153"/>
      <c r="AR226" s="153"/>
      <c r="AS226" s="153"/>
      <c r="AX226" s="153"/>
      <c r="AY226" s="153"/>
      <c r="BD226" s="153"/>
      <c r="BE226" s="153"/>
      <c r="BF226" s="153"/>
    </row>
    <row r="227" ht="15.75" customHeight="1">
      <c r="H227" s="153"/>
      <c r="I227" s="153"/>
      <c r="N227" s="153"/>
      <c r="O227" s="153"/>
      <c r="T227" s="153"/>
      <c r="U227" s="153"/>
      <c r="Z227" s="153"/>
      <c r="AA227" s="153"/>
      <c r="AF227" s="153"/>
      <c r="AG227" s="153"/>
      <c r="AL227" s="153"/>
      <c r="AM227" s="153"/>
      <c r="AR227" s="153"/>
      <c r="AS227" s="153"/>
      <c r="AX227" s="153"/>
      <c r="AY227" s="153"/>
      <c r="BD227" s="153"/>
      <c r="BE227" s="153"/>
      <c r="BF227" s="153"/>
    </row>
    <row r="228" ht="15.75" customHeight="1">
      <c r="H228" s="153"/>
      <c r="I228" s="153"/>
      <c r="N228" s="153"/>
      <c r="O228" s="153"/>
      <c r="T228" s="153"/>
      <c r="U228" s="153"/>
      <c r="Z228" s="153"/>
      <c r="AA228" s="153"/>
      <c r="AF228" s="153"/>
      <c r="AG228" s="153"/>
      <c r="AL228" s="153"/>
      <c r="AM228" s="153"/>
      <c r="AR228" s="153"/>
      <c r="AS228" s="153"/>
      <c r="AX228" s="153"/>
      <c r="AY228" s="153"/>
      <c r="BD228" s="153"/>
      <c r="BE228" s="153"/>
      <c r="BF228" s="153"/>
    </row>
    <row r="229" ht="15.75" customHeight="1">
      <c r="H229" s="153"/>
      <c r="I229" s="153"/>
      <c r="N229" s="153"/>
      <c r="O229" s="153"/>
      <c r="T229" s="153"/>
      <c r="U229" s="153"/>
      <c r="Z229" s="153"/>
      <c r="AA229" s="153"/>
      <c r="AF229" s="153"/>
      <c r="AG229" s="153"/>
      <c r="AL229" s="153"/>
      <c r="AM229" s="153"/>
      <c r="AR229" s="153"/>
      <c r="AS229" s="153"/>
      <c r="AX229" s="153"/>
      <c r="AY229" s="153"/>
      <c r="BD229" s="153"/>
      <c r="BE229" s="153"/>
      <c r="BF229" s="153"/>
    </row>
    <row r="230" ht="15.75" customHeight="1">
      <c r="H230" s="153"/>
      <c r="I230" s="153"/>
      <c r="N230" s="153"/>
      <c r="O230" s="153"/>
      <c r="T230" s="153"/>
      <c r="U230" s="153"/>
      <c r="Z230" s="153"/>
      <c r="AA230" s="153"/>
      <c r="AF230" s="153"/>
      <c r="AG230" s="153"/>
      <c r="AL230" s="153"/>
      <c r="AM230" s="153"/>
      <c r="AR230" s="153"/>
      <c r="AS230" s="153"/>
      <c r="AX230" s="153"/>
      <c r="AY230" s="153"/>
      <c r="BD230" s="153"/>
      <c r="BE230" s="153"/>
      <c r="BF230" s="153"/>
    </row>
    <row r="231" ht="15.75" customHeight="1">
      <c r="H231" s="153"/>
      <c r="I231" s="153"/>
      <c r="N231" s="153"/>
      <c r="O231" s="153"/>
      <c r="T231" s="153"/>
      <c r="U231" s="153"/>
      <c r="Z231" s="153"/>
      <c r="AA231" s="153"/>
      <c r="AF231" s="153"/>
      <c r="AG231" s="153"/>
      <c r="AL231" s="153"/>
      <c r="AM231" s="153"/>
      <c r="AR231" s="153"/>
      <c r="AS231" s="153"/>
      <c r="AX231" s="153"/>
      <c r="AY231" s="153"/>
      <c r="BD231" s="153"/>
      <c r="BE231" s="153"/>
      <c r="BF231" s="153"/>
    </row>
    <row r="232" ht="15.75" customHeight="1">
      <c r="H232" s="153"/>
      <c r="I232" s="153"/>
      <c r="N232" s="153"/>
      <c r="O232" s="153"/>
      <c r="T232" s="153"/>
      <c r="U232" s="153"/>
      <c r="Z232" s="153"/>
      <c r="AA232" s="153"/>
      <c r="AF232" s="153"/>
      <c r="AG232" s="153"/>
      <c r="AL232" s="153"/>
      <c r="AM232" s="153"/>
      <c r="AR232" s="153"/>
      <c r="AS232" s="153"/>
      <c r="AX232" s="153"/>
      <c r="AY232" s="153"/>
      <c r="BD232" s="153"/>
      <c r="BE232" s="153"/>
      <c r="BF232" s="153"/>
    </row>
    <row r="233" ht="15.75" customHeight="1">
      <c r="H233" s="153"/>
      <c r="I233" s="153"/>
      <c r="N233" s="153"/>
      <c r="O233" s="153"/>
      <c r="T233" s="153"/>
      <c r="U233" s="153"/>
      <c r="Z233" s="153"/>
      <c r="AA233" s="153"/>
      <c r="AF233" s="153"/>
      <c r="AG233" s="153"/>
      <c r="AL233" s="153"/>
      <c r="AM233" s="153"/>
      <c r="AR233" s="153"/>
      <c r="AS233" s="153"/>
      <c r="AX233" s="153"/>
      <c r="AY233" s="153"/>
      <c r="BD233" s="153"/>
      <c r="BE233" s="153"/>
      <c r="BF233" s="153"/>
    </row>
    <row r="234" ht="15.75" customHeight="1">
      <c r="H234" s="153"/>
      <c r="I234" s="153"/>
      <c r="N234" s="153"/>
      <c r="O234" s="153"/>
      <c r="T234" s="153"/>
      <c r="U234" s="153"/>
      <c r="Z234" s="153"/>
      <c r="AA234" s="153"/>
      <c r="AF234" s="153"/>
      <c r="AG234" s="153"/>
      <c r="AL234" s="153"/>
      <c r="AM234" s="153"/>
      <c r="AR234" s="153"/>
      <c r="AS234" s="153"/>
      <c r="AX234" s="153"/>
      <c r="AY234" s="153"/>
      <c r="BD234" s="153"/>
      <c r="BE234" s="153"/>
      <c r="BF234" s="153"/>
    </row>
    <row r="235" ht="15.75" customHeight="1">
      <c r="H235" s="153"/>
      <c r="I235" s="153"/>
      <c r="N235" s="153"/>
      <c r="O235" s="153"/>
      <c r="T235" s="153"/>
      <c r="U235" s="153"/>
      <c r="Z235" s="153"/>
      <c r="AA235" s="153"/>
      <c r="AF235" s="153"/>
      <c r="AG235" s="153"/>
      <c r="AL235" s="153"/>
      <c r="AM235" s="153"/>
      <c r="AR235" s="153"/>
      <c r="AS235" s="153"/>
      <c r="AX235" s="153"/>
      <c r="AY235" s="153"/>
      <c r="BD235" s="153"/>
      <c r="BE235" s="153"/>
      <c r="BF235" s="153"/>
    </row>
    <row r="236" ht="15.75" customHeight="1">
      <c r="H236" s="153"/>
      <c r="I236" s="153"/>
      <c r="N236" s="153"/>
      <c r="O236" s="153"/>
      <c r="T236" s="153"/>
      <c r="U236" s="153"/>
      <c r="Z236" s="153"/>
      <c r="AA236" s="153"/>
      <c r="AF236" s="153"/>
      <c r="AG236" s="153"/>
      <c r="AL236" s="153"/>
      <c r="AM236" s="153"/>
      <c r="AR236" s="153"/>
      <c r="AS236" s="153"/>
      <c r="AX236" s="153"/>
      <c r="AY236" s="153"/>
      <c r="BD236" s="153"/>
      <c r="BE236" s="153"/>
      <c r="BF236" s="153"/>
    </row>
    <row r="237" ht="15.75" customHeight="1">
      <c r="H237" s="153"/>
      <c r="I237" s="153"/>
      <c r="N237" s="153"/>
      <c r="O237" s="153"/>
      <c r="T237" s="153"/>
      <c r="U237" s="153"/>
      <c r="Z237" s="153"/>
      <c r="AA237" s="153"/>
      <c r="AF237" s="153"/>
      <c r="AG237" s="153"/>
      <c r="AL237" s="153"/>
      <c r="AM237" s="153"/>
      <c r="AR237" s="153"/>
      <c r="AS237" s="153"/>
      <c r="AX237" s="153"/>
      <c r="AY237" s="153"/>
      <c r="BD237" s="153"/>
      <c r="BE237" s="153"/>
      <c r="BF237" s="153"/>
    </row>
    <row r="238" ht="15.75" customHeight="1">
      <c r="H238" s="153"/>
      <c r="I238" s="153"/>
      <c r="N238" s="153"/>
      <c r="O238" s="153"/>
      <c r="T238" s="153"/>
      <c r="U238" s="153"/>
      <c r="Z238" s="153"/>
      <c r="AA238" s="153"/>
      <c r="AF238" s="153"/>
      <c r="AG238" s="153"/>
      <c r="AL238" s="153"/>
      <c r="AM238" s="153"/>
      <c r="AR238" s="153"/>
      <c r="AS238" s="153"/>
      <c r="AX238" s="153"/>
      <c r="AY238" s="153"/>
      <c r="BD238" s="153"/>
      <c r="BE238" s="153"/>
      <c r="BF238" s="153"/>
    </row>
    <row r="239" ht="15.75" customHeight="1">
      <c r="H239" s="153"/>
      <c r="I239" s="153"/>
      <c r="N239" s="153"/>
      <c r="O239" s="153"/>
      <c r="T239" s="153"/>
      <c r="U239" s="153"/>
      <c r="Z239" s="153"/>
      <c r="AA239" s="153"/>
      <c r="AF239" s="153"/>
      <c r="AG239" s="153"/>
      <c r="AL239" s="153"/>
      <c r="AM239" s="153"/>
      <c r="AR239" s="153"/>
      <c r="AS239" s="153"/>
      <c r="AX239" s="153"/>
      <c r="AY239" s="153"/>
      <c r="BD239" s="153"/>
      <c r="BE239" s="153"/>
      <c r="BF239" s="153"/>
    </row>
    <row r="240" ht="15.75" customHeight="1">
      <c r="H240" s="153"/>
      <c r="I240" s="153"/>
      <c r="N240" s="153"/>
      <c r="O240" s="153"/>
      <c r="T240" s="153"/>
      <c r="U240" s="153"/>
      <c r="Z240" s="153"/>
      <c r="AA240" s="153"/>
      <c r="AF240" s="153"/>
      <c r="AG240" s="153"/>
      <c r="AL240" s="153"/>
      <c r="AM240" s="153"/>
      <c r="AR240" s="153"/>
      <c r="AS240" s="153"/>
      <c r="AX240" s="153"/>
      <c r="AY240" s="153"/>
      <c r="BD240" s="153"/>
      <c r="BE240" s="153"/>
      <c r="BF240" s="153"/>
    </row>
    <row r="241" ht="15.75" customHeight="1">
      <c r="H241" s="153"/>
      <c r="I241" s="153"/>
      <c r="N241" s="153"/>
      <c r="O241" s="153"/>
      <c r="T241" s="153"/>
      <c r="U241" s="153"/>
      <c r="Z241" s="153"/>
      <c r="AA241" s="153"/>
      <c r="AF241" s="153"/>
      <c r="AG241" s="153"/>
      <c r="AL241" s="153"/>
      <c r="AM241" s="153"/>
      <c r="AR241" s="153"/>
      <c r="AS241" s="153"/>
      <c r="AX241" s="153"/>
      <c r="AY241" s="153"/>
      <c r="BD241" s="153"/>
      <c r="BE241" s="153"/>
      <c r="BF241" s="153"/>
    </row>
    <row r="242" ht="15.75" customHeight="1">
      <c r="H242" s="153"/>
      <c r="I242" s="153"/>
      <c r="N242" s="153"/>
      <c r="O242" s="153"/>
      <c r="T242" s="153"/>
      <c r="U242" s="153"/>
      <c r="Z242" s="153"/>
      <c r="AA242" s="153"/>
      <c r="AF242" s="153"/>
      <c r="AG242" s="153"/>
      <c r="AL242" s="153"/>
      <c r="AM242" s="153"/>
      <c r="AR242" s="153"/>
      <c r="AS242" s="153"/>
      <c r="AX242" s="153"/>
      <c r="AY242" s="153"/>
      <c r="BD242" s="153"/>
      <c r="BE242" s="153"/>
      <c r="BF242" s="153"/>
    </row>
    <row r="243" ht="15.75" customHeight="1">
      <c r="H243" s="153"/>
      <c r="I243" s="153"/>
      <c r="N243" s="153"/>
      <c r="O243" s="153"/>
      <c r="T243" s="153"/>
      <c r="U243" s="153"/>
      <c r="Z243" s="153"/>
      <c r="AA243" s="153"/>
      <c r="AF243" s="153"/>
      <c r="AG243" s="153"/>
      <c r="AL243" s="153"/>
      <c r="AM243" s="153"/>
      <c r="AR243" s="153"/>
      <c r="AS243" s="153"/>
      <c r="AX243" s="153"/>
      <c r="AY243" s="153"/>
      <c r="BD243" s="153"/>
      <c r="BE243" s="153"/>
      <c r="BF243" s="153"/>
    </row>
    <row r="244" ht="15.75" customHeight="1">
      <c r="H244" s="153"/>
      <c r="I244" s="153"/>
      <c r="N244" s="153"/>
      <c r="O244" s="153"/>
      <c r="T244" s="153"/>
      <c r="U244" s="153"/>
      <c r="Z244" s="153"/>
      <c r="AA244" s="153"/>
      <c r="AF244" s="153"/>
      <c r="AG244" s="153"/>
      <c r="AL244" s="153"/>
      <c r="AM244" s="153"/>
      <c r="AR244" s="153"/>
      <c r="AS244" s="153"/>
      <c r="AX244" s="153"/>
      <c r="AY244" s="153"/>
      <c r="BD244" s="153"/>
      <c r="BE244" s="153"/>
      <c r="BF244" s="153"/>
    </row>
    <row r="245" ht="15.75" customHeight="1">
      <c r="H245" s="153"/>
      <c r="I245" s="153"/>
      <c r="N245" s="153"/>
      <c r="O245" s="153"/>
      <c r="T245" s="153"/>
      <c r="U245" s="153"/>
      <c r="Z245" s="153"/>
      <c r="AA245" s="153"/>
      <c r="AF245" s="153"/>
      <c r="AG245" s="153"/>
      <c r="AL245" s="153"/>
      <c r="AM245" s="153"/>
      <c r="AR245" s="153"/>
      <c r="AS245" s="153"/>
      <c r="AX245" s="153"/>
      <c r="AY245" s="153"/>
      <c r="BD245" s="153"/>
      <c r="BE245" s="153"/>
      <c r="BF245" s="153"/>
    </row>
    <row r="246" ht="15.75" customHeight="1">
      <c r="H246" s="153"/>
      <c r="I246" s="153"/>
      <c r="N246" s="153"/>
      <c r="O246" s="153"/>
      <c r="T246" s="153"/>
      <c r="U246" s="153"/>
      <c r="Z246" s="153"/>
      <c r="AA246" s="153"/>
      <c r="AF246" s="153"/>
      <c r="AG246" s="153"/>
      <c r="AL246" s="153"/>
      <c r="AM246" s="153"/>
      <c r="AR246" s="153"/>
      <c r="AS246" s="153"/>
      <c r="AX246" s="153"/>
      <c r="AY246" s="153"/>
      <c r="BD246" s="153"/>
      <c r="BE246" s="153"/>
      <c r="BF246" s="153"/>
    </row>
    <row r="247" ht="15.75" customHeight="1">
      <c r="H247" s="153"/>
      <c r="I247" s="153"/>
      <c r="N247" s="153"/>
      <c r="O247" s="153"/>
      <c r="T247" s="153"/>
      <c r="U247" s="153"/>
      <c r="Z247" s="153"/>
      <c r="AA247" s="153"/>
      <c r="AF247" s="153"/>
      <c r="AG247" s="153"/>
      <c r="AL247" s="153"/>
      <c r="AM247" s="153"/>
      <c r="AR247" s="153"/>
      <c r="AS247" s="153"/>
      <c r="AX247" s="153"/>
      <c r="AY247" s="153"/>
      <c r="BD247" s="153"/>
      <c r="BE247" s="153"/>
      <c r="BF247" s="153"/>
    </row>
    <row r="248" ht="15.75" customHeight="1">
      <c r="H248" s="153"/>
      <c r="I248" s="153"/>
      <c r="N248" s="153"/>
      <c r="O248" s="153"/>
      <c r="T248" s="153"/>
      <c r="U248" s="153"/>
      <c r="Z248" s="153"/>
      <c r="AA248" s="153"/>
      <c r="AF248" s="153"/>
      <c r="AG248" s="153"/>
      <c r="AL248" s="153"/>
      <c r="AM248" s="153"/>
      <c r="AR248" s="153"/>
      <c r="AS248" s="153"/>
      <c r="AX248" s="153"/>
      <c r="AY248" s="153"/>
      <c r="BD248" s="153"/>
      <c r="BE248" s="153"/>
      <c r="BF248" s="153"/>
    </row>
    <row r="249" ht="15.75" customHeight="1">
      <c r="H249" s="153"/>
      <c r="I249" s="153"/>
      <c r="N249" s="153"/>
      <c r="O249" s="153"/>
      <c r="T249" s="153"/>
      <c r="U249" s="153"/>
      <c r="Z249" s="153"/>
      <c r="AA249" s="153"/>
      <c r="AF249" s="153"/>
      <c r="AG249" s="153"/>
      <c r="AL249" s="153"/>
      <c r="AM249" s="153"/>
      <c r="AR249" s="153"/>
      <c r="AS249" s="153"/>
      <c r="AX249" s="153"/>
      <c r="AY249" s="153"/>
      <c r="BD249" s="153"/>
      <c r="BE249" s="153"/>
      <c r="BF249" s="153"/>
    </row>
    <row r="250" ht="15.75" customHeight="1">
      <c r="H250" s="153"/>
      <c r="I250" s="153"/>
      <c r="N250" s="153"/>
      <c r="O250" s="153"/>
      <c r="T250" s="153"/>
      <c r="U250" s="153"/>
      <c r="Z250" s="153"/>
      <c r="AA250" s="153"/>
      <c r="AF250" s="153"/>
      <c r="AG250" s="153"/>
      <c r="AL250" s="153"/>
      <c r="AM250" s="153"/>
      <c r="AR250" s="153"/>
      <c r="AS250" s="153"/>
      <c r="AX250" s="153"/>
      <c r="AY250" s="153"/>
      <c r="BD250" s="153"/>
      <c r="BE250" s="153"/>
      <c r="BF250" s="153"/>
    </row>
    <row r="251" ht="15.75" customHeight="1">
      <c r="H251" s="153"/>
      <c r="I251" s="153"/>
      <c r="N251" s="153"/>
      <c r="O251" s="153"/>
      <c r="T251" s="153"/>
      <c r="U251" s="153"/>
      <c r="Z251" s="153"/>
      <c r="AA251" s="153"/>
      <c r="AF251" s="153"/>
      <c r="AG251" s="153"/>
      <c r="AL251" s="153"/>
      <c r="AM251" s="153"/>
      <c r="AR251" s="153"/>
      <c r="AS251" s="153"/>
      <c r="AX251" s="153"/>
      <c r="AY251" s="153"/>
      <c r="BD251" s="153"/>
      <c r="BE251" s="153"/>
      <c r="BF251" s="153"/>
    </row>
    <row r="252" ht="15.75" customHeight="1">
      <c r="H252" s="153"/>
      <c r="I252" s="153"/>
      <c r="N252" s="153"/>
      <c r="O252" s="153"/>
      <c r="T252" s="153"/>
      <c r="U252" s="153"/>
      <c r="Z252" s="153"/>
      <c r="AA252" s="153"/>
      <c r="AF252" s="153"/>
      <c r="AG252" s="153"/>
      <c r="AL252" s="153"/>
      <c r="AM252" s="153"/>
      <c r="AR252" s="153"/>
      <c r="AS252" s="153"/>
      <c r="AX252" s="153"/>
      <c r="AY252" s="153"/>
      <c r="BD252" s="153"/>
      <c r="BE252" s="153"/>
      <c r="BF252" s="153"/>
    </row>
    <row r="253" ht="15.75" customHeight="1">
      <c r="H253" s="153"/>
      <c r="I253" s="153"/>
      <c r="N253" s="153"/>
      <c r="O253" s="153"/>
      <c r="T253" s="153"/>
      <c r="U253" s="153"/>
      <c r="Z253" s="153"/>
      <c r="AA253" s="153"/>
      <c r="AF253" s="153"/>
      <c r="AG253" s="153"/>
      <c r="AL253" s="153"/>
      <c r="AM253" s="153"/>
      <c r="AR253" s="153"/>
      <c r="AS253" s="153"/>
      <c r="AX253" s="153"/>
      <c r="AY253" s="153"/>
      <c r="BD253" s="153"/>
      <c r="BE253" s="153"/>
      <c r="BF253" s="153"/>
    </row>
    <row r="254" ht="15.75" customHeight="1">
      <c r="H254" s="153"/>
      <c r="I254" s="153"/>
      <c r="N254" s="153"/>
      <c r="O254" s="153"/>
      <c r="T254" s="153"/>
      <c r="U254" s="153"/>
      <c r="Z254" s="153"/>
      <c r="AA254" s="153"/>
      <c r="AF254" s="153"/>
      <c r="AG254" s="153"/>
      <c r="AL254" s="153"/>
      <c r="AM254" s="153"/>
      <c r="AR254" s="153"/>
      <c r="AS254" s="153"/>
      <c r="AX254" s="153"/>
      <c r="AY254" s="153"/>
      <c r="BD254" s="153"/>
      <c r="BE254" s="153"/>
      <c r="BF254" s="153"/>
    </row>
    <row r="255" ht="15.75" customHeight="1">
      <c r="H255" s="153"/>
      <c r="I255" s="153"/>
      <c r="N255" s="153"/>
      <c r="O255" s="153"/>
      <c r="T255" s="153"/>
      <c r="U255" s="153"/>
      <c r="Z255" s="153"/>
      <c r="AA255" s="153"/>
      <c r="AF255" s="153"/>
      <c r="AG255" s="153"/>
      <c r="AL255" s="153"/>
      <c r="AM255" s="153"/>
      <c r="AR255" s="153"/>
      <c r="AS255" s="153"/>
      <c r="AX255" s="153"/>
      <c r="AY255" s="153"/>
      <c r="BD255" s="153"/>
      <c r="BE255" s="153"/>
      <c r="BF255" s="153"/>
    </row>
    <row r="256" ht="15.75" customHeight="1">
      <c r="H256" s="153"/>
      <c r="I256" s="153"/>
      <c r="N256" s="153"/>
      <c r="O256" s="153"/>
      <c r="T256" s="153"/>
      <c r="U256" s="153"/>
      <c r="Z256" s="153"/>
      <c r="AA256" s="153"/>
      <c r="AF256" s="153"/>
      <c r="AG256" s="153"/>
      <c r="AL256" s="153"/>
      <c r="AM256" s="153"/>
      <c r="AR256" s="153"/>
      <c r="AS256" s="153"/>
      <c r="AX256" s="153"/>
      <c r="AY256" s="153"/>
      <c r="BD256" s="153"/>
      <c r="BE256" s="153"/>
      <c r="BF256" s="153"/>
    </row>
    <row r="257" ht="15.75" customHeight="1">
      <c r="H257" s="153"/>
      <c r="I257" s="153"/>
      <c r="N257" s="153"/>
      <c r="O257" s="153"/>
      <c r="T257" s="153"/>
      <c r="U257" s="153"/>
      <c r="Z257" s="153"/>
      <c r="AA257" s="153"/>
      <c r="AF257" s="153"/>
      <c r="AG257" s="153"/>
      <c r="AL257" s="153"/>
      <c r="AM257" s="153"/>
      <c r="AR257" s="153"/>
      <c r="AS257" s="153"/>
      <c r="AX257" s="153"/>
      <c r="AY257" s="153"/>
      <c r="BD257" s="153"/>
      <c r="BE257" s="153"/>
      <c r="BF257" s="153"/>
    </row>
    <row r="258" ht="15.75" customHeight="1">
      <c r="H258" s="153"/>
      <c r="I258" s="153"/>
      <c r="N258" s="153"/>
      <c r="O258" s="153"/>
      <c r="T258" s="153"/>
      <c r="U258" s="153"/>
      <c r="Z258" s="153"/>
      <c r="AA258" s="153"/>
      <c r="AF258" s="153"/>
      <c r="AG258" s="153"/>
      <c r="AL258" s="153"/>
      <c r="AM258" s="153"/>
      <c r="AR258" s="153"/>
      <c r="AS258" s="153"/>
      <c r="AX258" s="153"/>
      <c r="AY258" s="153"/>
      <c r="BD258" s="153"/>
      <c r="BE258" s="153"/>
      <c r="BF258" s="153"/>
    </row>
    <row r="259" ht="15.75" customHeight="1">
      <c r="H259" s="153"/>
      <c r="I259" s="153"/>
      <c r="N259" s="153"/>
      <c r="O259" s="153"/>
      <c r="T259" s="153"/>
      <c r="U259" s="153"/>
      <c r="Z259" s="153"/>
      <c r="AA259" s="153"/>
      <c r="AF259" s="153"/>
      <c r="AG259" s="153"/>
      <c r="AL259" s="153"/>
      <c r="AM259" s="153"/>
      <c r="AR259" s="153"/>
      <c r="AS259" s="153"/>
      <c r="AX259" s="153"/>
      <c r="AY259" s="153"/>
      <c r="BD259" s="153"/>
      <c r="BE259" s="153"/>
      <c r="BF259" s="153"/>
    </row>
    <row r="260" ht="15.75" customHeight="1">
      <c r="H260" s="153"/>
      <c r="I260" s="153"/>
      <c r="N260" s="153"/>
      <c r="O260" s="153"/>
      <c r="T260" s="153"/>
      <c r="U260" s="153"/>
      <c r="Z260" s="153"/>
      <c r="AA260" s="153"/>
      <c r="AF260" s="153"/>
      <c r="AG260" s="153"/>
      <c r="AL260" s="153"/>
      <c r="AM260" s="153"/>
      <c r="AR260" s="153"/>
      <c r="AS260" s="153"/>
      <c r="AX260" s="153"/>
      <c r="AY260" s="153"/>
      <c r="BD260" s="153"/>
      <c r="BE260" s="153"/>
      <c r="BF260" s="153"/>
    </row>
    <row r="261" ht="15.75" customHeight="1">
      <c r="H261" s="153"/>
      <c r="I261" s="153"/>
      <c r="N261" s="153"/>
      <c r="O261" s="153"/>
      <c r="T261" s="153"/>
      <c r="U261" s="153"/>
      <c r="Z261" s="153"/>
      <c r="AA261" s="153"/>
      <c r="AF261" s="153"/>
      <c r="AG261" s="153"/>
      <c r="AL261" s="153"/>
      <c r="AM261" s="153"/>
      <c r="AR261" s="153"/>
      <c r="AS261" s="153"/>
      <c r="AX261" s="153"/>
      <c r="AY261" s="153"/>
      <c r="BD261" s="153"/>
      <c r="BE261" s="153"/>
      <c r="BF261" s="153"/>
    </row>
    <row r="262" ht="15.75" customHeight="1">
      <c r="H262" s="153"/>
      <c r="I262" s="153"/>
      <c r="N262" s="153"/>
      <c r="O262" s="153"/>
      <c r="T262" s="153"/>
      <c r="U262" s="153"/>
      <c r="Z262" s="153"/>
      <c r="AA262" s="153"/>
      <c r="AF262" s="153"/>
      <c r="AG262" s="153"/>
      <c r="AL262" s="153"/>
      <c r="AM262" s="153"/>
      <c r="AR262" s="153"/>
      <c r="AS262" s="153"/>
      <c r="AX262" s="153"/>
      <c r="AY262" s="153"/>
      <c r="BD262" s="153"/>
      <c r="BE262" s="153"/>
      <c r="BF262" s="153"/>
    </row>
    <row r="263" ht="15.75" customHeight="1">
      <c r="H263" s="153"/>
      <c r="I263" s="153"/>
      <c r="N263" s="153"/>
      <c r="O263" s="153"/>
      <c r="T263" s="153"/>
      <c r="U263" s="153"/>
      <c r="Z263" s="153"/>
      <c r="AA263" s="153"/>
      <c r="AF263" s="153"/>
      <c r="AG263" s="153"/>
      <c r="AL263" s="153"/>
      <c r="AM263" s="153"/>
      <c r="AR263" s="153"/>
      <c r="AS263" s="153"/>
      <c r="AX263" s="153"/>
      <c r="AY263" s="153"/>
      <c r="BD263" s="153"/>
      <c r="BE263" s="153"/>
      <c r="BF263" s="153"/>
    </row>
    <row r="264" ht="15.75" customHeight="1">
      <c r="H264" s="153"/>
      <c r="I264" s="153"/>
      <c r="N264" s="153"/>
      <c r="O264" s="153"/>
      <c r="T264" s="153"/>
      <c r="U264" s="153"/>
      <c r="Z264" s="153"/>
      <c r="AA264" s="153"/>
      <c r="AF264" s="153"/>
      <c r="AG264" s="153"/>
      <c r="AL264" s="153"/>
      <c r="AM264" s="153"/>
      <c r="AR264" s="153"/>
      <c r="AS264" s="153"/>
      <c r="AX264" s="153"/>
      <c r="AY264" s="153"/>
      <c r="BD264" s="153"/>
      <c r="BE264" s="153"/>
      <c r="BF264" s="153"/>
    </row>
    <row r="265" ht="15.75" customHeight="1">
      <c r="H265" s="153"/>
      <c r="I265" s="153"/>
      <c r="N265" s="153"/>
      <c r="O265" s="153"/>
      <c r="T265" s="153"/>
      <c r="U265" s="153"/>
      <c r="Z265" s="153"/>
      <c r="AA265" s="153"/>
      <c r="AF265" s="153"/>
      <c r="AG265" s="153"/>
      <c r="AL265" s="153"/>
      <c r="AM265" s="153"/>
      <c r="AR265" s="153"/>
      <c r="AS265" s="153"/>
      <c r="AX265" s="153"/>
      <c r="AY265" s="153"/>
      <c r="BD265" s="153"/>
      <c r="BE265" s="153"/>
      <c r="BF265" s="153"/>
    </row>
    <row r="266" ht="15.75" customHeight="1">
      <c r="H266" s="153"/>
      <c r="I266" s="153"/>
      <c r="N266" s="153"/>
      <c r="O266" s="153"/>
      <c r="T266" s="153"/>
      <c r="U266" s="153"/>
      <c r="Z266" s="153"/>
      <c r="AA266" s="153"/>
      <c r="AF266" s="153"/>
      <c r="AG266" s="153"/>
      <c r="AL266" s="153"/>
      <c r="AM266" s="153"/>
      <c r="AR266" s="153"/>
      <c r="AS266" s="153"/>
      <c r="AX266" s="153"/>
      <c r="AY266" s="153"/>
      <c r="BD266" s="153"/>
      <c r="BE266" s="153"/>
      <c r="BF266" s="153"/>
    </row>
    <row r="267" ht="15.75" customHeight="1">
      <c r="H267" s="153"/>
      <c r="I267" s="153"/>
      <c r="N267" s="153"/>
      <c r="O267" s="153"/>
      <c r="T267" s="153"/>
      <c r="U267" s="153"/>
      <c r="Z267" s="153"/>
      <c r="AA267" s="153"/>
      <c r="AF267" s="153"/>
      <c r="AG267" s="153"/>
      <c r="AL267" s="153"/>
      <c r="AM267" s="153"/>
      <c r="AR267" s="153"/>
      <c r="AS267" s="153"/>
      <c r="AX267" s="153"/>
      <c r="AY267" s="153"/>
      <c r="BD267" s="153"/>
      <c r="BE267" s="153"/>
      <c r="BF267" s="153"/>
    </row>
    <row r="268" ht="15.75" customHeight="1">
      <c r="H268" s="153"/>
      <c r="I268" s="153"/>
      <c r="N268" s="153"/>
      <c r="O268" s="153"/>
      <c r="T268" s="153"/>
      <c r="U268" s="153"/>
      <c r="Z268" s="153"/>
      <c r="AA268" s="153"/>
      <c r="AF268" s="153"/>
      <c r="AG268" s="153"/>
      <c r="AL268" s="153"/>
      <c r="AM268" s="153"/>
      <c r="AR268" s="153"/>
      <c r="AS268" s="153"/>
      <c r="AX268" s="153"/>
      <c r="AY268" s="153"/>
      <c r="BD268" s="153"/>
      <c r="BE268" s="153"/>
      <c r="BF268" s="153"/>
    </row>
    <row r="269" ht="15.75" customHeight="1">
      <c r="H269" s="153"/>
      <c r="I269" s="153"/>
      <c r="N269" s="153"/>
      <c r="O269" s="153"/>
      <c r="T269" s="153"/>
      <c r="U269" s="153"/>
      <c r="Z269" s="153"/>
      <c r="AA269" s="153"/>
      <c r="AF269" s="153"/>
      <c r="AG269" s="153"/>
      <c r="AL269" s="153"/>
      <c r="AM269" s="153"/>
      <c r="AR269" s="153"/>
      <c r="AS269" s="153"/>
      <c r="AX269" s="153"/>
      <c r="AY269" s="153"/>
      <c r="BD269" s="153"/>
      <c r="BE269" s="153"/>
      <c r="BF269" s="153"/>
    </row>
    <row r="270" ht="15.75" customHeight="1">
      <c r="H270" s="153"/>
      <c r="I270" s="153"/>
      <c r="N270" s="153"/>
      <c r="O270" s="153"/>
      <c r="T270" s="153"/>
      <c r="U270" s="153"/>
      <c r="Z270" s="153"/>
      <c r="AA270" s="153"/>
      <c r="AF270" s="153"/>
      <c r="AG270" s="153"/>
      <c r="AL270" s="153"/>
      <c r="AM270" s="153"/>
      <c r="AR270" s="153"/>
      <c r="AS270" s="153"/>
      <c r="AX270" s="153"/>
      <c r="AY270" s="153"/>
      <c r="BD270" s="153"/>
      <c r="BE270" s="153"/>
      <c r="BF270" s="153"/>
    </row>
    <row r="271" ht="15.75" customHeight="1">
      <c r="H271" s="153"/>
      <c r="I271" s="153"/>
      <c r="N271" s="153"/>
      <c r="O271" s="153"/>
      <c r="T271" s="153"/>
      <c r="U271" s="153"/>
      <c r="Z271" s="153"/>
      <c r="AA271" s="153"/>
      <c r="AF271" s="153"/>
      <c r="AG271" s="153"/>
      <c r="AL271" s="153"/>
      <c r="AM271" s="153"/>
      <c r="AR271" s="153"/>
      <c r="AS271" s="153"/>
      <c r="AX271" s="153"/>
      <c r="AY271" s="153"/>
      <c r="BD271" s="153"/>
      <c r="BE271" s="153"/>
      <c r="BF271" s="153"/>
    </row>
    <row r="272" ht="15.75" customHeight="1">
      <c r="H272" s="153"/>
      <c r="I272" s="153"/>
      <c r="N272" s="153"/>
      <c r="O272" s="153"/>
      <c r="T272" s="153"/>
      <c r="U272" s="153"/>
      <c r="Z272" s="153"/>
      <c r="AA272" s="153"/>
      <c r="AF272" s="153"/>
      <c r="AG272" s="153"/>
      <c r="AL272" s="153"/>
      <c r="AM272" s="153"/>
      <c r="AR272" s="153"/>
      <c r="AS272" s="153"/>
      <c r="AX272" s="153"/>
      <c r="AY272" s="153"/>
      <c r="BD272" s="153"/>
      <c r="BE272" s="153"/>
      <c r="BF272" s="153"/>
    </row>
    <row r="273" ht="15.75" customHeight="1">
      <c r="H273" s="153"/>
      <c r="I273" s="153"/>
      <c r="N273" s="153"/>
      <c r="O273" s="153"/>
      <c r="T273" s="153"/>
      <c r="U273" s="153"/>
      <c r="Z273" s="153"/>
      <c r="AA273" s="153"/>
      <c r="AF273" s="153"/>
      <c r="AG273" s="153"/>
      <c r="AL273" s="153"/>
      <c r="AM273" s="153"/>
      <c r="AR273" s="153"/>
      <c r="AS273" s="153"/>
      <c r="AX273" s="153"/>
      <c r="AY273" s="153"/>
      <c r="BD273" s="153"/>
      <c r="BE273" s="153"/>
      <c r="BF273" s="153"/>
    </row>
    <row r="274" ht="15.75" customHeight="1">
      <c r="H274" s="153"/>
      <c r="I274" s="153"/>
      <c r="N274" s="153"/>
      <c r="O274" s="153"/>
      <c r="T274" s="153"/>
      <c r="U274" s="153"/>
      <c r="Z274" s="153"/>
      <c r="AA274" s="153"/>
      <c r="AF274" s="153"/>
      <c r="AG274" s="153"/>
      <c r="AL274" s="153"/>
      <c r="AM274" s="153"/>
      <c r="AR274" s="153"/>
      <c r="AS274" s="153"/>
      <c r="AX274" s="153"/>
      <c r="AY274" s="153"/>
      <c r="BD274" s="153"/>
      <c r="BE274" s="153"/>
      <c r="BF274" s="153"/>
    </row>
    <row r="275" ht="15.75" customHeight="1">
      <c r="H275" s="153"/>
      <c r="I275" s="153"/>
      <c r="N275" s="153"/>
      <c r="O275" s="153"/>
      <c r="T275" s="153"/>
      <c r="U275" s="153"/>
      <c r="Z275" s="153"/>
      <c r="AA275" s="153"/>
      <c r="AF275" s="153"/>
      <c r="AG275" s="153"/>
      <c r="AL275" s="153"/>
      <c r="AM275" s="153"/>
      <c r="AR275" s="153"/>
      <c r="AS275" s="153"/>
      <c r="AX275" s="153"/>
      <c r="AY275" s="153"/>
      <c r="BD275" s="153"/>
      <c r="BE275" s="153"/>
      <c r="BF275" s="153"/>
    </row>
    <row r="276" ht="15.75" customHeight="1">
      <c r="H276" s="153"/>
      <c r="I276" s="153"/>
      <c r="N276" s="153"/>
      <c r="O276" s="153"/>
      <c r="T276" s="153"/>
      <c r="U276" s="153"/>
      <c r="Z276" s="153"/>
      <c r="AA276" s="153"/>
      <c r="AF276" s="153"/>
      <c r="AG276" s="153"/>
      <c r="AL276" s="153"/>
      <c r="AM276" s="153"/>
      <c r="AR276" s="153"/>
      <c r="AS276" s="153"/>
      <c r="AX276" s="153"/>
      <c r="AY276" s="153"/>
      <c r="BD276" s="153"/>
      <c r="BE276" s="153"/>
      <c r="BF276" s="153"/>
    </row>
    <row r="277" ht="15.75" customHeight="1">
      <c r="H277" s="153"/>
      <c r="I277" s="153"/>
      <c r="N277" s="153"/>
      <c r="O277" s="153"/>
      <c r="T277" s="153"/>
      <c r="U277" s="153"/>
      <c r="Z277" s="153"/>
      <c r="AA277" s="153"/>
      <c r="AF277" s="153"/>
      <c r="AG277" s="153"/>
      <c r="AL277" s="153"/>
      <c r="AM277" s="153"/>
      <c r="AR277" s="153"/>
      <c r="AS277" s="153"/>
      <c r="AX277" s="153"/>
      <c r="AY277" s="153"/>
      <c r="BD277" s="153"/>
      <c r="BE277" s="153"/>
      <c r="BF277" s="153"/>
    </row>
    <row r="278" ht="15.75" customHeight="1">
      <c r="H278" s="153"/>
      <c r="I278" s="153"/>
      <c r="N278" s="153"/>
      <c r="O278" s="153"/>
      <c r="T278" s="153"/>
      <c r="U278" s="153"/>
      <c r="Z278" s="153"/>
      <c r="AA278" s="153"/>
      <c r="AF278" s="153"/>
      <c r="AG278" s="153"/>
      <c r="AL278" s="153"/>
      <c r="AM278" s="153"/>
      <c r="AR278" s="153"/>
      <c r="AS278" s="153"/>
      <c r="AX278" s="153"/>
      <c r="AY278" s="153"/>
      <c r="BD278" s="153"/>
      <c r="BE278" s="153"/>
      <c r="BF278" s="153"/>
    </row>
    <row r="279" ht="15.75" customHeight="1">
      <c r="H279" s="153"/>
      <c r="I279" s="153"/>
      <c r="N279" s="153"/>
      <c r="O279" s="153"/>
      <c r="T279" s="153"/>
      <c r="U279" s="153"/>
      <c r="Z279" s="153"/>
      <c r="AA279" s="153"/>
      <c r="AF279" s="153"/>
      <c r="AG279" s="153"/>
      <c r="AL279" s="153"/>
      <c r="AM279" s="153"/>
      <c r="AR279" s="153"/>
      <c r="AS279" s="153"/>
      <c r="AX279" s="153"/>
      <c r="AY279" s="153"/>
      <c r="BD279" s="153"/>
      <c r="BE279" s="153"/>
      <c r="BF279" s="153"/>
    </row>
    <row r="280" ht="15.75" customHeight="1">
      <c r="H280" s="153"/>
      <c r="I280" s="153"/>
      <c r="N280" s="153"/>
      <c r="O280" s="153"/>
      <c r="T280" s="153"/>
      <c r="U280" s="153"/>
      <c r="Z280" s="153"/>
      <c r="AA280" s="153"/>
      <c r="AF280" s="153"/>
      <c r="AG280" s="153"/>
      <c r="AL280" s="153"/>
      <c r="AM280" s="153"/>
      <c r="AR280" s="153"/>
      <c r="AS280" s="153"/>
      <c r="AX280" s="153"/>
      <c r="AY280" s="153"/>
      <c r="BD280" s="153"/>
      <c r="BE280" s="153"/>
      <c r="BF280" s="153"/>
    </row>
    <row r="281" ht="15.75" customHeight="1">
      <c r="H281" s="153"/>
      <c r="I281" s="153"/>
      <c r="N281" s="153"/>
      <c r="O281" s="153"/>
      <c r="T281" s="153"/>
      <c r="U281" s="153"/>
      <c r="Z281" s="153"/>
      <c r="AA281" s="153"/>
      <c r="AF281" s="153"/>
      <c r="AG281" s="153"/>
      <c r="AL281" s="153"/>
      <c r="AM281" s="153"/>
      <c r="AR281" s="153"/>
      <c r="AS281" s="153"/>
      <c r="AX281" s="153"/>
      <c r="AY281" s="153"/>
      <c r="BD281" s="153"/>
      <c r="BE281" s="153"/>
      <c r="BF281" s="153"/>
    </row>
    <row r="282" ht="15.75" customHeight="1">
      <c r="H282" s="153"/>
      <c r="I282" s="153"/>
      <c r="N282" s="153"/>
      <c r="O282" s="153"/>
      <c r="T282" s="153"/>
      <c r="U282" s="153"/>
      <c r="Z282" s="153"/>
      <c r="AA282" s="153"/>
      <c r="AF282" s="153"/>
      <c r="AG282" s="153"/>
      <c r="AL282" s="153"/>
      <c r="AM282" s="153"/>
      <c r="AR282" s="153"/>
      <c r="AS282" s="153"/>
      <c r="AX282" s="153"/>
      <c r="AY282" s="153"/>
      <c r="BD282" s="153"/>
      <c r="BE282" s="153"/>
      <c r="BF282" s="153"/>
    </row>
    <row r="283" ht="15.75" customHeight="1">
      <c r="H283" s="153"/>
      <c r="I283" s="153"/>
      <c r="N283" s="153"/>
      <c r="O283" s="153"/>
      <c r="T283" s="153"/>
      <c r="U283" s="153"/>
      <c r="Z283" s="153"/>
      <c r="AA283" s="153"/>
      <c r="AF283" s="153"/>
      <c r="AG283" s="153"/>
      <c r="AL283" s="153"/>
      <c r="AM283" s="153"/>
      <c r="AR283" s="153"/>
      <c r="AS283" s="153"/>
      <c r="AX283" s="153"/>
      <c r="AY283" s="153"/>
      <c r="BD283" s="153"/>
      <c r="BE283" s="153"/>
      <c r="BF283" s="153"/>
    </row>
    <row r="284" ht="15.75" customHeight="1">
      <c r="H284" s="153"/>
      <c r="I284" s="153"/>
      <c r="N284" s="153"/>
      <c r="O284" s="153"/>
      <c r="T284" s="153"/>
      <c r="U284" s="153"/>
      <c r="Z284" s="153"/>
      <c r="AA284" s="153"/>
      <c r="AF284" s="153"/>
      <c r="AG284" s="153"/>
      <c r="AL284" s="153"/>
      <c r="AM284" s="153"/>
      <c r="AR284" s="153"/>
      <c r="AS284" s="153"/>
      <c r="AX284" s="153"/>
      <c r="AY284" s="153"/>
      <c r="BD284" s="153"/>
      <c r="BE284" s="153"/>
      <c r="BF284" s="153"/>
    </row>
    <row r="285" ht="15.75" customHeight="1">
      <c r="H285" s="153"/>
      <c r="I285" s="153"/>
      <c r="N285" s="153"/>
      <c r="O285" s="153"/>
      <c r="T285" s="153"/>
      <c r="U285" s="153"/>
      <c r="Z285" s="153"/>
      <c r="AA285" s="153"/>
      <c r="AF285" s="153"/>
      <c r="AG285" s="153"/>
      <c r="AL285" s="153"/>
      <c r="AM285" s="153"/>
      <c r="AR285" s="153"/>
      <c r="AS285" s="153"/>
      <c r="AX285" s="153"/>
      <c r="AY285" s="153"/>
      <c r="BD285" s="153"/>
      <c r="BE285" s="153"/>
      <c r="BF285" s="153"/>
    </row>
    <row r="286" ht="15.75" customHeight="1">
      <c r="H286" s="153"/>
      <c r="I286" s="153"/>
      <c r="N286" s="153"/>
      <c r="O286" s="153"/>
      <c r="T286" s="153"/>
      <c r="U286" s="153"/>
      <c r="Z286" s="153"/>
      <c r="AA286" s="153"/>
      <c r="AF286" s="153"/>
      <c r="AG286" s="153"/>
      <c r="AL286" s="153"/>
      <c r="AM286" s="153"/>
      <c r="AR286" s="153"/>
      <c r="AS286" s="153"/>
      <c r="AX286" s="153"/>
      <c r="AY286" s="153"/>
      <c r="BD286" s="153"/>
      <c r="BE286" s="153"/>
      <c r="BF286" s="153"/>
    </row>
    <row r="287" ht="15.75" customHeight="1">
      <c r="H287" s="153"/>
      <c r="I287" s="153"/>
      <c r="N287" s="153"/>
      <c r="O287" s="153"/>
      <c r="T287" s="153"/>
      <c r="U287" s="153"/>
      <c r="Z287" s="153"/>
      <c r="AA287" s="153"/>
      <c r="AF287" s="153"/>
      <c r="AG287" s="153"/>
      <c r="AL287" s="153"/>
      <c r="AM287" s="153"/>
      <c r="AR287" s="153"/>
      <c r="AS287" s="153"/>
      <c r="AX287" s="153"/>
      <c r="AY287" s="153"/>
      <c r="BD287" s="153"/>
      <c r="BE287" s="153"/>
      <c r="BF287" s="153"/>
    </row>
    <row r="288" ht="15.75" customHeight="1">
      <c r="H288" s="153"/>
      <c r="I288" s="153"/>
      <c r="N288" s="153"/>
      <c r="O288" s="153"/>
      <c r="T288" s="153"/>
      <c r="U288" s="153"/>
      <c r="Z288" s="153"/>
      <c r="AA288" s="153"/>
      <c r="AF288" s="153"/>
      <c r="AG288" s="153"/>
      <c r="AL288" s="153"/>
      <c r="AM288" s="153"/>
      <c r="AR288" s="153"/>
      <c r="AS288" s="153"/>
      <c r="AX288" s="153"/>
      <c r="AY288" s="153"/>
      <c r="BD288" s="153"/>
      <c r="BE288" s="153"/>
      <c r="BF288" s="153"/>
    </row>
    <row r="289" ht="15.75" customHeight="1">
      <c r="H289" s="153"/>
      <c r="I289" s="153"/>
      <c r="N289" s="153"/>
      <c r="O289" s="153"/>
      <c r="T289" s="153"/>
      <c r="U289" s="153"/>
      <c r="Z289" s="153"/>
      <c r="AA289" s="153"/>
      <c r="AF289" s="153"/>
      <c r="AG289" s="153"/>
      <c r="AL289" s="153"/>
      <c r="AM289" s="153"/>
      <c r="AR289" s="153"/>
      <c r="AS289" s="153"/>
      <c r="AX289" s="153"/>
      <c r="AY289" s="153"/>
      <c r="BD289" s="153"/>
      <c r="BE289" s="153"/>
      <c r="BF289" s="153"/>
    </row>
    <row r="290" ht="15.75" customHeight="1">
      <c r="H290" s="153"/>
      <c r="I290" s="153"/>
      <c r="N290" s="153"/>
      <c r="O290" s="153"/>
      <c r="T290" s="153"/>
      <c r="U290" s="153"/>
      <c r="Z290" s="153"/>
      <c r="AA290" s="153"/>
      <c r="AF290" s="153"/>
      <c r="AG290" s="153"/>
      <c r="AL290" s="153"/>
      <c r="AM290" s="153"/>
      <c r="AR290" s="153"/>
      <c r="AS290" s="153"/>
      <c r="AX290" s="153"/>
      <c r="AY290" s="153"/>
      <c r="BD290" s="153"/>
      <c r="BE290" s="153"/>
      <c r="BF290" s="153"/>
    </row>
    <row r="291" ht="15.75" customHeight="1">
      <c r="H291" s="153"/>
      <c r="I291" s="153"/>
      <c r="N291" s="153"/>
      <c r="O291" s="153"/>
      <c r="T291" s="153"/>
      <c r="U291" s="153"/>
      <c r="Z291" s="153"/>
      <c r="AA291" s="153"/>
      <c r="AF291" s="153"/>
      <c r="AG291" s="153"/>
      <c r="AL291" s="153"/>
      <c r="AM291" s="153"/>
      <c r="AR291" s="153"/>
      <c r="AS291" s="153"/>
      <c r="AX291" s="153"/>
      <c r="AY291" s="153"/>
      <c r="BD291" s="153"/>
      <c r="BE291" s="153"/>
      <c r="BF291" s="153"/>
    </row>
    <row r="292" ht="15.75" customHeight="1">
      <c r="H292" s="153"/>
      <c r="I292" s="153"/>
      <c r="N292" s="153"/>
      <c r="O292" s="153"/>
      <c r="T292" s="153"/>
      <c r="U292" s="153"/>
      <c r="Z292" s="153"/>
      <c r="AA292" s="153"/>
      <c r="AF292" s="153"/>
      <c r="AG292" s="153"/>
      <c r="AL292" s="153"/>
      <c r="AM292" s="153"/>
      <c r="AR292" s="153"/>
      <c r="AS292" s="153"/>
      <c r="AX292" s="153"/>
      <c r="AY292" s="153"/>
      <c r="BD292" s="153"/>
      <c r="BE292" s="153"/>
      <c r="BF292" s="153"/>
    </row>
    <row r="293" ht="15.75" customHeight="1">
      <c r="H293" s="153"/>
      <c r="I293" s="153"/>
      <c r="N293" s="153"/>
      <c r="O293" s="153"/>
      <c r="T293" s="153"/>
      <c r="U293" s="153"/>
      <c r="Z293" s="153"/>
      <c r="AA293" s="153"/>
      <c r="AF293" s="153"/>
      <c r="AG293" s="153"/>
      <c r="AL293" s="153"/>
      <c r="AM293" s="153"/>
      <c r="AR293" s="153"/>
      <c r="AS293" s="153"/>
      <c r="AX293" s="153"/>
      <c r="AY293" s="153"/>
      <c r="BD293" s="153"/>
      <c r="BE293" s="153"/>
      <c r="BF293" s="153"/>
    </row>
    <row r="294" ht="15.75" customHeight="1">
      <c r="H294" s="153"/>
      <c r="I294" s="153"/>
      <c r="N294" s="153"/>
      <c r="O294" s="153"/>
      <c r="T294" s="153"/>
      <c r="U294" s="153"/>
      <c r="Z294" s="153"/>
      <c r="AA294" s="153"/>
      <c r="AF294" s="153"/>
      <c r="AG294" s="153"/>
      <c r="AL294" s="153"/>
      <c r="AM294" s="153"/>
      <c r="AR294" s="153"/>
      <c r="AS294" s="153"/>
      <c r="AX294" s="153"/>
      <c r="AY294" s="153"/>
      <c r="BD294" s="153"/>
      <c r="BE294" s="153"/>
      <c r="BF294" s="153"/>
    </row>
    <row r="295" ht="15.75" customHeight="1">
      <c r="H295" s="153"/>
      <c r="I295" s="153"/>
      <c r="N295" s="153"/>
      <c r="O295" s="153"/>
      <c r="T295" s="153"/>
      <c r="U295" s="153"/>
      <c r="Z295" s="153"/>
      <c r="AA295" s="153"/>
      <c r="AF295" s="153"/>
      <c r="AG295" s="153"/>
      <c r="AL295" s="153"/>
      <c r="AM295" s="153"/>
      <c r="AR295" s="153"/>
      <c r="AS295" s="153"/>
      <c r="AX295" s="153"/>
      <c r="AY295" s="153"/>
      <c r="BD295" s="153"/>
      <c r="BE295" s="153"/>
      <c r="BF295" s="153"/>
    </row>
    <row r="296" ht="15.75" customHeight="1">
      <c r="H296" s="153"/>
      <c r="I296" s="153"/>
      <c r="N296" s="153"/>
      <c r="O296" s="153"/>
      <c r="T296" s="153"/>
      <c r="U296" s="153"/>
      <c r="Z296" s="153"/>
      <c r="AA296" s="153"/>
      <c r="AF296" s="153"/>
      <c r="AG296" s="153"/>
      <c r="AL296" s="153"/>
      <c r="AM296" s="153"/>
      <c r="AR296" s="153"/>
      <c r="AS296" s="153"/>
      <c r="AX296" s="153"/>
      <c r="AY296" s="153"/>
      <c r="BD296" s="153"/>
      <c r="BE296" s="153"/>
      <c r="BF296" s="153"/>
    </row>
    <row r="297" ht="15.75" customHeight="1">
      <c r="H297" s="153"/>
      <c r="I297" s="153"/>
      <c r="N297" s="153"/>
      <c r="O297" s="153"/>
      <c r="T297" s="153"/>
      <c r="U297" s="153"/>
      <c r="Z297" s="153"/>
      <c r="AA297" s="153"/>
      <c r="AF297" s="153"/>
      <c r="AG297" s="153"/>
      <c r="AL297" s="153"/>
      <c r="AM297" s="153"/>
      <c r="AR297" s="153"/>
      <c r="AS297" s="153"/>
      <c r="AX297" s="153"/>
      <c r="AY297" s="153"/>
      <c r="BD297" s="153"/>
      <c r="BE297" s="153"/>
      <c r="BF297" s="153"/>
    </row>
    <row r="298" ht="15.75" customHeight="1">
      <c r="H298" s="153"/>
      <c r="I298" s="153"/>
      <c r="N298" s="153"/>
      <c r="O298" s="153"/>
      <c r="T298" s="153"/>
      <c r="U298" s="153"/>
      <c r="Z298" s="153"/>
      <c r="AA298" s="153"/>
      <c r="AF298" s="153"/>
      <c r="AG298" s="153"/>
      <c r="AL298" s="153"/>
      <c r="AM298" s="153"/>
      <c r="AR298" s="153"/>
      <c r="AS298" s="153"/>
      <c r="AX298" s="153"/>
      <c r="AY298" s="153"/>
      <c r="BD298" s="153"/>
      <c r="BE298" s="153"/>
      <c r="BF298" s="153"/>
    </row>
    <row r="299" ht="15.75" customHeight="1">
      <c r="H299" s="153"/>
      <c r="I299" s="153"/>
      <c r="N299" s="153"/>
      <c r="O299" s="153"/>
      <c r="T299" s="153"/>
      <c r="U299" s="153"/>
      <c r="Z299" s="153"/>
      <c r="AA299" s="153"/>
      <c r="AF299" s="153"/>
      <c r="AG299" s="153"/>
      <c r="AL299" s="153"/>
      <c r="AM299" s="153"/>
      <c r="AR299" s="153"/>
      <c r="AS299" s="153"/>
      <c r="AX299" s="153"/>
      <c r="AY299" s="153"/>
      <c r="BD299" s="153"/>
      <c r="BE299" s="153"/>
      <c r="BF299" s="153"/>
    </row>
    <row r="300" ht="15.75" customHeight="1">
      <c r="H300" s="153"/>
      <c r="I300" s="153"/>
      <c r="N300" s="153"/>
      <c r="O300" s="153"/>
      <c r="T300" s="153"/>
      <c r="U300" s="153"/>
      <c r="Z300" s="153"/>
      <c r="AA300" s="153"/>
      <c r="AF300" s="153"/>
      <c r="AG300" s="153"/>
      <c r="AL300" s="153"/>
      <c r="AM300" s="153"/>
      <c r="AR300" s="153"/>
      <c r="AS300" s="153"/>
      <c r="AX300" s="153"/>
      <c r="AY300" s="153"/>
      <c r="BD300" s="153"/>
      <c r="BE300" s="153"/>
      <c r="BF300" s="153"/>
    </row>
    <row r="301" ht="15.75" customHeight="1">
      <c r="H301" s="153"/>
      <c r="I301" s="153"/>
      <c r="N301" s="153"/>
      <c r="O301" s="153"/>
      <c r="T301" s="153"/>
      <c r="U301" s="153"/>
      <c r="Z301" s="153"/>
      <c r="AA301" s="153"/>
      <c r="AF301" s="153"/>
      <c r="AG301" s="153"/>
      <c r="AL301" s="153"/>
      <c r="AM301" s="153"/>
      <c r="AR301" s="153"/>
      <c r="AS301" s="153"/>
      <c r="AX301" s="153"/>
      <c r="AY301" s="153"/>
      <c r="BD301" s="153"/>
      <c r="BE301" s="153"/>
      <c r="BF301" s="153"/>
    </row>
    <row r="302" ht="15.75" customHeight="1">
      <c r="H302" s="153"/>
      <c r="I302" s="153"/>
      <c r="N302" s="153"/>
      <c r="O302" s="153"/>
      <c r="T302" s="153"/>
      <c r="U302" s="153"/>
      <c r="Z302" s="153"/>
      <c r="AA302" s="153"/>
      <c r="AF302" s="153"/>
      <c r="AG302" s="153"/>
      <c r="AL302" s="153"/>
      <c r="AM302" s="153"/>
      <c r="AR302" s="153"/>
      <c r="AS302" s="153"/>
      <c r="AX302" s="153"/>
      <c r="AY302" s="153"/>
      <c r="BD302" s="153"/>
      <c r="BE302" s="153"/>
      <c r="BF302" s="153"/>
    </row>
    <row r="303" ht="15.75" customHeight="1">
      <c r="H303" s="153"/>
      <c r="I303" s="153"/>
      <c r="N303" s="153"/>
      <c r="O303" s="153"/>
      <c r="T303" s="153"/>
      <c r="U303" s="153"/>
      <c r="Z303" s="153"/>
      <c r="AA303" s="153"/>
      <c r="AF303" s="153"/>
      <c r="AG303" s="153"/>
      <c r="AL303" s="153"/>
      <c r="AM303" s="153"/>
      <c r="AR303" s="153"/>
      <c r="AS303" s="153"/>
      <c r="AX303" s="153"/>
      <c r="AY303" s="153"/>
      <c r="BD303" s="153"/>
      <c r="BE303" s="153"/>
      <c r="BF303" s="153"/>
    </row>
    <row r="304" ht="15.75" customHeight="1">
      <c r="H304" s="153"/>
      <c r="I304" s="153"/>
      <c r="N304" s="153"/>
      <c r="O304" s="153"/>
      <c r="T304" s="153"/>
      <c r="U304" s="153"/>
      <c r="Z304" s="153"/>
      <c r="AA304" s="153"/>
      <c r="AF304" s="153"/>
      <c r="AG304" s="153"/>
      <c r="AL304" s="153"/>
      <c r="AM304" s="153"/>
      <c r="AR304" s="153"/>
      <c r="AS304" s="153"/>
      <c r="AX304" s="153"/>
      <c r="AY304" s="153"/>
      <c r="BD304" s="153"/>
      <c r="BE304" s="153"/>
      <c r="BF304" s="153"/>
    </row>
    <row r="305" ht="15.75" customHeight="1">
      <c r="H305" s="153"/>
      <c r="I305" s="153"/>
      <c r="N305" s="153"/>
      <c r="O305" s="153"/>
      <c r="T305" s="153"/>
      <c r="U305" s="153"/>
      <c r="Z305" s="153"/>
      <c r="AA305" s="153"/>
      <c r="AF305" s="153"/>
      <c r="AG305" s="153"/>
      <c r="AL305" s="153"/>
      <c r="AM305" s="153"/>
      <c r="AR305" s="153"/>
      <c r="AS305" s="153"/>
      <c r="AX305" s="153"/>
      <c r="AY305" s="153"/>
      <c r="BD305" s="153"/>
      <c r="BE305" s="153"/>
      <c r="BF305" s="153"/>
    </row>
    <row r="306" ht="15.75" customHeight="1">
      <c r="H306" s="153"/>
      <c r="I306" s="153"/>
      <c r="N306" s="153"/>
      <c r="O306" s="153"/>
      <c r="T306" s="153"/>
      <c r="U306" s="153"/>
      <c r="Z306" s="153"/>
      <c r="AA306" s="153"/>
      <c r="AF306" s="153"/>
      <c r="AG306" s="153"/>
      <c r="AL306" s="153"/>
      <c r="AM306" s="153"/>
      <c r="AR306" s="153"/>
      <c r="AS306" s="153"/>
      <c r="AX306" s="153"/>
      <c r="AY306" s="153"/>
      <c r="BD306" s="153"/>
      <c r="BE306" s="153"/>
      <c r="BF306" s="153"/>
    </row>
    <row r="307" ht="15.75" customHeight="1">
      <c r="H307" s="153"/>
      <c r="I307" s="153"/>
      <c r="N307" s="153"/>
      <c r="O307" s="153"/>
      <c r="T307" s="153"/>
      <c r="U307" s="153"/>
      <c r="Z307" s="153"/>
      <c r="AA307" s="153"/>
      <c r="AF307" s="153"/>
      <c r="AG307" s="153"/>
      <c r="AL307" s="153"/>
      <c r="AM307" s="153"/>
      <c r="AR307" s="153"/>
      <c r="AS307" s="153"/>
      <c r="AX307" s="153"/>
      <c r="AY307" s="153"/>
      <c r="BD307" s="153"/>
      <c r="BE307" s="153"/>
      <c r="BF307" s="153"/>
    </row>
    <row r="308" ht="15.75" customHeight="1">
      <c r="H308" s="153"/>
      <c r="I308" s="153"/>
      <c r="N308" s="153"/>
      <c r="O308" s="153"/>
      <c r="T308" s="153"/>
      <c r="U308" s="153"/>
      <c r="Z308" s="153"/>
      <c r="AA308" s="153"/>
      <c r="AF308" s="153"/>
      <c r="AG308" s="153"/>
      <c r="AL308" s="153"/>
      <c r="AM308" s="153"/>
      <c r="AR308" s="153"/>
      <c r="AS308" s="153"/>
      <c r="AX308" s="153"/>
      <c r="AY308" s="153"/>
      <c r="BD308" s="153"/>
      <c r="BE308" s="153"/>
      <c r="BF308" s="153"/>
    </row>
    <row r="309" ht="15.75" customHeight="1">
      <c r="H309" s="153"/>
      <c r="I309" s="153"/>
      <c r="N309" s="153"/>
      <c r="O309" s="153"/>
      <c r="T309" s="153"/>
      <c r="U309" s="153"/>
      <c r="Z309" s="153"/>
      <c r="AA309" s="153"/>
      <c r="AF309" s="153"/>
      <c r="AG309" s="153"/>
      <c r="AL309" s="153"/>
      <c r="AM309" s="153"/>
      <c r="AR309" s="153"/>
      <c r="AS309" s="153"/>
      <c r="AX309" s="153"/>
      <c r="AY309" s="153"/>
      <c r="BD309" s="153"/>
      <c r="BE309" s="153"/>
      <c r="BF309" s="153"/>
    </row>
    <row r="310" ht="15.75" customHeight="1">
      <c r="H310" s="153"/>
      <c r="I310" s="153"/>
      <c r="N310" s="153"/>
      <c r="O310" s="153"/>
      <c r="T310" s="153"/>
      <c r="U310" s="153"/>
      <c r="Z310" s="153"/>
      <c r="AA310" s="153"/>
      <c r="AF310" s="153"/>
      <c r="AG310" s="153"/>
      <c r="AL310" s="153"/>
      <c r="AM310" s="153"/>
      <c r="AR310" s="153"/>
      <c r="AS310" s="153"/>
      <c r="AX310" s="153"/>
      <c r="AY310" s="153"/>
      <c r="BD310" s="153"/>
      <c r="BE310" s="153"/>
      <c r="BF310" s="153"/>
    </row>
    <row r="311" ht="15.75" customHeight="1">
      <c r="H311" s="153"/>
      <c r="I311" s="153"/>
      <c r="N311" s="153"/>
      <c r="O311" s="153"/>
      <c r="T311" s="153"/>
      <c r="U311" s="153"/>
      <c r="Z311" s="153"/>
      <c r="AA311" s="153"/>
      <c r="AF311" s="153"/>
      <c r="AG311" s="153"/>
      <c r="AL311" s="153"/>
      <c r="AM311" s="153"/>
      <c r="AR311" s="153"/>
      <c r="AS311" s="153"/>
      <c r="AX311" s="153"/>
      <c r="AY311" s="153"/>
      <c r="BD311" s="153"/>
      <c r="BE311" s="153"/>
      <c r="BF311" s="153"/>
    </row>
    <row r="312" ht="15.75" customHeight="1">
      <c r="H312" s="153"/>
      <c r="I312" s="153"/>
      <c r="N312" s="153"/>
      <c r="O312" s="153"/>
      <c r="T312" s="153"/>
      <c r="U312" s="153"/>
      <c r="Z312" s="153"/>
      <c r="AA312" s="153"/>
      <c r="AF312" s="153"/>
      <c r="AG312" s="153"/>
      <c r="AL312" s="153"/>
      <c r="AM312" s="153"/>
      <c r="AR312" s="153"/>
      <c r="AS312" s="153"/>
      <c r="AX312" s="153"/>
      <c r="AY312" s="153"/>
      <c r="BD312" s="153"/>
      <c r="BE312" s="153"/>
      <c r="BF312" s="153"/>
    </row>
    <row r="313" ht="15.75" customHeight="1">
      <c r="H313" s="153"/>
      <c r="I313" s="153"/>
      <c r="N313" s="153"/>
      <c r="O313" s="153"/>
      <c r="T313" s="153"/>
      <c r="U313" s="153"/>
      <c r="Z313" s="153"/>
      <c r="AA313" s="153"/>
      <c r="AF313" s="153"/>
      <c r="AG313" s="153"/>
      <c r="AL313" s="153"/>
      <c r="AM313" s="153"/>
      <c r="AR313" s="153"/>
      <c r="AS313" s="153"/>
      <c r="AX313" s="153"/>
      <c r="AY313" s="153"/>
      <c r="BD313" s="153"/>
      <c r="BE313" s="153"/>
      <c r="BF313" s="153"/>
    </row>
    <row r="314" ht="15.75" customHeight="1">
      <c r="H314" s="153"/>
      <c r="I314" s="153"/>
      <c r="N314" s="153"/>
      <c r="O314" s="153"/>
      <c r="T314" s="153"/>
      <c r="U314" s="153"/>
      <c r="Z314" s="153"/>
      <c r="AA314" s="153"/>
      <c r="AF314" s="153"/>
      <c r="AG314" s="153"/>
      <c r="AL314" s="153"/>
      <c r="AM314" s="153"/>
      <c r="AR314" s="153"/>
      <c r="AS314" s="153"/>
      <c r="AX314" s="153"/>
      <c r="AY314" s="153"/>
      <c r="BD314" s="153"/>
      <c r="BE314" s="153"/>
      <c r="BF314" s="153"/>
    </row>
    <row r="315" ht="15.75" customHeight="1">
      <c r="H315" s="153"/>
      <c r="I315" s="153"/>
      <c r="N315" s="153"/>
      <c r="O315" s="153"/>
      <c r="T315" s="153"/>
      <c r="U315" s="153"/>
      <c r="Z315" s="153"/>
      <c r="AA315" s="153"/>
      <c r="AF315" s="153"/>
      <c r="AG315" s="153"/>
      <c r="AL315" s="153"/>
      <c r="AM315" s="153"/>
      <c r="AR315" s="153"/>
      <c r="AS315" s="153"/>
      <c r="AX315" s="153"/>
      <c r="AY315" s="153"/>
      <c r="BD315" s="153"/>
      <c r="BE315" s="153"/>
      <c r="BF315" s="153"/>
    </row>
    <row r="316" ht="15.75" customHeight="1">
      <c r="H316" s="153"/>
      <c r="I316" s="153"/>
      <c r="N316" s="153"/>
      <c r="O316" s="153"/>
      <c r="T316" s="153"/>
      <c r="U316" s="153"/>
      <c r="Z316" s="153"/>
      <c r="AA316" s="153"/>
      <c r="AF316" s="153"/>
      <c r="AG316" s="153"/>
      <c r="AL316" s="153"/>
      <c r="AM316" s="153"/>
      <c r="AR316" s="153"/>
      <c r="AS316" s="153"/>
      <c r="AX316" s="153"/>
      <c r="AY316" s="153"/>
      <c r="BD316" s="153"/>
      <c r="BE316" s="153"/>
      <c r="BF316" s="153"/>
    </row>
    <row r="317" ht="15.75" customHeight="1">
      <c r="H317" s="153"/>
      <c r="I317" s="153"/>
      <c r="N317" s="153"/>
      <c r="O317" s="153"/>
      <c r="T317" s="153"/>
      <c r="U317" s="153"/>
      <c r="Z317" s="153"/>
      <c r="AA317" s="153"/>
      <c r="AF317" s="153"/>
      <c r="AG317" s="153"/>
      <c r="AL317" s="153"/>
      <c r="AM317" s="153"/>
      <c r="AR317" s="153"/>
      <c r="AS317" s="153"/>
      <c r="AX317" s="153"/>
      <c r="AY317" s="153"/>
      <c r="BD317" s="153"/>
      <c r="BE317" s="153"/>
      <c r="BF317" s="153"/>
    </row>
    <row r="318" ht="15.75" customHeight="1">
      <c r="H318" s="153"/>
      <c r="I318" s="153"/>
      <c r="N318" s="153"/>
      <c r="O318" s="153"/>
      <c r="T318" s="153"/>
      <c r="U318" s="153"/>
      <c r="Z318" s="153"/>
      <c r="AA318" s="153"/>
      <c r="AF318" s="153"/>
      <c r="AG318" s="153"/>
      <c r="AL318" s="153"/>
      <c r="AM318" s="153"/>
      <c r="AR318" s="153"/>
      <c r="AS318" s="153"/>
      <c r="AX318" s="153"/>
      <c r="AY318" s="153"/>
      <c r="BD318" s="153"/>
      <c r="BE318" s="153"/>
      <c r="BF318" s="153"/>
    </row>
    <row r="319" ht="15.75" customHeight="1">
      <c r="H319" s="153"/>
      <c r="I319" s="153"/>
      <c r="N319" s="153"/>
      <c r="O319" s="153"/>
      <c r="T319" s="153"/>
      <c r="U319" s="153"/>
      <c r="Z319" s="153"/>
      <c r="AA319" s="153"/>
      <c r="AF319" s="153"/>
      <c r="AG319" s="153"/>
      <c r="AL319" s="153"/>
      <c r="AM319" s="153"/>
      <c r="AR319" s="153"/>
      <c r="AS319" s="153"/>
      <c r="AX319" s="153"/>
      <c r="AY319" s="153"/>
      <c r="BD319" s="153"/>
      <c r="BE319" s="153"/>
      <c r="BF319" s="153"/>
    </row>
    <row r="320" ht="15.75" customHeight="1">
      <c r="H320" s="153"/>
      <c r="I320" s="153"/>
      <c r="N320" s="153"/>
      <c r="O320" s="153"/>
      <c r="T320" s="153"/>
      <c r="U320" s="153"/>
      <c r="Z320" s="153"/>
      <c r="AA320" s="153"/>
      <c r="AF320" s="153"/>
      <c r="AG320" s="153"/>
      <c r="AL320" s="153"/>
      <c r="AM320" s="153"/>
      <c r="AR320" s="153"/>
      <c r="AS320" s="153"/>
      <c r="AX320" s="153"/>
      <c r="AY320" s="153"/>
      <c r="BD320" s="153"/>
      <c r="BE320" s="153"/>
      <c r="BF320" s="153"/>
    </row>
    <row r="321" ht="15.75" customHeight="1">
      <c r="H321" s="153"/>
      <c r="I321" s="153"/>
      <c r="N321" s="153"/>
      <c r="O321" s="153"/>
      <c r="T321" s="153"/>
      <c r="U321" s="153"/>
      <c r="Z321" s="153"/>
      <c r="AA321" s="153"/>
      <c r="AF321" s="153"/>
      <c r="AG321" s="153"/>
      <c r="AL321" s="153"/>
      <c r="AM321" s="153"/>
      <c r="AR321" s="153"/>
      <c r="AS321" s="153"/>
      <c r="AX321" s="153"/>
      <c r="AY321" s="153"/>
      <c r="BD321" s="153"/>
      <c r="BE321" s="153"/>
      <c r="BF321" s="153"/>
    </row>
    <row r="322" ht="15.75" customHeight="1">
      <c r="H322" s="153"/>
      <c r="I322" s="153"/>
      <c r="N322" s="153"/>
      <c r="O322" s="153"/>
      <c r="T322" s="153"/>
      <c r="U322" s="153"/>
      <c r="Z322" s="153"/>
      <c r="AA322" s="153"/>
      <c r="AF322" s="153"/>
      <c r="AG322" s="153"/>
      <c r="AL322" s="153"/>
      <c r="AM322" s="153"/>
      <c r="AR322" s="153"/>
      <c r="AS322" s="153"/>
      <c r="AX322" s="153"/>
      <c r="AY322" s="153"/>
      <c r="BD322" s="153"/>
      <c r="BE322" s="153"/>
      <c r="BF322" s="153"/>
    </row>
    <row r="323" ht="15.75" customHeight="1">
      <c r="H323" s="153"/>
      <c r="I323" s="153"/>
      <c r="N323" s="153"/>
      <c r="O323" s="153"/>
      <c r="T323" s="153"/>
      <c r="U323" s="153"/>
      <c r="Z323" s="153"/>
      <c r="AA323" s="153"/>
      <c r="AF323" s="153"/>
      <c r="AG323" s="153"/>
      <c r="AL323" s="153"/>
      <c r="AM323" s="153"/>
      <c r="AR323" s="153"/>
      <c r="AS323" s="153"/>
      <c r="AX323" s="153"/>
      <c r="AY323" s="153"/>
      <c r="BD323" s="153"/>
      <c r="BE323" s="153"/>
      <c r="BF323" s="153"/>
    </row>
    <row r="324" ht="15.75" customHeight="1">
      <c r="H324" s="153"/>
      <c r="I324" s="153"/>
      <c r="N324" s="153"/>
      <c r="O324" s="153"/>
      <c r="T324" s="153"/>
      <c r="U324" s="153"/>
      <c r="Z324" s="153"/>
      <c r="AA324" s="153"/>
      <c r="AF324" s="153"/>
      <c r="AG324" s="153"/>
      <c r="AL324" s="153"/>
      <c r="AM324" s="153"/>
      <c r="AR324" s="153"/>
      <c r="AS324" s="153"/>
      <c r="AX324" s="153"/>
      <c r="AY324" s="153"/>
      <c r="BD324" s="153"/>
      <c r="BE324" s="153"/>
      <c r="BF324" s="153"/>
    </row>
    <row r="325" ht="15.75" customHeight="1">
      <c r="H325" s="153"/>
      <c r="I325" s="153"/>
      <c r="N325" s="153"/>
      <c r="O325" s="153"/>
      <c r="T325" s="153"/>
      <c r="U325" s="153"/>
      <c r="Z325" s="153"/>
      <c r="AA325" s="153"/>
      <c r="AF325" s="153"/>
      <c r="AG325" s="153"/>
      <c r="AL325" s="153"/>
      <c r="AM325" s="153"/>
      <c r="AR325" s="153"/>
      <c r="AS325" s="153"/>
      <c r="AX325" s="153"/>
      <c r="AY325" s="153"/>
      <c r="BD325" s="153"/>
      <c r="BE325" s="153"/>
      <c r="BF325" s="153"/>
    </row>
    <row r="326" ht="15.75" customHeight="1">
      <c r="H326" s="153"/>
      <c r="I326" s="153"/>
      <c r="N326" s="153"/>
      <c r="O326" s="153"/>
      <c r="T326" s="153"/>
      <c r="U326" s="153"/>
      <c r="Z326" s="153"/>
      <c r="AA326" s="153"/>
      <c r="AF326" s="153"/>
      <c r="AG326" s="153"/>
      <c r="AL326" s="153"/>
      <c r="AM326" s="153"/>
      <c r="AR326" s="153"/>
      <c r="AS326" s="153"/>
      <c r="AX326" s="153"/>
      <c r="AY326" s="153"/>
      <c r="BD326" s="153"/>
      <c r="BE326" s="153"/>
      <c r="BF326" s="153"/>
    </row>
    <row r="327" ht="15.75" customHeight="1">
      <c r="H327" s="153"/>
      <c r="I327" s="153"/>
      <c r="N327" s="153"/>
      <c r="O327" s="153"/>
      <c r="T327" s="153"/>
      <c r="U327" s="153"/>
      <c r="Z327" s="153"/>
      <c r="AA327" s="153"/>
      <c r="AF327" s="153"/>
      <c r="AG327" s="153"/>
      <c r="AL327" s="153"/>
      <c r="AM327" s="153"/>
      <c r="AR327" s="153"/>
      <c r="AS327" s="153"/>
      <c r="AX327" s="153"/>
      <c r="AY327" s="153"/>
      <c r="BD327" s="153"/>
      <c r="BE327" s="153"/>
      <c r="BF327" s="153"/>
    </row>
    <row r="328" ht="15.75" customHeight="1">
      <c r="H328" s="153"/>
      <c r="I328" s="153"/>
      <c r="N328" s="153"/>
      <c r="O328" s="153"/>
      <c r="T328" s="153"/>
      <c r="U328" s="153"/>
      <c r="Z328" s="153"/>
      <c r="AA328" s="153"/>
      <c r="AF328" s="153"/>
      <c r="AG328" s="153"/>
      <c r="AL328" s="153"/>
      <c r="AM328" s="153"/>
      <c r="AR328" s="153"/>
      <c r="AS328" s="153"/>
      <c r="AX328" s="153"/>
      <c r="AY328" s="153"/>
      <c r="BD328" s="153"/>
      <c r="BE328" s="153"/>
      <c r="BF328" s="153"/>
    </row>
    <row r="329" ht="15.75" customHeight="1">
      <c r="H329" s="153"/>
      <c r="I329" s="153"/>
      <c r="N329" s="153"/>
      <c r="O329" s="153"/>
      <c r="T329" s="153"/>
      <c r="U329" s="153"/>
      <c r="Z329" s="153"/>
      <c r="AA329" s="153"/>
      <c r="AF329" s="153"/>
      <c r="AG329" s="153"/>
      <c r="AL329" s="153"/>
      <c r="AM329" s="153"/>
      <c r="AR329" s="153"/>
      <c r="AS329" s="153"/>
      <c r="AX329" s="153"/>
      <c r="AY329" s="153"/>
      <c r="BD329" s="153"/>
      <c r="BE329" s="153"/>
      <c r="BF329" s="153"/>
    </row>
    <row r="330" ht="15.75" customHeight="1">
      <c r="H330" s="153"/>
      <c r="I330" s="153"/>
      <c r="N330" s="153"/>
      <c r="O330" s="153"/>
      <c r="T330" s="153"/>
      <c r="U330" s="153"/>
      <c r="Z330" s="153"/>
      <c r="AA330" s="153"/>
      <c r="AF330" s="153"/>
      <c r="AG330" s="153"/>
      <c r="AL330" s="153"/>
      <c r="AM330" s="153"/>
      <c r="AR330" s="153"/>
      <c r="AS330" s="153"/>
      <c r="AX330" s="153"/>
      <c r="AY330" s="153"/>
      <c r="BD330" s="153"/>
      <c r="BE330" s="153"/>
      <c r="BF330" s="153"/>
    </row>
    <row r="331" ht="15.75" customHeight="1">
      <c r="H331" s="153"/>
      <c r="I331" s="153"/>
      <c r="N331" s="153"/>
      <c r="O331" s="153"/>
      <c r="T331" s="153"/>
      <c r="U331" s="153"/>
      <c r="Z331" s="153"/>
      <c r="AA331" s="153"/>
      <c r="AF331" s="153"/>
      <c r="AG331" s="153"/>
      <c r="AL331" s="153"/>
      <c r="AM331" s="153"/>
      <c r="AR331" s="153"/>
      <c r="AS331" s="153"/>
      <c r="AX331" s="153"/>
      <c r="AY331" s="153"/>
      <c r="BD331" s="153"/>
      <c r="BE331" s="153"/>
      <c r="BF331" s="153"/>
    </row>
    <row r="332" ht="15.75" customHeight="1">
      <c r="H332" s="153"/>
      <c r="I332" s="153"/>
      <c r="N332" s="153"/>
      <c r="O332" s="153"/>
      <c r="T332" s="153"/>
      <c r="U332" s="153"/>
      <c r="Z332" s="153"/>
      <c r="AA332" s="153"/>
      <c r="AF332" s="153"/>
      <c r="AG332" s="153"/>
      <c r="AL332" s="153"/>
      <c r="AM332" s="153"/>
      <c r="AR332" s="153"/>
      <c r="AS332" s="153"/>
      <c r="AX332" s="153"/>
      <c r="AY332" s="153"/>
      <c r="BD332" s="153"/>
      <c r="BE332" s="153"/>
      <c r="BF332" s="153"/>
    </row>
    <row r="333" ht="15.75" customHeight="1">
      <c r="H333" s="153"/>
      <c r="I333" s="153"/>
      <c r="N333" s="153"/>
      <c r="O333" s="153"/>
      <c r="T333" s="153"/>
      <c r="U333" s="153"/>
      <c r="Z333" s="153"/>
      <c r="AA333" s="153"/>
      <c r="AF333" s="153"/>
      <c r="AG333" s="153"/>
      <c r="AL333" s="153"/>
      <c r="AM333" s="153"/>
      <c r="AR333" s="153"/>
      <c r="AS333" s="153"/>
      <c r="AX333" s="153"/>
      <c r="AY333" s="153"/>
      <c r="BD333" s="153"/>
      <c r="BE333" s="153"/>
      <c r="BF333" s="153"/>
    </row>
    <row r="334" ht="15.75" customHeight="1">
      <c r="H334" s="153"/>
      <c r="I334" s="153"/>
      <c r="N334" s="153"/>
      <c r="O334" s="153"/>
      <c r="T334" s="153"/>
      <c r="U334" s="153"/>
      <c r="Z334" s="153"/>
      <c r="AA334" s="153"/>
      <c r="AF334" s="153"/>
      <c r="AG334" s="153"/>
      <c r="AL334" s="153"/>
      <c r="AM334" s="153"/>
      <c r="AR334" s="153"/>
      <c r="AS334" s="153"/>
      <c r="AX334" s="153"/>
      <c r="AY334" s="153"/>
      <c r="BD334" s="153"/>
      <c r="BE334" s="153"/>
      <c r="BF334" s="153"/>
    </row>
    <row r="335" ht="15.75" customHeight="1">
      <c r="H335" s="153"/>
      <c r="I335" s="153"/>
      <c r="N335" s="153"/>
      <c r="O335" s="153"/>
      <c r="T335" s="153"/>
      <c r="U335" s="153"/>
      <c r="Z335" s="153"/>
      <c r="AA335" s="153"/>
      <c r="AF335" s="153"/>
      <c r="AG335" s="153"/>
      <c r="AL335" s="153"/>
      <c r="AM335" s="153"/>
      <c r="AR335" s="153"/>
      <c r="AS335" s="153"/>
      <c r="AX335" s="153"/>
      <c r="AY335" s="153"/>
      <c r="BD335" s="153"/>
      <c r="BE335" s="153"/>
      <c r="BF335" s="153"/>
    </row>
    <row r="336" ht="15.75" customHeight="1">
      <c r="H336" s="153"/>
      <c r="I336" s="153"/>
      <c r="N336" s="153"/>
      <c r="O336" s="153"/>
      <c r="T336" s="153"/>
      <c r="U336" s="153"/>
      <c r="Z336" s="153"/>
      <c r="AA336" s="153"/>
      <c r="AF336" s="153"/>
      <c r="AG336" s="153"/>
      <c r="AL336" s="153"/>
      <c r="AM336" s="153"/>
      <c r="AR336" s="153"/>
      <c r="AS336" s="153"/>
      <c r="AX336" s="153"/>
      <c r="AY336" s="153"/>
      <c r="BD336" s="153"/>
      <c r="BE336" s="153"/>
      <c r="BF336" s="153"/>
    </row>
    <row r="337" ht="15.75" customHeight="1">
      <c r="H337" s="153"/>
      <c r="I337" s="153"/>
      <c r="N337" s="153"/>
      <c r="O337" s="153"/>
      <c r="T337" s="153"/>
      <c r="U337" s="153"/>
      <c r="Z337" s="153"/>
      <c r="AA337" s="153"/>
      <c r="AF337" s="153"/>
      <c r="AG337" s="153"/>
      <c r="AL337" s="153"/>
      <c r="AM337" s="153"/>
      <c r="AR337" s="153"/>
      <c r="AS337" s="153"/>
      <c r="AX337" s="153"/>
      <c r="AY337" s="153"/>
      <c r="BD337" s="153"/>
      <c r="BE337" s="153"/>
      <c r="BF337" s="153"/>
    </row>
    <row r="338" ht="15.75" customHeight="1">
      <c r="H338" s="153"/>
      <c r="I338" s="153"/>
      <c r="N338" s="153"/>
      <c r="O338" s="153"/>
      <c r="T338" s="153"/>
      <c r="U338" s="153"/>
      <c r="Z338" s="153"/>
      <c r="AA338" s="153"/>
      <c r="AF338" s="153"/>
      <c r="AG338" s="153"/>
      <c r="AL338" s="153"/>
      <c r="AM338" s="153"/>
      <c r="AR338" s="153"/>
      <c r="AS338" s="153"/>
      <c r="AX338" s="153"/>
      <c r="AY338" s="153"/>
      <c r="BD338" s="153"/>
      <c r="BE338" s="153"/>
      <c r="BF338" s="153"/>
    </row>
    <row r="339" ht="15.75" customHeight="1">
      <c r="H339" s="153"/>
      <c r="I339" s="153"/>
      <c r="N339" s="153"/>
      <c r="O339" s="153"/>
      <c r="T339" s="153"/>
      <c r="U339" s="153"/>
      <c r="Z339" s="153"/>
      <c r="AA339" s="153"/>
      <c r="AF339" s="153"/>
      <c r="AG339" s="153"/>
      <c r="AL339" s="153"/>
      <c r="AM339" s="153"/>
      <c r="AR339" s="153"/>
      <c r="AS339" s="153"/>
      <c r="AX339" s="153"/>
      <c r="AY339" s="153"/>
      <c r="BD339" s="153"/>
      <c r="BE339" s="153"/>
      <c r="BF339" s="153"/>
    </row>
    <row r="340" ht="15.75" customHeight="1">
      <c r="H340" s="153"/>
      <c r="I340" s="153"/>
      <c r="N340" s="153"/>
      <c r="O340" s="153"/>
      <c r="T340" s="153"/>
      <c r="U340" s="153"/>
      <c r="Z340" s="153"/>
      <c r="AA340" s="153"/>
      <c r="AF340" s="153"/>
      <c r="AG340" s="153"/>
      <c r="AL340" s="153"/>
      <c r="AM340" s="153"/>
      <c r="AR340" s="153"/>
      <c r="AS340" s="153"/>
      <c r="AX340" s="153"/>
      <c r="AY340" s="153"/>
      <c r="BD340" s="153"/>
      <c r="BE340" s="153"/>
      <c r="BF340" s="153"/>
    </row>
    <row r="341" ht="15.75" customHeight="1">
      <c r="H341" s="153"/>
      <c r="I341" s="153"/>
      <c r="N341" s="153"/>
      <c r="O341" s="153"/>
      <c r="T341" s="153"/>
      <c r="U341" s="153"/>
      <c r="Z341" s="153"/>
      <c r="AA341" s="153"/>
      <c r="AF341" s="153"/>
      <c r="AG341" s="153"/>
      <c r="AL341" s="153"/>
      <c r="AM341" s="153"/>
      <c r="AR341" s="153"/>
      <c r="AS341" s="153"/>
      <c r="AX341" s="153"/>
      <c r="AY341" s="153"/>
      <c r="BD341" s="153"/>
      <c r="BE341" s="153"/>
      <c r="BF341" s="153"/>
    </row>
    <row r="342" ht="15.75" customHeight="1">
      <c r="H342" s="153"/>
      <c r="I342" s="153"/>
      <c r="N342" s="153"/>
      <c r="O342" s="153"/>
      <c r="T342" s="153"/>
      <c r="U342" s="153"/>
      <c r="Z342" s="153"/>
      <c r="AA342" s="153"/>
      <c r="AF342" s="153"/>
      <c r="AG342" s="153"/>
      <c r="AL342" s="153"/>
      <c r="AM342" s="153"/>
      <c r="AR342" s="153"/>
      <c r="AS342" s="153"/>
      <c r="AX342" s="153"/>
      <c r="AY342" s="153"/>
      <c r="BD342" s="153"/>
      <c r="BE342" s="153"/>
      <c r="BF342" s="153"/>
    </row>
    <row r="343" ht="15.75" customHeight="1">
      <c r="H343" s="153"/>
      <c r="I343" s="153"/>
      <c r="N343" s="153"/>
      <c r="O343" s="153"/>
      <c r="T343" s="153"/>
      <c r="U343" s="153"/>
      <c r="Z343" s="153"/>
      <c r="AA343" s="153"/>
      <c r="AF343" s="153"/>
      <c r="AG343" s="153"/>
      <c r="AL343" s="153"/>
      <c r="AM343" s="153"/>
      <c r="AR343" s="153"/>
      <c r="AS343" s="153"/>
      <c r="AX343" s="153"/>
      <c r="AY343" s="153"/>
      <c r="BD343" s="153"/>
      <c r="BE343" s="153"/>
      <c r="BF343" s="153"/>
    </row>
    <row r="344" ht="15.75" customHeight="1">
      <c r="H344" s="153"/>
      <c r="I344" s="153"/>
      <c r="N344" s="153"/>
      <c r="O344" s="153"/>
      <c r="T344" s="153"/>
      <c r="U344" s="153"/>
      <c r="Z344" s="153"/>
      <c r="AA344" s="153"/>
      <c r="AF344" s="153"/>
      <c r="AG344" s="153"/>
      <c r="AL344" s="153"/>
      <c r="AM344" s="153"/>
      <c r="AR344" s="153"/>
      <c r="AS344" s="153"/>
      <c r="AX344" s="153"/>
      <c r="AY344" s="153"/>
      <c r="BD344" s="153"/>
      <c r="BE344" s="153"/>
      <c r="BF344" s="153"/>
    </row>
    <row r="345" ht="15.75" customHeight="1">
      <c r="H345" s="153"/>
      <c r="I345" s="153"/>
      <c r="N345" s="153"/>
      <c r="O345" s="153"/>
      <c r="T345" s="153"/>
      <c r="U345" s="153"/>
      <c r="Z345" s="153"/>
      <c r="AA345" s="153"/>
      <c r="AF345" s="153"/>
      <c r="AG345" s="153"/>
      <c r="AL345" s="153"/>
      <c r="AM345" s="153"/>
      <c r="AR345" s="153"/>
      <c r="AS345" s="153"/>
      <c r="AX345" s="153"/>
      <c r="AY345" s="153"/>
      <c r="BD345" s="153"/>
      <c r="BE345" s="153"/>
      <c r="BF345" s="153"/>
    </row>
    <row r="346" ht="15.75" customHeight="1">
      <c r="H346" s="153"/>
      <c r="I346" s="153"/>
      <c r="N346" s="153"/>
      <c r="O346" s="153"/>
      <c r="T346" s="153"/>
      <c r="U346" s="153"/>
      <c r="Z346" s="153"/>
      <c r="AA346" s="153"/>
      <c r="AF346" s="153"/>
      <c r="AG346" s="153"/>
      <c r="AL346" s="153"/>
      <c r="AM346" s="153"/>
      <c r="AR346" s="153"/>
      <c r="AS346" s="153"/>
      <c r="AX346" s="153"/>
      <c r="AY346" s="153"/>
      <c r="BD346" s="153"/>
      <c r="BE346" s="153"/>
      <c r="BF346" s="153"/>
    </row>
    <row r="347" ht="15.75" customHeight="1">
      <c r="H347" s="153"/>
      <c r="I347" s="153"/>
      <c r="N347" s="153"/>
      <c r="O347" s="153"/>
      <c r="T347" s="153"/>
      <c r="U347" s="153"/>
      <c r="Z347" s="153"/>
      <c r="AA347" s="153"/>
      <c r="AF347" s="153"/>
      <c r="AG347" s="153"/>
      <c r="AL347" s="153"/>
      <c r="AM347" s="153"/>
      <c r="AR347" s="153"/>
      <c r="AS347" s="153"/>
      <c r="AX347" s="153"/>
      <c r="AY347" s="153"/>
      <c r="BD347" s="153"/>
      <c r="BE347" s="153"/>
      <c r="BF347" s="153"/>
    </row>
    <row r="348" ht="15.75" customHeight="1">
      <c r="H348" s="153"/>
      <c r="I348" s="153"/>
      <c r="N348" s="153"/>
      <c r="O348" s="153"/>
      <c r="T348" s="153"/>
      <c r="U348" s="153"/>
      <c r="Z348" s="153"/>
      <c r="AA348" s="153"/>
      <c r="AF348" s="153"/>
      <c r="AG348" s="153"/>
      <c r="AL348" s="153"/>
      <c r="AM348" s="153"/>
      <c r="AR348" s="153"/>
      <c r="AS348" s="153"/>
      <c r="AX348" s="153"/>
      <c r="AY348" s="153"/>
      <c r="BD348" s="153"/>
      <c r="BE348" s="153"/>
      <c r="BF348" s="153"/>
    </row>
    <row r="349" ht="15.75" customHeight="1">
      <c r="H349" s="153"/>
      <c r="I349" s="153"/>
      <c r="N349" s="153"/>
      <c r="O349" s="153"/>
      <c r="T349" s="153"/>
      <c r="U349" s="153"/>
      <c r="Z349" s="153"/>
      <c r="AA349" s="153"/>
      <c r="AF349" s="153"/>
      <c r="AG349" s="153"/>
      <c r="AL349" s="153"/>
      <c r="AM349" s="153"/>
      <c r="AR349" s="153"/>
      <c r="AS349" s="153"/>
      <c r="AX349" s="153"/>
      <c r="AY349" s="153"/>
      <c r="BD349" s="153"/>
      <c r="BE349" s="153"/>
      <c r="BF349" s="153"/>
    </row>
    <row r="350" ht="15.75" customHeight="1">
      <c r="H350" s="153"/>
      <c r="I350" s="153"/>
      <c r="N350" s="153"/>
      <c r="O350" s="153"/>
      <c r="T350" s="153"/>
      <c r="U350" s="153"/>
      <c r="Z350" s="153"/>
      <c r="AA350" s="153"/>
      <c r="AF350" s="153"/>
      <c r="AG350" s="153"/>
      <c r="AL350" s="153"/>
      <c r="AM350" s="153"/>
      <c r="AR350" s="153"/>
      <c r="AS350" s="153"/>
      <c r="AX350" s="153"/>
      <c r="AY350" s="153"/>
      <c r="BD350" s="153"/>
      <c r="BE350" s="153"/>
      <c r="BF350" s="153"/>
    </row>
    <row r="351" ht="15.75" customHeight="1">
      <c r="H351" s="153"/>
      <c r="I351" s="153"/>
      <c r="N351" s="153"/>
      <c r="O351" s="153"/>
      <c r="T351" s="153"/>
      <c r="U351" s="153"/>
      <c r="Z351" s="153"/>
      <c r="AA351" s="153"/>
      <c r="AF351" s="153"/>
      <c r="AG351" s="153"/>
      <c r="AL351" s="153"/>
      <c r="AM351" s="153"/>
      <c r="AR351" s="153"/>
      <c r="AS351" s="153"/>
      <c r="AX351" s="153"/>
      <c r="AY351" s="153"/>
      <c r="BD351" s="153"/>
      <c r="BE351" s="153"/>
      <c r="BF351" s="153"/>
    </row>
    <row r="352" ht="15.75" customHeight="1">
      <c r="H352" s="153"/>
      <c r="I352" s="153"/>
      <c r="N352" s="153"/>
      <c r="O352" s="153"/>
      <c r="T352" s="153"/>
      <c r="U352" s="153"/>
      <c r="Z352" s="153"/>
      <c r="AA352" s="153"/>
      <c r="AF352" s="153"/>
      <c r="AG352" s="153"/>
      <c r="AL352" s="153"/>
      <c r="AM352" s="153"/>
      <c r="AR352" s="153"/>
      <c r="AS352" s="153"/>
      <c r="AX352" s="153"/>
      <c r="AY352" s="153"/>
      <c r="BD352" s="153"/>
      <c r="BE352" s="153"/>
      <c r="BF352" s="153"/>
    </row>
    <row r="353" ht="15.75" customHeight="1">
      <c r="H353" s="153"/>
      <c r="I353" s="153"/>
      <c r="N353" s="153"/>
      <c r="O353" s="153"/>
      <c r="T353" s="153"/>
      <c r="U353" s="153"/>
      <c r="Z353" s="153"/>
      <c r="AA353" s="153"/>
      <c r="AF353" s="153"/>
      <c r="AG353" s="153"/>
      <c r="AL353" s="153"/>
      <c r="AM353" s="153"/>
      <c r="AR353" s="153"/>
      <c r="AS353" s="153"/>
      <c r="AX353" s="153"/>
      <c r="AY353" s="153"/>
      <c r="BD353" s="153"/>
      <c r="BE353" s="153"/>
      <c r="BF353" s="153"/>
    </row>
    <row r="354" ht="15.75" customHeight="1">
      <c r="H354" s="153"/>
      <c r="I354" s="153"/>
      <c r="N354" s="153"/>
      <c r="O354" s="153"/>
      <c r="T354" s="153"/>
      <c r="U354" s="153"/>
      <c r="Z354" s="153"/>
      <c r="AA354" s="153"/>
      <c r="AF354" s="153"/>
      <c r="AG354" s="153"/>
      <c r="AL354" s="153"/>
      <c r="AM354" s="153"/>
      <c r="AR354" s="153"/>
      <c r="AS354" s="153"/>
      <c r="AX354" s="153"/>
      <c r="AY354" s="153"/>
      <c r="BD354" s="153"/>
      <c r="BE354" s="153"/>
      <c r="BF354" s="153"/>
    </row>
    <row r="355" ht="15.75" customHeight="1">
      <c r="H355" s="153"/>
      <c r="I355" s="153"/>
      <c r="N355" s="153"/>
      <c r="O355" s="153"/>
      <c r="T355" s="153"/>
      <c r="U355" s="153"/>
      <c r="Z355" s="153"/>
      <c r="AA355" s="153"/>
      <c r="AF355" s="153"/>
      <c r="AG355" s="153"/>
      <c r="AL355" s="153"/>
      <c r="AM355" s="153"/>
      <c r="AR355" s="153"/>
      <c r="AS355" s="153"/>
      <c r="AX355" s="153"/>
      <c r="AY355" s="153"/>
      <c r="BD355" s="153"/>
      <c r="BE355" s="153"/>
      <c r="BF355" s="153"/>
    </row>
    <row r="356" ht="15.75" customHeight="1">
      <c r="H356" s="153"/>
      <c r="I356" s="153"/>
      <c r="N356" s="153"/>
      <c r="O356" s="153"/>
      <c r="T356" s="153"/>
      <c r="U356" s="153"/>
      <c r="Z356" s="153"/>
      <c r="AA356" s="153"/>
      <c r="AF356" s="153"/>
      <c r="AG356" s="153"/>
      <c r="AL356" s="153"/>
      <c r="AM356" s="153"/>
      <c r="AR356" s="153"/>
      <c r="AS356" s="153"/>
      <c r="AX356" s="153"/>
      <c r="AY356" s="153"/>
      <c r="BD356" s="153"/>
      <c r="BE356" s="153"/>
      <c r="BF356" s="153"/>
    </row>
    <row r="357" ht="15.75" customHeight="1">
      <c r="H357" s="153"/>
      <c r="I357" s="153"/>
      <c r="N357" s="153"/>
      <c r="O357" s="153"/>
      <c r="T357" s="153"/>
      <c r="U357" s="153"/>
      <c r="Z357" s="153"/>
      <c r="AA357" s="153"/>
      <c r="AF357" s="153"/>
      <c r="AG357" s="153"/>
      <c r="AL357" s="153"/>
      <c r="AM357" s="153"/>
      <c r="AR357" s="153"/>
      <c r="AS357" s="153"/>
      <c r="AX357" s="153"/>
      <c r="AY357" s="153"/>
      <c r="BD357" s="153"/>
      <c r="BE357" s="153"/>
      <c r="BF357" s="153"/>
    </row>
    <row r="358" ht="15.75" customHeight="1">
      <c r="H358" s="153"/>
      <c r="I358" s="153"/>
      <c r="N358" s="153"/>
      <c r="O358" s="153"/>
      <c r="T358" s="153"/>
      <c r="U358" s="153"/>
      <c r="Z358" s="153"/>
      <c r="AA358" s="153"/>
      <c r="AF358" s="153"/>
      <c r="AG358" s="153"/>
      <c r="AL358" s="153"/>
      <c r="AM358" s="153"/>
      <c r="AR358" s="153"/>
      <c r="AS358" s="153"/>
      <c r="AX358" s="153"/>
      <c r="AY358" s="153"/>
      <c r="BD358" s="153"/>
      <c r="BE358" s="153"/>
      <c r="BF358" s="153"/>
    </row>
    <row r="359" ht="15.75" customHeight="1">
      <c r="H359" s="153"/>
      <c r="I359" s="153"/>
      <c r="N359" s="153"/>
      <c r="O359" s="153"/>
      <c r="T359" s="153"/>
      <c r="U359" s="153"/>
      <c r="Z359" s="153"/>
      <c r="AA359" s="153"/>
      <c r="AF359" s="153"/>
      <c r="AG359" s="153"/>
      <c r="AL359" s="153"/>
      <c r="AM359" s="153"/>
      <c r="AR359" s="153"/>
      <c r="AS359" s="153"/>
      <c r="AX359" s="153"/>
      <c r="AY359" s="153"/>
      <c r="BD359" s="153"/>
      <c r="BE359" s="153"/>
      <c r="BF359" s="153"/>
    </row>
    <row r="360" ht="15.75" customHeight="1">
      <c r="H360" s="153"/>
      <c r="I360" s="153"/>
      <c r="N360" s="153"/>
      <c r="O360" s="153"/>
      <c r="T360" s="153"/>
      <c r="U360" s="153"/>
      <c r="Z360" s="153"/>
      <c r="AA360" s="153"/>
      <c r="AF360" s="153"/>
      <c r="AG360" s="153"/>
      <c r="AL360" s="153"/>
      <c r="AM360" s="153"/>
      <c r="AR360" s="153"/>
      <c r="AS360" s="153"/>
      <c r="AX360" s="153"/>
      <c r="AY360" s="153"/>
      <c r="BD360" s="153"/>
      <c r="BE360" s="153"/>
      <c r="BF360" s="153"/>
    </row>
    <row r="361" ht="15.75" customHeight="1">
      <c r="H361" s="153"/>
      <c r="I361" s="153"/>
      <c r="N361" s="153"/>
      <c r="O361" s="153"/>
      <c r="T361" s="153"/>
      <c r="U361" s="153"/>
      <c r="Z361" s="153"/>
      <c r="AA361" s="153"/>
      <c r="AF361" s="153"/>
      <c r="AG361" s="153"/>
      <c r="AL361" s="153"/>
      <c r="AM361" s="153"/>
      <c r="AR361" s="153"/>
      <c r="AS361" s="153"/>
      <c r="AX361" s="153"/>
      <c r="AY361" s="153"/>
      <c r="BD361" s="153"/>
      <c r="BE361" s="153"/>
      <c r="BF361" s="153"/>
    </row>
    <row r="362" ht="15.75" customHeight="1">
      <c r="H362" s="153"/>
      <c r="I362" s="153"/>
      <c r="N362" s="153"/>
      <c r="O362" s="153"/>
      <c r="T362" s="153"/>
      <c r="U362" s="153"/>
      <c r="Z362" s="153"/>
      <c r="AA362" s="153"/>
      <c r="AF362" s="153"/>
      <c r="AG362" s="153"/>
      <c r="AL362" s="153"/>
      <c r="AM362" s="153"/>
      <c r="AR362" s="153"/>
      <c r="AS362" s="153"/>
      <c r="AX362" s="153"/>
      <c r="AY362" s="153"/>
      <c r="BD362" s="153"/>
      <c r="BE362" s="153"/>
      <c r="BF362" s="153"/>
    </row>
    <row r="363" ht="15.75" customHeight="1">
      <c r="H363" s="153"/>
      <c r="I363" s="153"/>
      <c r="N363" s="153"/>
      <c r="O363" s="153"/>
      <c r="T363" s="153"/>
      <c r="U363" s="153"/>
      <c r="Z363" s="153"/>
      <c r="AA363" s="153"/>
      <c r="AF363" s="153"/>
      <c r="AG363" s="153"/>
      <c r="AL363" s="153"/>
      <c r="AM363" s="153"/>
      <c r="AR363" s="153"/>
      <c r="AS363" s="153"/>
      <c r="AX363" s="153"/>
      <c r="AY363" s="153"/>
      <c r="BD363" s="153"/>
      <c r="BE363" s="153"/>
      <c r="BF363" s="153"/>
    </row>
    <row r="364" ht="15.75" customHeight="1">
      <c r="H364" s="153"/>
      <c r="I364" s="153"/>
      <c r="N364" s="153"/>
      <c r="O364" s="153"/>
      <c r="T364" s="153"/>
      <c r="U364" s="153"/>
      <c r="Z364" s="153"/>
      <c r="AA364" s="153"/>
      <c r="AF364" s="153"/>
      <c r="AG364" s="153"/>
      <c r="AL364" s="153"/>
      <c r="AM364" s="153"/>
      <c r="AR364" s="153"/>
      <c r="AS364" s="153"/>
      <c r="AX364" s="153"/>
      <c r="AY364" s="153"/>
      <c r="BD364" s="153"/>
      <c r="BE364" s="153"/>
      <c r="BF364" s="153"/>
    </row>
    <row r="365" ht="15.75" customHeight="1">
      <c r="H365" s="153"/>
      <c r="I365" s="153"/>
      <c r="N365" s="153"/>
      <c r="O365" s="153"/>
      <c r="T365" s="153"/>
      <c r="U365" s="153"/>
      <c r="Z365" s="153"/>
      <c r="AA365" s="153"/>
      <c r="AF365" s="153"/>
      <c r="AG365" s="153"/>
      <c r="AL365" s="153"/>
      <c r="AM365" s="153"/>
      <c r="AR365" s="153"/>
      <c r="AS365" s="153"/>
      <c r="AX365" s="153"/>
      <c r="AY365" s="153"/>
      <c r="BD365" s="153"/>
      <c r="BE365" s="153"/>
      <c r="BF365" s="153"/>
    </row>
    <row r="366" ht="15.75" customHeight="1">
      <c r="H366" s="153"/>
      <c r="I366" s="153"/>
      <c r="N366" s="153"/>
      <c r="O366" s="153"/>
      <c r="T366" s="153"/>
      <c r="U366" s="153"/>
      <c r="Z366" s="153"/>
      <c r="AA366" s="153"/>
      <c r="AF366" s="153"/>
      <c r="AG366" s="153"/>
      <c r="AL366" s="153"/>
      <c r="AM366" s="153"/>
      <c r="AR366" s="153"/>
      <c r="AS366" s="153"/>
      <c r="AX366" s="153"/>
      <c r="AY366" s="153"/>
      <c r="BD366" s="153"/>
      <c r="BE366" s="153"/>
      <c r="BF366" s="153"/>
    </row>
    <row r="367" ht="15.75" customHeight="1">
      <c r="H367" s="153"/>
      <c r="I367" s="153"/>
      <c r="N367" s="153"/>
      <c r="O367" s="153"/>
      <c r="T367" s="153"/>
      <c r="U367" s="153"/>
      <c r="Z367" s="153"/>
      <c r="AA367" s="153"/>
      <c r="AF367" s="153"/>
      <c r="AG367" s="153"/>
      <c r="AL367" s="153"/>
      <c r="AM367" s="153"/>
      <c r="AR367" s="153"/>
      <c r="AS367" s="153"/>
      <c r="AX367" s="153"/>
      <c r="AY367" s="153"/>
      <c r="BD367" s="153"/>
      <c r="BE367" s="153"/>
      <c r="BF367" s="153"/>
    </row>
    <row r="368" ht="15.75" customHeight="1">
      <c r="H368" s="153"/>
      <c r="I368" s="153"/>
      <c r="N368" s="153"/>
      <c r="O368" s="153"/>
      <c r="T368" s="153"/>
      <c r="U368" s="153"/>
      <c r="Z368" s="153"/>
      <c r="AA368" s="153"/>
      <c r="AF368" s="153"/>
      <c r="AG368" s="153"/>
      <c r="AL368" s="153"/>
      <c r="AM368" s="153"/>
      <c r="AR368" s="153"/>
      <c r="AS368" s="153"/>
      <c r="AX368" s="153"/>
      <c r="AY368" s="153"/>
      <c r="BD368" s="153"/>
      <c r="BE368" s="153"/>
      <c r="BF368" s="153"/>
    </row>
    <row r="369" ht="15.75" customHeight="1">
      <c r="H369" s="153"/>
      <c r="I369" s="153"/>
      <c r="N369" s="153"/>
      <c r="O369" s="153"/>
      <c r="T369" s="153"/>
      <c r="U369" s="153"/>
      <c r="Z369" s="153"/>
      <c r="AA369" s="153"/>
      <c r="AF369" s="153"/>
      <c r="AG369" s="153"/>
      <c r="AL369" s="153"/>
      <c r="AM369" s="153"/>
      <c r="AR369" s="153"/>
      <c r="AS369" s="153"/>
      <c r="AX369" s="153"/>
      <c r="AY369" s="153"/>
      <c r="BD369" s="153"/>
      <c r="BE369" s="153"/>
      <c r="BF369" s="153"/>
    </row>
    <row r="370" ht="15.75" customHeight="1">
      <c r="H370" s="153"/>
      <c r="I370" s="153"/>
      <c r="N370" s="153"/>
      <c r="O370" s="153"/>
      <c r="T370" s="153"/>
      <c r="U370" s="153"/>
      <c r="Z370" s="153"/>
      <c r="AA370" s="153"/>
      <c r="AF370" s="153"/>
      <c r="AG370" s="153"/>
      <c r="AL370" s="153"/>
      <c r="AM370" s="153"/>
      <c r="AR370" s="153"/>
      <c r="AS370" s="153"/>
      <c r="AX370" s="153"/>
      <c r="AY370" s="153"/>
      <c r="BD370" s="153"/>
      <c r="BE370" s="153"/>
      <c r="BF370" s="153"/>
    </row>
    <row r="371" ht="15.75" customHeight="1">
      <c r="H371" s="153"/>
      <c r="I371" s="153"/>
      <c r="N371" s="153"/>
      <c r="O371" s="153"/>
      <c r="T371" s="153"/>
      <c r="U371" s="153"/>
      <c r="Z371" s="153"/>
      <c r="AA371" s="153"/>
      <c r="AF371" s="153"/>
      <c r="AG371" s="153"/>
      <c r="AL371" s="153"/>
      <c r="AM371" s="153"/>
      <c r="AR371" s="153"/>
      <c r="AS371" s="153"/>
      <c r="AX371" s="153"/>
      <c r="AY371" s="153"/>
      <c r="BD371" s="153"/>
      <c r="BE371" s="153"/>
      <c r="BF371" s="153"/>
    </row>
    <row r="372" ht="15.75" customHeight="1">
      <c r="H372" s="153"/>
      <c r="I372" s="153"/>
      <c r="N372" s="153"/>
      <c r="O372" s="153"/>
      <c r="T372" s="153"/>
      <c r="U372" s="153"/>
      <c r="Z372" s="153"/>
      <c r="AA372" s="153"/>
      <c r="AF372" s="153"/>
      <c r="AG372" s="153"/>
      <c r="AL372" s="153"/>
      <c r="AM372" s="153"/>
      <c r="AR372" s="153"/>
      <c r="AS372" s="153"/>
      <c r="AX372" s="153"/>
      <c r="AY372" s="153"/>
      <c r="BD372" s="153"/>
      <c r="BE372" s="153"/>
      <c r="BF372" s="153"/>
    </row>
    <row r="373" ht="15.75" customHeight="1">
      <c r="H373" s="153"/>
      <c r="I373" s="153"/>
      <c r="N373" s="153"/>
      <c r="O373" s="153"/>
      <c r="T373" s="153"/>
      <c r="U373" s="153"/>
      <c r="Z373" s="153"/>
      <c r="AA373" s="153"/>
      <c r="AF373" s="153"/>
      <c r="AG373" s="153"/>
      <c r="AL373" s="153"/>
      <c r="AM373" s="153"/>
      <c r="AR373" s="153"/>
      <c r="AS373" s="153"/>
      <c r="AX373" s="153"/>
      <c r="AY373" s="153"/>
      <c r="BD373" s="153"/>
      <c r="BE373" s="153"/>
      <c r="BF373" s="153"/>
    </row>
    <row r="374" ht="15.75" customHeight="1">
      <c r="H374" s="153"/>
      <c r="I374" s="153"/>
      <c r="N374" s="153"/>
      <c r="O374" s="153"/>
      <c r="T374" s="153"/>
      <c r="U374" s="153"/>
      <c r="Z374" s="153"/>
      <c r="AA374" s="153"/>
      <c r="AF374" s="153"/>
      <c r="AG374" s="153"/>
      <c r="AL374" s="153"/>
      <c r="AM374" s="153"/>
      <c r="AR374" s="153"/>
      <c r="AS374" s="153"/>
      <c r="AX374" s="153"/>
      <c r="AY374" s="153"/>
      <c r="BD374" s="153"/>
      <c r="BE374" s="153"/>
      <c r="BF374" s="153"/>
    </row>
    <row r="375" ht="15.75" customHeight="1">
      <c r="H375" s="153"/>
      <c r="I375" s="153"/>
      <c r="N375" s="153"/>
      <c r="O375" s="153"/>
      <c r="T375" s="153"/>
      <c r="U375" s="153"/>
      <c r="Z375" s="153"/>
      <c r="AA375" s="153"/>
      <c r="AF375" s="153"/>
      <c r="AG375" s="153"/>
      <c r="AL375" s="153"/>
      <c r="AM375" s="153"/>
      <c r="AR375" s="153"/>
      <c r="AS375" s="153"/>
      <c r="AX375" s="153"/>
      <c r="AY375" s="153"/>
      <c r="BD375" s="153"/>
      <c r="BE375" s="153"/>
      <c r="BF375" s="153"/>
    </row>
    <row r="376" ht="15.75" customHeight="1">
      <c r="H376" s="153"/>
      <c r="I376" s="153"/>
      <c r="N376" s="153"/>
      <c r="O376" s="153"/>
      <c r="T376" s="153"/>
      <c r="U376" s="153"/>
      <c r="Z376" s="153"/>
      <c r="AA376" s="153"/>
      <c r="AF376" s="153"/>
      <c r="AG376" s="153"/>
      <c r="AL376" s="153"/>
      <c r="AM376" s="153"/>
      <c r="AR376" s="153"/>
      <c r="AS376" s="153"/>
      <c r="AX376" s="153"/>
      <c r="AY376" s="153"/>
      <c r="BD376" s="153"/>
      <c r="BE376" s="153"/>
      <c r="BF376" s="153"/>
    </row>
    <row r="377" ht="15.75" customHeight="1">
      <c r="H377" s="153"/>
      <c r="I377" s="153"/>
      <c r="N377" s="153"/>
      <c r="O377" s="153"/>
      <c r="T377" s="153"/>
      <c r="U377" s="153"/>
      <c r="Z377" s="153"/>
      <c r="AA377" s="153"/>
      <c r="AF377" s="153"/>
      <c r="AG377" s="153"/>
      <c r="AL377" s="153"/>
      <c r="AM377" s="153"/>
      <c r="AR377" s="153"/>
      <c r="AS377" s="153"/>
      <c r="AX377" s="153"/>
      <c r="AY377" s="153"/>
      <c r="BD377" s="153"/>
      <c r="BE377" s="153"/>
      <c r="BF377" s="153"/>
    </row>
    <row r="378" ht="15.75" customHeight="1">
      <c r="H378" s="153"/>
      <c r="I378" s="153"/>
      <c r="N378" s="153"/>
      <c r="O378" s="153"/>
      <c r="T378" s="153"/>
      <c r="U378" s="153"/>
      <c r="Z378" s="153"/>
      <c r="AA378" s="153"/>
      <c r="AF378" s="153"/>
      <c r="AG378" s="153"/>
      <c r="AL378" s="153"/>
      <c r="AM378" s="153"/>
      <c r="AR378" s="153"/>
      <c r="AS378" s="153"/>
      <c r="AX378" s="153"/>
      <c r="AY378" s="153"/>
      <c r="BD378" s="153"/>
      <c r="BE378" s="153"/>
      <c r="BF378" s="153"/>
    </row>
    <row r="379" ht="15.75" customHeight="1">
      <c r="H379" s="153"/>
      <c r="I379" s="153"/>
      <c r="N379" s="153"/>
      <c r="O379" s="153"/>
      <c r="T379" s="153"/>
      <c r="U379" s="153"/>
      <c r="Z379" s="153"/>
      <c r="AA379" s="153"/>
      <c r="AF379" s="153"/>
      <c r="AG379" s="153"/>
      <c r="AL379" s="153"/>
      <c r="AM379" s="153"/>
      <c r="AR379" s="153"/>
      <c r="AS379" s="153"/>
      <c r="AX379" s="153"/>
      <c r="AY379" s="153"/>
      <c r="BD379" s="153"/>
      <c r="BE379" s="153"/>
      <c r="BF379" s="153"/>
    </row>
    <row r="380" ht="15.75" customHeight="1">
      <c r="H380" s="153"/>
      <c r="I380" s="153"/>
      <c r="N380" s="153"/>
      <c r="O380" s="153"/>
      <c r="T380" s="153"/>
      <c r="U380" s="153"/>
      <c r="Z380" s="153"/>
      <c r="AA380" s="153"/>
      <c r="AF380" s="153"/>
      <c r="AG380" s="153"/>
      <c r="AL380" s="153"/>
      <c r="AM380" s="153"/>
      <c r="AR380" s="153"/>
      <c r="AS380" s="153"/>
      <c r="AX380" s="153"/>
      <c r="AY380" s="153"/>
      <c r="BD380" s="153"/>
      <c r="BE380" s="153"/>
      <c r="BF380" s="153"/>
    </row>
    <row r="381" ht="15.75" customHeight="1">
      <c r="H381" s="153"/>
      <c r="I381" s="153"/>
      <c r="N381" s="153"/>
      <c r="O381" s="153"/>
      <c r="T381" s="153"/>
      <c r="U381" s="153"/>
      <c r="Z381" s="153"/>
      <c r="AA381" s="153"/>
      <c r="AF381" s="153"/>
      <c r="AG381" s="153"/>
      <c r="AL381" s="153"/>
      <c r="AM381" s="153"/>
      <c r="AR381" s="153"/>
      <c r="AS381" s="153"/>
      <c r="AX381" s="153"/>
      <c r="AY381" s="153"/>
      <c r="BD381" s="153"/>
      <c r="BE381" s="153"/>
      <c r="BF381" s="153"/>
    </row>
    <row r="382" ht="15.75" customHeight="1">
      <c r="H382" s="153"/>
      <c r="I382" s="153"/>
      <c r="N382" s="153"/>
      <c r="O382" s="153"/>
      <c r="T382" s="153"/>
      <c r="U382" s="153"/>
      <c r="Z382" s="153"/>
      <c r="AA382" s="153"/>
      <c r="AF382" s="153"/>
      <c r="AG382" s="153"/>
      <c r="AL382" s="153"/>
      <c r="AM382" s="153"/>
      <c r="AR382" s="153"/>
      <c r="AS382" s="153"/>
      <c r="AX382" s="153"/>
      <c r="AY382" s="153"/>
      <c r="BD382" s="153"/>
      <c r="BE382" s="153"/>
      <c r="BF382" s="153"/>
    </row>
    <row r="383" ht="15.75" customHeight="1">
      <c r="H383" s="153"/>
      <c r="I383" s="153"/>
      <c r="N383" s="153"/>
      <c r="O383" s="153"/>
      <c r="T383" s="153"/>
      <c r="U383" s="153"/>
      <c r="Z383" s="153"/>
      <c r="AA383" s="153"/>
      <c r="AF383" s="153"/>
      <c r="AG383" s="153"/>
      <c r="AL383" s="153"/>
      <c r="AM383" s="153"/>
      <c r="AR383" s="153"/>
      <c r="AS383" s="153"/>
      <c r="AX383" s="153"/>
      <c r="AY383" s="153"/>
      <c r="BD383" s="153"/>
      <c r="BE383" s="153"/>
      <c r="BF383" s="153"/>
    </row>
    <row r="384" ht="15.75" customHeight="1">
      <c r="H384" s="153"/>
      <c r="I384" s="153"/>
      <c r="N384" s="153"/>
      <c r="O384" s="153"/>
      <c r="T384" s="153"/>
      <c r="U384" s="153"/>
      <c r="Z384" s="153"/>
      <c r="AA384" s="153"/>
      <c r="AF384" s="153"/>
      <c r="AG384" s="153"/>
      <c r="AL384" s="153"/>
      <c r="AM384" s="153"/>
      <c r="AR384" s="153"/>
      <c r="AS384" s="153"/>
      <c r="AX384" s="153"/>
      <c r="AY384" s="153"/>
      <c r="BD384" s="153"/>
      <c r="BE384" s="153"/>
      <c r="BF384" s="153"/>
    </row>
    <row r="385" ht="15.75" customHeight="1">
      <c r="H385" s="153"/>
      <c r="I385" s="153"/>
      <c r="N385" s="153"/>
      <c r="O385" s="153"/>
      <c r="T385" s="153"/>
      <c r="U385" s="153"/>
      <c r="Z385" s="153"/>
      <c r="AA385" s="153"/>
      <c r="AF385" s="153"/>
      <c r="AG385" s="153"/>
      <c r="AL385" s="153"/>
      <c r="AM385" s="153"/>
      <c r="AR385" s="153"/>
      <c r="AS385" s="153"/>
      <c r="AX385" s="153"/>
      <c r="AY385" s="153"/>
      <c r="BD385" s="153"/>
      <c r="BE385" s="153"/>
      <c r="BF385" s="153"/>
    </row>
    <row r="386" ht="15.75" customHeight="1">
      <c r="H386" s="153"/>
      <c r="I386" s="153"/>
      <c r="N386" s="153"/>
      <c r="O386" s="153"/>
      <c r="T386" s="153"/>
      <c r="U386" s="153"/>
      <c r="Z386" s="153"/>
      <c r="AA386" s="153"/>
      <c r="AF386" s="153"/>
      <c r="AG386" s="153"/>
      <c r="AL386" s="153"/>
      <c r="AM386" s="153"/>
      <c r="AR386" s="153"/>
      <c r="AS386" s="153"/>
      <c r="AX386" s="153"/>
      <c r="AY386" s="153"/>
      <c r="BD386" s="153"/>
      <c r="BE386" s="153"/>
      <c r="BF386" s="153"/>
    </row>
    <row r="387" ht="15.75" customHeight="1">
      <c r="H387" s="153"/>
      <c r="I387" s="153"/>
      <c r="N387" s="153"/>
      <c r="O387" s="153"/>
      <c r="T387" s="153"/>
      <c r="U387" s="153"/>
      <c r="Z387" s="153"/>
      <c r="AA387" s="153"/>
      <c r="AF387" s="153"/>
      <c r="AG387" s="153"/>
      <c r="AL387" s="153"/>
      <c r="AM387" s="153"/>
      <c r="AR387" s="153"/>
      <c r="AS387" s="153"/>
      <c r="AX387" s="153"/>
      <c r="AY387" s="153"/>
      <c r="BD387" s="153"/>
      <c r="BE387" s="153"/>
      <c r="BF387" s="153"/>
    </row>
    <row r="388" ht="15.75" customHeight="1">
      <c r="H388" s="153"/>
      <c r="I388" s="153"/>
      <c r="N388" s="153"/>
      <c r="O388" s="153"/>
      <c r="T388" s="153"/>
      <c r="U388" s="153"/>
      <c r="Z388" s="153"/>
      <c r="AA388" s="153"/>
      <c r="AF388" s="153"/>
      <c r="AG388" s="153"/>
      <c r="AL388" s="153"/>
      <c r="AM388" s="153"/>
      <c r="AR388" s="153"/>
      <c r="AS388" s="153"/>
      <c r="AX388" s="153"/>
      <c r="AY388" s="153"/>
      <c r="BD388" s="153"/>
      <c r="BE388" s="153"/>
      <c r="BF388" s="153"/>
    </row>
    <row r="389" ht="15.75" customHeight="1">
      <c r="H389" s="153"/>
      <c r="I389" s="153"/>
      <c r="N389" s="153"/>
      <c r="O389" s="153"/>
      <c r="T389" s="153"/>
      <c r="U389" s="153"/>
      <c r="Z389" s="153"/>
      <c r="AA389" s="153"/>
      <c r="AF389" s="153"/>
      <c r="AG389" s="153"/>
      <c r="AL389" s="153"/>
      <c r="AM389" s="153"/>
      <c r="AR389" s="153"/>
      <c r="AS389" s="153"/>
      <c r="AX389" s="153"/>
      <c r="AY389" s="153"/>
      <c r="BD389" s="153"/>
      <c r="BE389" s="153"/>
      <c r="BF389" s="153"/>
    </row>
    <row r="390" ht="15.75" customHeight="1">
      <c r="H390" s="153"/>
      <c r="I390" s="153"/>
      <c r="N390" s="153"/>
      <c r="O390" s="153"/>
      <c r="T390" s="153"/>
      <c r="U390" s="153"/>
      <c r="Z390" s="153"/>
      <c r="AA390" s="153"/>
      <c r="AF390" s="153"/>
      <c r="AG390" s="153"/>
      <c r="AL390" s="153"/>
      <c r="AM390" s="153"/>
      <c r="AR390" s="153"/>
      <c r="AS390" s="153"/>
      <c r="AX390" s="153"/>
      <c r="AY390" s="153"/>
      <c r="BD390" s="153"/>
      <c r="BE390" s="153"/>
      <c r="BF390" s="153"/>
    </row>
    <row r="391" ht="15.75" customHeight="1">
      <c r="H391" s="153"/>
      <c r="I391" s="153"/>
      <c r="N391" s="153"/>
      <c r="O391" s="153"/>
      <c r="T391" s="153"/>
      <c r="U391" s="153"/>
      <c r="Z391" s="153"/>
      <c r="AA391" s="153"/>
      <c r="AF391" s="153"/>
      <c r="AG391" s="153"/>
      <c r="AL391" s="153"/>
      <c r="AM391" s="153"/>
      <c r="AR391" s="153"/>
      <c r="AS391" s="153"/>
      <c r="AX391" s="153"/>
      <c r="AY391" s="153"/>
      <c r="BD391" s="153"/>
      <c r="BE391" s="153"/>
      <c r="BF391" s="153"/>
    </row>
    <row r="392" ht="15.75" customHeight="1">
      <c r="H392" s="153"/>
      <c r="I392" s="153"/>
      <c r="N392" s="153"/>
      <c r="O392" s="153"/>
      <c r="T392" s="153"/>
      <c r="U392" s="153"/>
      <c r="Z392" s="153"/>
      <c r="AA392" s="153"/>
      <c r="AF392" s="153"/>
      <c r="AG392" s="153"/>
      <c r="AL392" s="153"/>
      <c r="AM392" s="153"/>
      <c r="AR392" s="153"/>
      <c r="AS392" s="153"/>
      <c r="AX392" s="153"/>
      <c r="AY392" s="153"/>
      <c r="BD392" s="153"/>
      <c r="BE392" s="153"/>
      <c r="BF392" s="153"/>
    </row>
    <row r="393" ht="15.75" customHeight="1">
      <c r="H393" s="153"/>
      <c r="I393" s="153"/>
      <c r="N393" s="153"/>
      <c r="O393" s="153"/>
      <c r="T393" s="153"/>
      <c r="U393" s="153"/>
      <c r="Z393" s="153"/>
      <c r="AA393" s="153"/>
      <c r="AF393" s="153"/>
      <c r="AG393" s="153"/>
      <c r="AL393" s="153"/>
      <c r="AM393" s="153"/>
      <c r="AR393" s="153"/>
      <c r="AS393" s="153"/>
      <c r="AX393" s="153"/>
      <c r="AY393" s="153"/>
      <c r="BD393" s="153"/>
      <c r="BE393" s="153"/>
      <c r="BF393" s="153"/>
    </row>
    <row r="394" ht="15.75" customHeight="1">
      <c r="H394" s="153"/>
      <c r="I394" s="153"/>
      <c r="N394" s="153"/>
      <c r="O394" s="153"/>
      <c r="T394" s="153"/>
      <c r="U394" s="153"/>
      <c r="Z394" s="153"/>
      <c r="AA394" s="153"/>
      <c r="AF394" s="153"/>
      <c r="AG394" s="153"/>
      <c r="AL394" s="153"/>
      <c r="AM394" s="153"/>
      <c r="AR394" s="153"/>
      <c r="AS394" s="153"/>
      <c r="AX394" s="153"/>
      <c r="AY394" s="153"/>
      <c r="BD394" s="153"/>
      <c r="BE394" s="153"/>
      <c r="BF394" s="153"/>
    </row>
    <row r="395" ht="15.75" customHeight="1">
      <c r="H395" s="153"/>
      <c r="I395" s="153"/>
      <c r="N395" s="153"/>
      <c r="O395" s="153"/>
      <c r="T395" s="153"/>
      <c r="U395" s="153"/>
      <c r="Z395" s="153"/>
      <c r="AA395" s="153"/>
      <c r="AF395" s="153"/>
      <c r="AG395" s="153"/>
      <c r="AL395" s="153"/>
      <c r="AM395" s="153"/>
      <c r="AR395" s="153"/>
      <c r="AS395" s="153"/>
      <c r="AX395" s="153"/>
      <c r="AY395" s="153"/>
      <c r="BD395" s="153"/>
      <c r="BE395" s="153"/>
      <c r="BF395" s="153"/>
    </row>
    <row r="396" ht="15.75" customHeight="1">
      <c r="H396" s="153"/>
      <c r="I396" s="153"/>
      <c r="N396" s="153"/>
      <c r="O396" s="153"/>
      <c r="T396" s="153"/>
      <c r="U396" s="153"/>
      <c r="Z396" s="153"/>
      <c r="AA396" s="153"/>
      <c r="AF396" s="153"/>
      <c r="AG396" s="153"/>
      <c r="AL396" s="153"/>
      <c r="AM396" s="153"/>
      <c r="AR396" s="153"/>
      <c r="AS396" s="153"/>
      <c r="AX396" s="153"/>
      <c r="AY396" s="153"/>
      <c r="BD396" s="153"/>
      <c r="BE396" s="153"/>
      <c r="BF396" s="153"/>
    </row>
    <row r="397" ht="15.75" customHeight="1">
      <c r="H397" s="153"/>
      <c r="I397" s="153"/>
      <c r="N397" s="153"/>
      <c r="O397" s="153"/>
      <c r="T397" s="153"/>
      <c r="U397" s="153"/>
      <c r="Z397" s="153"/>
      <c r="AA397" s="153"/>
      <c r="AF397" s="153"/>
      <c r="AG397" s="153"/>
      <c r="AL397" s="153"/>
      <c r="AM397" s="153"/>
      <c r="AR397" s="153"/>
      <c r="AS397" s="153"/>
      <c r="AX397" s="153"/>
      <c r="AY397" s="153"/>
      <c r="BD397" s="153"/>
      <c r="BE397" s="153"/>
      <c r="BF397" s="153"/>
    </row>
    <row r="398" ht="15.75" customHeight="1">
      <c r="H398" s="153"/>
      <c r="I398" s="153"/>
      <c r="N398" s="153"/>
      <c r="O398" s="153"/>
      <c r="T398" s="153"/>
      <c r="U398" s="153"/>
      <c r="Z398" s="153"/>
      <c r="AA398" s="153"/>
      <c r="AF398" s="153"/>
      <c r="AG398" s="153"/>
      <c r="AL398" s="153"/>
      <c r="AM398" s="153"/>
      <c r="AR398" s="153"/>
      <c r="AS398" s="153"/>
      <c r="AX398" s="153"/>
      <c r="AY398" s="153"/>
      <c r="BD398" s="153"/>
      <c r="BE398" s="153"/>
      <c r="BF398" s="153"/>
    </row>
    <row r="399" ht="15.75" customHeight="1">
      <c r="H399" s="153"/>
      <c r="I399" s="153"/>
      <c r="N399" s="153"/>
      <c r="O399" s="153"/>
      <c r="T399" s="153"/>
      <c r="U399" s="153"/>
      <c r="Z399" s="153"/>
      <c r="AA399" s="153"/>
      <c r="AF399" s="153"/>
      <c r="AG399" s="153"/>
      <c r="AL399" s="153"/>
      <c r="AM399" s="153"/>
      <c r="AR399" s="153"/>
      <c r="AS399" s="153"/>
      <c r="AX399" s="153"/>
      <c r="AY399" s="153"/>
      <c r="BD399" s="153"/>
      <c r="BE399" s="153"/>
      <c r="BF399" s="153"/>
    </row>
    <row r="400" ht="15.75" customHeight="1">
      <c r="H400" s="153"/>
      <c r="I400" s="153"/>
      <c r="N400" s="153"/>
      <c r="O400" s="153"/>
      <c r="T400" s="153"/>
      <c r="U400" s="153"/>
      <c r="Z400" s="153"/>
      <c r="AA400" s="153"/>
      <c r="AF400" s="153"/>
      <c r="AG400" s="153"/>
      <c r="AL400" s="153"/>
      <c r="AM400" s="153"/>
      <c r="AR400" s="153"/>
      <c r="AS400" s="153"/>
      <c r="AX400" s="153"/>
      <c r="AY400" s="153"/>
      <c r="BD400" s="153"/>
      <c r="BE400" s="153"/>
      <c r="BF400" s="153"/>
    </row>
    <row r="401" ht="15.75" customHeight="1">
      <c r="H401" s="153"/>
      <c r="I401" s="153"/>
      <c r="N401" s="153"/>
      <c r="O401" s="153"/>
      <c r="T401" s="153"/>
      <c r="U401" s="153"/>
      <c r="Z401" s="153"/>
      <c r="AA401" s="153"/>
      <c r="AF401" s="153"/>
      <c r="AG401" s="153"/>
      <c r="AL401" s="153"/>
      <c r="AM401" s="153"/>
      <c r="AR401" s="153"/>
      <c r="AS401" s="153"/>
      <c r="AX401" s="153"/>
      <c r="AY401" s="153"/>
      <c r="BD401" s="153"/>
      <c r="BE401" s="153"/>
      <c r="BF401" s="153"/>
    </row>
    <row r="402" ht="15.75" customHeight="1">
      <c r="H402" s="153"/>
      <c r="I402" s="153"/>
      <c r="N402" s="153"/>
      <c r="O402" s="153"/>
      <c r="T402" s="153"/>
      <c r="U402" s="153"/>
      <c r="Z402" s="153"/>
      <c r="AA402" s="153"/>
      <c r="AF402" s="153"/>
      <c r="AG402" s="153"/>
      <c r="AL402" s="153"/>
      <c r="AM402" s="153"/>
      <c r="AR402" s="153"/>
      <c r="AS402" s="153"/>
      <c r="AX402" s="153"/>
      <c r="AY402" s="153"/>
      <c r="BD402" s="153"/>
      <c r="BE402" s="153"/>
      <c r="BF402" s="153"/>
    </row>
    <row r="403" ht="15.75" customHeight="1">
      <c r="H403" s="153"/>
      <c r="I403" s="153"/>
      <c r="N403" s="153"/>
      <c r="O403" s="153"/>
      <c r="T403" s="153"/>
      <c r="U403" s="153"/>
      <c r="Z403" s="153"/>
      <c r="AA403" s="153"/>
      <c r="AF403" s="153"/>
      <c r="AG403" s="153"/>
      <c r="AL403" s="153"/>
      <c r="AM403" s="153"/>
      <c r="AR403" s="153"/>
      <c r="AS403" s="153"/>
      <c r="AX403" s="153"/>
      <c r="AY403" s="153"/>
      <c r="BD403" s="153"/>
      <c r="BE403" s="153"/>
      <c r="BF403" s="153"/>
    </row>
    <row r="404" ht="15.75" customHeight="1">
      <c r="H404" s="153"/>
      <c r="I404" s="153"/>
      <c r="N404" s="153"/>
      <c r="O404" s="153"/>
      <c r="T404" s="153"/>
      <c r="U404" s="153"/>
      <c r="Z404" s="153"/>
      <c r="AA404" s="153"/>
      <c r="AF404" s="153"/>
      <c r="AG404" s="153"/>
      <c r="AL404" s="153"/>
      <c r="AM404" s="153"/>
      <c r="AR404" s="153"/>
      <c r="AS404" s="153"/>
      <c r="AX404" s="153"/>
      <c r="AY404" s="153"/>
      <c r="BD404" s="153"/>
      <c r="BE404" s="153"/>
      <c r="BF404" s="153"/>
    </row>
    <row r="405" ht="15.75" customHeight="1">
      <c r="H405" s="153"/>
      <c r="I405" s="153"/>
      <c r="N405" s="153"/>
      <c r="O405" s="153"/>
      <c r="T405" s="153"/>
      <c r="U405" s="153"/>
      <c r="Z405" s="153"/>
      <c r="AA405" s="153"/>
      <c r="AF405" s="153"/>
      <c r="AG405" s="153"/>
      <c r="AL405" s="153"/>
      <c r="AM405" s="153"/>
      <c r="AR405" s="153"/>
      <c r="AS405" s="153"/>
      <c r="AX405" s="153"/>
      <c r="AY405" s="153"/>
      <c r="BD405" s="153"/>
      <c r="BE405" s="153"/>
      <c r="BF405" s="153"/>
    </row>
    <row r="406" ht="15.75" customHeight="1">
      <c r="H406" s="153"/>
      <c r="I406" s="153"/>
      <c r="N406" s="153"/>
      <c r="O406" s="153"/>
      <c r="T406" s="153"/>
      <c r="U406" s="153"/>
      <c r="Z406" s="153"/>
      <c r="AA406" s="153"/>
      <c r="AF406" s="153"/>
      <c r="AG406" s="153"/>
      <c r="AL406" s="153"/>
      <c r="AM406" s="153"/>
      <c r="AR406" s="153"/>
      <c r="AS406" s="153"/>
      <c r="AX406" s="153"/>
      <c r="AY406" s="153"/>
      <c r="BD406" s="153"/>
      <c r="BE406" s="153"/>
      <c r="BF406" s="153"/>
    </row>
    <row r="407" ht="15.75" customHeight="1">
      <c r="H407" s="153"/>
      <c r="I407" s="153"/>
      <c r="N407" s="153"/>
      <c r="O407" s="153"/>
      <c r="T407" s="153"/>
      <c r="U407" s="153"/>
      <c r="Z407" s="153"/>
      <c r="AA407" s="153"/>
      <c r="AF407" s="153"/>
      <c r="AG407" s="153"/>
      <c r="AL407" s="153"/>
      <c r="AM407" s="153"/>
      <c r="AR407" s="153"/>
      <c r="AS407" s="153"/>
      <c r="AX407" s="153"/>
      <c r="AY407" s="153"/>
      <c r="BD407" s="153"/>
      <c r="BE407" s="153"/>
      <c r="BF407" s="153"/>
    </row>
    <row r="408" ht="15.75" customHeight="1">
      <c r="H408" s="153"/>
      <c r="I408" s="153"/>
      <c r="N408" s="153"/>
      <c r="O408" s="153"/>
      <c r="T408" s="153"/>
      <c r="U408" s="153"/>
      <c r="Z408" s="153"/>
      <c r="AA408" s="153"/>
      <c r="AF408" s="153"/>
      <c r="AG408" s="153"/>
      <c r="AL408" s="153"/>
      <c r="AM408" s="153"/>
      <c r="AR408" s="153"/>
      <c r="AS408" s="153"/>
      <c r="AX408" s="153"/>
      <c r="AY408" s="153"/>
      <c r="BD408" s="153"/>
      <c r="BE408" s="153"/>
      <c r="BF408" s="153"/>
    </row>
    <row r="409" ht="15.75" customHeight="1">
      <c r="H409" s="153"/>
      <c r="I409" s="153"/>
      <c r="N409" s="153"/>
      <c r="O409" s="153"/>
      <c r="T409" s="153"/>
      <c r="U409" s="153"/>
      <c r="Z409" s="153"/>
      <c r="AA409" s="153"/>
      <c r="AF409" s="153"/>
      <c r="AG409" s="153"/>
      <c r="AL409" s="153"/>
      <c r="AM409" s="153"/>
      <c r="AR409" s="153"/>
      <c r="AS409" s="153"/>
      <c r="AX409" s="153"/>
      <c r="AY409" s="153"/>
      <c r="BD409" s="153"/>
      <c r="BE409" s="153"/>
      <c r="BF409" s="153"/>
    </row>
    <row r="410" ht="15.75" customHeight="1">
      <c r="H410" s="153"/>
      <c r="I410" s="153"/>
      <c r="N410" s="153"/>
      <c r="O410" s="153"/>
      <c r="T410" s="153"/>
      <c r="U410" s="153"/>
      <c r="Z410" s="153"/>
      <c r="AA410" s="153"/>
      <c r="AF410" s="153"/>
      <c r="AG410" s="153"/>
      <c r="AL410" s="153"/>
      <c r="AM410" s="153"/>
      <c r="AR410" s="153"/>
      <c r="AS410" s="153"/>
      <c r="AX410" s="153"/>
      <c r="AY410" s="153"/>
      <c r="BD410" s="153"/>
      <c r="BE410" s="153"/>
      <c r="BF410" s="153"/>
    </row>
    <row r="411" ht="15.75" customHeight="1">
      <c r="H411" s="153"/>
      <c r="I411" s="153"/>
      <c r="N411" s="153"/>
      <c r="O411" s="153"/>
      <c r="T411" s="153"/>
      <c r="U411" s="153"/>
      <c r="Z411" s="153"/>
      <c r="AA411" s="153"/>
      <c r="AF411" s="153"/>
      <c r="AG411" s="153"/>
      <c r="AL411" s="153"/>
      <c r="AM411" s="153"/>
      <c r="AR411" s="153"/>
      <c r="AS411" s="153"/>
      <c r="AX411" s="153"/>
      <c r="AY411" s="153"/>
      <c r="BD411" s="153"/>
      <c r="BE411" s="153"/>
      <c r="BF411" s="153"/>
    </row>
    <row r="412" ht="15.75" customHeight="1">
      <c r="H412" s="153"/>
      <c r="I412" s="153"/>
      <c r="N412" s="153"/>
      <c r="O412" s="153"/>
      <c r="T412" s="153"/>
      <c r="U412" s="153"/>
      <c r="Z412" s="153"/>
      <c r="AA412" s="153"/>
      <c r="AF412" s="153"/>
      <c r="AG412" s="153"/>
      <c r="AL412" s="153"/>
      <c r="AM412" s="153"/>
      <c r="AR412" s="153"/>
      <c r="AS412" s="153"/>
      <c r="AX412" s="153"/>
      <c r="AY412" s="153"/>
      <c r="BD412" s="153"/>
      <c r="BE412" s="153"/>
      <c r="BF412" s="153"/>
    </row>
    <row r="413" ht="15.75" customHeight="1">
      <c r="H413" s="153"/>
      <c r="I413" s="153"/>
      <c r="N413" s="153"/>
      <c r="O413" s="153"/>
      <c r="T413" s="153"/>
      <c r="U413" s="153"/>
      <c r="Z413" s="153"/>
      <c r="AA413" s="153"/>
      <c r="AF413" s="153"/>
      <c r="AG413" s="153"/>
      <c r="AL413" s="153"/>
      <c r="AM413" s="153"/>
      <c r="AR413" s="153"/>
      <c r="AS413" s="153"/>
      <c r="AX413" s="153"/>
      <c r="AY413" s="153"/>
      <c r="BD413" s="153"/>
      <c r="BE413" s="153"/>
      <c r="BF413" s="153"/>
    </row>
    <row r="414" ht="15.75" customHeight="1">
      <c r="H414" s="153"/>
      <c r="I414" s="153"/>
      <c r="N414" s="153"/>
      <c r="O414" s="153"/>
      <c r="T414" s="153"/>
      <c r="U414" s="153"/>
      <c r="Z414" s="153"/>
      <c r="AA414" s="153"/>
      <c r="AF414" s="153"/>
      <c r="AG414" s="153"/>
      <c r="AL414" s="153"/>
      <c r="AM414" s="153"/>
      <c r="AR414" s="153"/>
      <c r="AS414" s="153"/>
      <c r="AX414" s="153"/>
      <c r="AY414" s="153"/>
      <c r="BD414" s="153"/>
      <c r="BE414" s="153"/>
      <c r="BF414" s="153"/>
    </row>
    <row r="415" ht="15.75" customHeight="1">
      <c r="H415" s="153"/>
      <c r="I415" s="153"/>
      <c r="N415" s="153"/>
      <c r="O415" s="153"/>
      <c r="T415" s="153"/>
      <c r="U415" s="153"/>
      <c r="Z415" s="153"/>
      <c r="AA415" s="153"/>
      <c r="AF415" s="153"/>
      <c r="AG415" s="153"/>
      <c r="AL415" s="153"/>
      <c r="AM415" s="153"/>
      <c r="AR415" s="153"/>
      <c r="AS415" s="153"/>
      <c r="AX415" s="153"/>
      <c r="AY415" s="153"/>
      <c r="BD415" s="153"/>
      <c r="BE415" s="153"/>
      <c r="BF415" s="153"/>
    </row>
    <row r="416" ht="15.75" customHeight="1">
      <c r="H416" s="153"/>
      <c r="I416" s="153"/>
      <c r="N416" s="153"/>
      <c r="O416" s="153"/>
      <c r="T416" s="153"/>
      <c r="U416" s="153"/>
      <c r="Z416" s="153"/>
      <c r="AA416" s="153"/>
      <c r="AF416" s="153"/>
      <c r="AG416" s="153"/>
      <c r="AL416" s="153"/>
      <c r="AM416" s="153"/>
      <c r="AR416" s="153"/>
      <c r="AS416" s="153"/>
      <c r="AX416" s="153"/>
      <c r="AY416" s="153"/>
      <c r="BD416" s="153"/>
      <c r="BE416" s="153"/>
      <c r="BF416" s="153"/>
    </row>
    <row r="417" ht="15.75" customHeight="1">
      <c r="H417" s="153"/>
      <c r="I417" s="153"/>
      <c r="N417" s="153"/>
      <c r="O417" s="153"/>
      <c r="T417" s="153"/>
      <c r="U417" s="153"/>
      <c r="Z417" s="153"/>
      <c r="AA417" s="153"/>
      <c r="AF417" s="153"/>
      <c r="AG417" s="153"/>
      <c r="AL417" s="153"/>
      <c r="AM417" s="153"/>
      <c r="AR417" s="153"/>
      <c r="AS417" s="153"/>
      <c r="AX417" s="153"/>
      <c r="AY417" s="153"/>
      <c r="BD417" s="153"/>
      <c r="BE417" s="153"/>
      <c r="BF417" s="153"/>
    </row>
    <row r="418" ht="15.75" customHeight="1">
      <c r="H418" s="153"/>
      <c r="I418" s="153"/>
      <c r="N418" s="153"/>
      <c r="O418" s="153"/>
      <c r="T418" s="153"/>
      <c r="U418" s="153"/>
      <c r="Z418" s="153"/>
      <c r="AA418" s="153"/>
      <c r="AF418" s="153"/>
      <c r="AG418" s="153"/>
      <c r="AL418" s="153"/>
      <c r="AM418" s="153"/>
      <c r="AR418" s="153"/>
      <c r="AS418" s="153"/>
      <c r="AX418" s="153"/>
      <c r="AY418" s="153"/>
      <c r="BD418" s="153"/>
      <c r="BE418" s="153"/>
      <c r="BF418" s="153"/>
    </row>
    <row r="419" ht="15.75" customHeight="1">
      <c r="H419" s="153"/>
      <c r="I419" s="153"/>
      <c r="N419" s="153"/>
      <c r="O419" s="153"/>
      <c r="T419" s="153"/>
      <c r="U419" s="153"/>
      <c r="Z419" s="153"/>
      <c r="AA419" s="153"/>
      <c r="AF419" s="153"/>
      <c r="AG419" s="153"/>
      <c r="AL419" s="153"/>
      <c r="AM419" s="153"/>
      <c r="AR419" s="153"/>
      <c r="AS419" s="153"/>
      <c r="AX419" s="153"/>
      <c r="AY419" s="153"/>
      <c r="BD419" s="153"/>
      <c r="BE419" s="153"/>
      <c r="BF419" s="153"/>
    </row>
    <row r="420" ht="15.75" customHeight="1">
      <c r="H420" s="153"/>
      <c r="I420" s="153"/>
      <c r="N420" s="153"/>
      <c r="O420" s="153"/>
      <c r="T420" s="153"/>
      <c r="U420" s="153"/>
      <c r="Z420" s="153"/>
      <c r="AA420" s="153"/>
      <c r="AF420" s="153"/>
      <c r="AG420" s="153"/>
      <c r="AL420" s="153"/>
      <c r="AM420" s="153"/>
      <c r="AR420" s="153"/>
      <c r="AS420" s="153"/>
      <c r="AX420" s="153"/>
      <c r="AY420" s="153"/>
      <c r="BD420" s="153"/>
      <c r="BE420" s="153"/>
      <c r="BF420" s="153"/>
    </row>
    <row r="421" ht="15.75" customHeight="1">
      <c r="H421" s="153"/>
      <c r="I421" s="153"/>
      <c r="N421" s="153"/>
      <c r="O421" s="153"/>
      <c r="T421" s="153"/>
      <c r="U421" s="153"/>
      <c r="Z421" s="153"/>
      <c r="AA421" s="153"/>
      <c r="AF421" s="153"/>
      <c r="AG421" s="153"/>
      <c r="AL421" s="153"/>
      <c r="AM421" s="153"/>
      <c r="AR421" s="153"/>
      <c r="AS421" s="153"/>
      <c r="AX421" s="153"/>
      <c r="AY421" s="153"/>
      <c r="BD421" s="153"/>
      <c r="BE421" s="153"/>
      <c r="BF421" s="153"/>
    </row>
    <row r="422" ht="15.75" customHeight="1">
      <c r="H422" s="153"/>
      <c r="I422" s="153"/>
      <c r="N422" s="153"/>
      <c r="O422" s="153"/>
      <c r="T422" s="153"/>
      <c r="U422" s="153"/>
      <c r="Z422" s="153"/>
      <c r="AA422" s="153"/>
      <c r="AF422" s="153"/>
      <c r="AG422" s="153"/>
      <c r="AL422" s="153"/>
      <c r="AM422" s="153"/>
      <c r="AR422" s="153"/>
      <c r="AS422" s="153"/>
      <c r="AX422" s="153"/>
      <c r="AY422" s="153"/>
      <c r="BD422" s="153"/>
      <c r="BE422" s="153"/>
      <c r="BF422" s="153"/>
    </row>
    <row r="423" ht="15.75" customHeight="1">
      <c r="H423" s="153"/>
      <c r="I423" s="153"/>
      <c r="N423" s="153"/>
      <c r="O423" s="153"/>
      <c r="T423" s="153"/>
      <c r="U423" s="153"/>
      <c r="Z423" s="153"/>
      <c r="AA423" s="153"/>
      <c r="AF423" s="153"/>
      <c r="AG423" s="153"/>
      <c r="AL423" s="153"/>
      <c r="AM423" s="153"/>
      <c r="AR423" s="153"/>
      <c r="AS423" s="153"/>
      <c r="AX423" s="153"/>
      <c r="AY423" s="153"/>
      <c r="BD423" s="153"/>
      <c r="BE423" s="153"/>
      <c r="BF423" s="153"/>
    </row>
    <row r="424" ht="15.75" customHeight="1">
      <c r="H424" s="153"/>
      <c r="I424" s="153"/>
      <c r="N424" s="153"/>
      <c r="O424" s="153"/>
      <c r="T424" s="153"/>
      <c r="U424" s="153"/>
      <c r="Z424" s="153"/>
      <c r="AA424" s="153"/>
      <c r="AF424" s="153"/>
      <c r="AG424" s="153"/>
      <c r="AL424" s="153"/>
      <c r="AM424" s="153"/>
      <c r="AR424" s="153"/>
      <c r="AS424" s="153"/>
      <c r="AX424" s="153"/>
      <c r="AY424" s="153"/>
      <c r="BD424" s="153"/>
      <c r="BE424" s="153"/>
      <c r="BF424" s="153"/>
    </row>
    <row r="425" ht="15.75" customHeight="1">
      <c r="H425" s="153"/>
      <c r="I425" s="153"/>
      <c r="N425" s="153"/>
      <c r="O425" s="153"/>
      <c r="T425" s="153"/>
      <c r="U425" s="153"/>
      <c r="Z425" s="153"/>
      <c r="AA425" s="153"/>
      <c r="AF425" s="153"/>
      <c r="AG425" s="153"/>
      <c r="AL425" s="153"/>
      <c r="AM425" s="153"/>
      <c r="AR425" s="153"/>
      <c r="AS425" s="153"/>
      <c r="AX425" s="153"/>
      <c r="AY425" s="153"/>
      <c r="BD425" s="153"/>
      <c r="BE425" s="153"/>
      <c r="BF425" s="153"/>
    </row>
    <row r="426" ht="15.75" customHeight="1">
      <c r="H426" s="153"/>
      <c r="I426" s="153"/>
      <c r="N426" s="153"/>
      <c r="O426" s="153"/>
      <c r="T426" s="153"/>
      <c r="U426" s="153"/>
      <c r="Z426" s="153"/>
      <c r="AA426" s="153"/>
      <c r="AF426" s="153"/>
      <c r="AG426" s="153"/>
      <c r="AL426" s="153"/>
      <c r="AM426" s="153"/>
      <c r="AR426" s="153"/>
      <c r="AS426" s="153"/>
      <c r="AX426" s="153"/>
      <c r="AY426" s="153"/>
      <c r="BD426" s="153"/>
      <c r="BE426" s="153"/>
      <c r="BF426" s="153"/>
    </row>
    <row r="427" ht="15.75" customHeight="1">
      <c r="H427" s="153"/>
      <c r="I427" s="153"/>
      <c r="N427" s="153"/>
      <c r="O427" s="153"/>
      <c r="T427" s="153"/>
      <c r="U427" s="153"/>
      <c r="Z427" s="153"/>
      <c r="AA427" s="153"/>
      <c r="AF427" s="153"/>
      <c r="AG427" s="153"/>
      <c r="AL427" s="153"/>
      <c r="AM427" s="153"/>
      <c r="AR427" s="153"/>
      <c r="AS427" s="153"/>
      <c r="AX427" s="153"/>
      <c r="AY427" s="153"/>
      <c r="BD427" s="153"/>
      <c r="BE427" s="153"/>
      <c r="BF427" s="153"/>
    </row>
    <row r="428" ht="15.75" customHeight="1">
      <c r="H428" s="153"/>
      <c r="I428" s="153"/>
      <c r="N428" s="153"/>
      <c r="O428" s="153"/>
      <c r="T428" s="153"/>
      <c r="U428" s="153"/>
      <c r="Z428" s="153"/>
      <c r="AA428" s="153"/>
      <c r="AF428" s="153"/>
      <c r="AG428" s="153"/>
      <c r="AL428" s="153"/>
      <c r="AM428" s="153"/>
      <c r="AR428" s="153"/>
      <c r="AS428" s="153"/>
      <c r="AX428" s="153"/>
      <c r="AY428" s="153"/>
      <c r="BD428" s="153"/>
      <c r="BE428" s="153"/>
      <c r="BF428" s="153"/>
    </row>
    <row r="429" ht="15.75" customHeight="1">
      <c r="H429" s="153"/>
      <c r="I429" s="153"/>
      <c r="N429" s="153"/>
      <c r="O429" s="153"/>
      <c r="T429" s="153"/>
      <c r="U429" s="153"/>
      <c r="Z429" s="153"/>
      <c r="AA429" s="153"/>
      <c r="AF429" s="153"/>
      <c r="AG429" s="153"/>
      <c r="AL429" s="153"/>
      <c r="AM429" s="153"/>
      <c r="AR429" s="153"/>
      <c r="AS429" s="153"/>
      <c r="AX429" s="153"/>
      <c r="AY429" s="153"/>
      <c r="BD429" s="153"/>
      <c r="BE429" s="153"/>
      <c r="BF429" s="153"/>
    </row>
    <row r="430" ht="15.75" customHeight="1">
      <c r="H430" s="153"/>
      <c r="I430" s="153"/>
      <c r="N430" s="153"/>
      <c r="O430" s="153"/>
      <c r="T430" s="153"/>
      <c r="U430" s="153"/>
      <c r="Z430" s="153"/>
      <c r="AA430" s="153"/>
      <c r="AF430" s="153"/>
      <c r="AG430" s="153"/>
      <c r="AL430" s="153"/>
      <c r="AM430" s="153"/>
      <c r="AR430" s="153"/>
      <c r="AS430" s="153"/>
      <c r="AX430" s="153"/>
      <c r="AY430" s="153"/>
      <c r="BD430" s="153"/>
      <c r="BE430" s="153"/>
      <c r="BF430" s="153"/>
    </row>
    <row r="431" ht="15.75" customHeight="1">
      <c r="H431" s="153"/>
      <c r="I431" s="153"/>
      <c r="N431" s="153"/>
      <c r="O431" s="153"/>
      <c r="T431" s="153"/>
      <c r="U431" s="153"/>
      <c r="Z431" s="153"/>
      <c r="AA431" s="153"/>
      <c r="AF431" s="153"/>
      <c r="AG431" s="153"/>
      <c r="AL431" s="153"/>
      <c r="AM431" s="153"/>
      <c r="AR431" s="153"/>
      <c r="AS431" s="153"/>
      <c r="AX431" s="153"/>
      <c r="AY431" s="153"/>
      <c r="BD431" s="153"/>
      <c r="BE431" s="153"/>
      <c r="BF431" s="153"/>
    </row>
    <row r="432" ht="15.75" customHeight="1">
      <c r="H432" s="153"/>
      <c r="I432" s="153"/>
      <c r="N432" s="153"/>
      <c r="O432" s="153"/>
      <c r="T432" s="153"/>
      <c r="U432" s="153"/>
      <c r="Z432" s="153"/>
      <c r="AA432" s="153"/>
      <c r="AF432" s="153"/>
      <c r="AG432" s="153"/>
      <c r="AL432" s="153"/>
      <c r="AM432" s="153"/>
      <c r="AR432" s="153"/>
      <c r="AS432" s="153"/>
      <c r="AX432" s="153"/>
      <c r="AY432" s="153"/>
      <c r="BD432" s="153"/>
      <c r="BE432" s="153"/>
      <c r="BF432" s="153"/>
    </row>
    <row r="433" ht="15.75" customHeight="1">
      <c r="H433" s="153"/>
      <c r="I433" s="153"/>
      <c r="N433" s="153"/>
      <c r="O433" s="153"/>
      <c r="T433" s="153"/>
      <c r="U433" s="153"/>
      <c r="Z433" s="153"/>
      <c r="AA433" s="153"/>
      <c r="AF433" s="153"/>
      <c r="AG433" s="153"/>
      <c r="AL433" s="153"/>
      <c r="AM433" s="153"/>
      <c r="AR433" s="153"/>
      <c r="AS433" s="153"/>
      <c r="AX433" s="153"/>
      <c r="AY433" s="153"/>
      <c r="BD433" s="153"/>
      <c r="BE433" s="153"/>
      <c r="BF433" s="153"/>
    </row>
    <row r="434" ht="15.75" customHeight="1">
      <c r="H434" s="153"/>
      <c r="I434" s="153"/>
      <c r="N434" s="153"/>
      <c r="O434" s="153"/>
      <c r="T434" s="153"/>
      <c r="U434" s="153"/>
      <c r="Z434" s="153"/>
      <c r="AA434" s="153"/>
      <c r="AF434" s="153"/>
      <c r="AG434" s="153"/>
      <c r="AL434" s="153"/>
      <c r="AM434" s="153"/>
      <c r="AR434" s="153"/>
      <c r="AS434" s="153"/>
      <c r="AX434" s="153"/>
      <c r="AY434" s="153"/>
      <c r="BD434" s="153"/>
      <c r="BE434" s="153"/>
      <c r="BF434" s="153"/>
    </row>
    <row r="435" ht="15.75" customHeight="1">
      <c r="H435" s="153"/>
      <c r="I435" s="153"/>
      <c r="N435" s="153"/>
      <c r="O435" s="153"/>
      <c r="T435" s="153"/>
      <c r="U435" s="153"/>
      <c r="Z435" s="153"/>
      <c r="AA435" s="153"/>
      <c r="AF435" s="153"/>
      <c r="AG435" s="153"/>
      <c r="AL435" s="153"/>
      <c r="AM435" s="153"/>
      <c r="AR435" s="153"/>
      <c r="AS435" s="153"/>
      <c r="AX435" s="153"/>
      <c r="AY435" s="153"/>
      <c r="BD435" s="153"/>
      <c r="BE435" s="153"/>
      <c r="BF435" s="153"/>
    </row>
    <row r="436" ht="15.75" customHeight="1">
      <c r="H436" s="153"/>
      <c r="I436" s="153"/>
      <c r="N436" s="153"/>
      <c r="O436" s="153"/>
      <c r="T436" s="153"/>
      <c r="U436" s="153"/>
      <c r="Z436" s="153"/>
      <c r="AA436" s="153"/>
      <c r="AF436" s="153"/>
      <c r="AG436" s="153"/>
      <c r="AL436" s="153"/>
      <c r="AM436" s="153"/>
      <c r="AR436" s="153"/>
      <c r="AS436" s="153"/>
      <c r="AX436" s="153"/>
      <c r="AY436" s="153"/>
      <c r="BD436" s="153"/>
      <c r="BE436" s="153"/>
      <c r="BF436" s="153"/>
    </row>
    <row r="437" ht="15.75" customHeight="1">
      <c r="H437" s="153"/>
      <c r="I437" s="153"/>
      <c r="N437" s="153"/>
      <c r="O437" s="153"/>
      <c r="T437" s="153"/>
      <c r="U437" s="153"/>
      <c r="Z437" s="153"/>
      <c r="AA437" s="153"/>
      <c r="AF437" s="153"/>
      <c r="AG437" s="153"/>
      <c r="AL437" s="153"/>
      <c r="AM437" s="153"/>
      <c r="AR437" s="153"/>
      <c r="AS437" s="153"/>
      <c r="AX437" s="153"/>
      <c r="AY437" s="153"/>
      <c r="BD437" s="153"/>
      <c r="BE437" s="153"/>
      <c r="BF437" s="153"/>
    </row>
    <row r="438" ht="15.75" customHeight="1">
      <c r="H438" s="153"/>
      <c r="I438" s="153"/>
      <c r="N438" s="153"/>
      <c r="O438" s="153"/>
      <c r="T438" s="153"/>
      <c r="U438" s="153"/>
      <c r="Z438" s="153"/>
      <c r="AA438" s="153"/>
      <c r="AF438" s="153"/>
      <c r="AG438" s="153"/>
      <c r="AL438" s="153"/>
      <c r="AM438" s="153"/>
      <c r="AR438" s="153"/>
      <c r="AS438" s="153"/>
      <c r="AX438" s="153"/>
      <c r="AY438" s="153"/>
      <c r="BD438" s="153"/>
      <c r="BE438" s="153"/>
      <c r="BF438" s="153"/>
    </row>
    <row r="439" ht="15.75" customHeight="1">
      <c r="H439" s="153"/>
      <c r="I439" s="153"/>
      <c r="N439" s="153"/>
      <c r="O439" s="153"/>
      <c r="T439" s="153"/>
      <c r="U439" s="153"/>
      <c r="Z439" s="153"/>
      <c r="AA439" s="153"/>
      <c r="AF439" s="153"/>
      <c r="AG439" s="153"/>
      <c r="AL439" s="153"/>
      <c r="AM439" s="153"/>
      <c r="AR439" s="153"/>
      <c r="AS439" s="153"/>
      <c r="AX439" s="153"/>
      <c r="AY439" s="153"/>
      <c r="BD439" s="153"/>
      <c r="BE439" s="153"/>
      <c r="BF439" s="153"/>
    </row>
    <row r="440" ht="15.75" customHeight="1">
      <c r="H440" s="153"/>
      <c r="I440" s="153"/>
      <c r="N440" s="153"/>
      <c r="O440" s="153"/>
      <c r="T440" s="153"/>
      <c r="U440" s="153"/>
      <c r="Z440" s="153"/>
      <c r="AA440" s="153"/>
      <c r="AF440" s="153"/>
      <c r="AG440" s="153"/>
      <c r="AL440" s="153"/>
      <c r="AM440" s="153"/>
      <c r="AR440" s="153"/>
      <c r="AS440" s="153"/>
      <c r="AX440" s="153"/>
      <c r="AY440" s="153"/>
      <c r="BD440" s="153"/>
      <c r="BE440" s="153"/>
      <c r="BF440" s="153"/>
    </row>
    <row r="441" ht="15.75" customHeight="1">
      <c r="H441" s="153"/>
      <c r="I441" s="153"/>
      <c r="N441" s="153"/>
      <c r="O441" s="153"/>
      <c r="T441" s="153"/>
      <c r="U441" s="153"/>
      <c r="Z441" s="153"/>
      <c r="AA441" s="153"/>
      <c r="AF441" s="153"/>
      <c r="AG441" s="153"/>
      <c r="AL441" s="153"/>
      <c r="AM441" s="153"/>
      <c r="AR441" s="153"/>
      <c r="AS441" s="153"/>
      <c r="AX441" s="153"/>
      <c r="AY441" s="153"/>
      <c r="BD441" s="153"/>
      <c r="BE441" s="153"/>
      <c r="BF441" s="153"/>
    </row>
    <row r="442" ht="15.75" customHeight="1">
      <c r="H442" s="153"/>
      <c r="I442" s="153"/>
      <c r="N442" s="153"/>
      <c r="O442" s="153"/>
      <c r="T442" s="153"/>
      <c r="U442" s="153"/>
      <c r="Z442" s="153"/>
      <c r="AA442" s="153"/>
      <c r="AF442" s="153"/>
      <c r="AG442" s="153"/>
      <c r="AL442" s="153"/>
      <c r="AM442" s="153"/>
      <c r="AR442" s="153"/>
      <c r="AS442" s="153"/>
      <c r="AX442" s="153"/>
      <c r="AY442" s="153"/>
      <c r="BD442" s="153"/>
      <c r="BE442" s="153"/>
      <c r="BF442" s="153"/>
    </row>
    <row r="443" ht="15.75" customHeight="1">
      <c r="H443" s="153"/>
      <c r="I443" s="153"/>
      <c r="N443" s="153"/>
      <c r="O443" s="153"/>
      <c r="T443" s="153"/>
      <c r="U443" s="153"/>
      <c r="Z443" s="153"/>
      <c r="AA443" s="153"/>
      <c r="AF443" s="153"/>
      <c r="AG443" s="153"/>
      <c r="AL443" s="153"/>
      <c r="AM443" s="153"/>
      <c r="AR443" s="153"/>
      <c r="AS443" s="153"/>
      <c r="AX443" s="153"/>
      <c r="AY443" s="153"/>
      <c r="BD443" s="153"/>
      <c r="BE443" s="153"/>
      <c r="BF443" s="153"/>
    </row>
    <row r="444" ht="15.75" customHeight="1">
      <c r="H444" s="153"/>
      <c r="I444" s="153"/>
      <c r="N444" s="153"/>
      <c r="O444" s="153"/>
      <c r="T444" s="153"/>
      <c r="U444" s="153"/>
      <c r="Z444" s="153"/>
      <c r="AA444" s="153"/>
      <c r="AF444" s="153"/>
      <c r="AG444" s="153"/>
      <c r="AL444" s="153"/>
      <c r="AM444" s="153"/>
      <c r="AR444" s="153"/>
      <c r="AS444" s="153"/>
      <c r="AX444" s="153"/>
      <c r="AY444" s="153"/>
      <c r="BD444" s="153"/>
      <c r="BE444" s="153"/>
      <c r="BF444" s="153"/>
    </row>
    <row r="445" ht="15.75" customHeight="1">
      <c r="H445" s="153"/>
      <c r="I445" s="153"/>
      <c r="N445" s="153"/>
      <c r="O445" s="153"/>
      <c r="T445" s="153"/>
      <c r="U445" s="153"/>
      <c r="Z445" s="153"/>
      <c r="AA445" s="153"/>
      <c r="AF445" s="153"/>
      <c r="AG445" s="153"/>
      <c r="AL445" s="153"/>
      <c r="AM445" s="153"/>
      <c r="AR445" s="153"/>
      <c r="AS445" s="153"/>
      <c r="AX445" s="153"/>
      <c r="AY445" s="153"/>
      <c r="BD445" s="153"/>
      <c r="BE445" s="153"/>
      <c r="BF445" s="153"/>
    </row>
    <row r="446" ht="15.75" customHeight="1">
      <c r="H446" s="153"/>
      <c r="I446" s="153"/>
      <c r="N446" s="153"/>
      <c r="O446" s="153"/>
      <c r="T446" s="153"/>
      <c r="U446" s="153"/>
      <c r="Z446" s="153"/>
      <c r="AA446" s="153"/>
      <c r="AF446" s="153"/>
      <c r="AG446" s="153"/>
      <c r="AL446" s="153"/>
      <c r="AM446" s="153"/>
      <c r="AR446" s="153"/>
      <c r="AS446" s="153"/>
      <c r="AX446" s="153"/>
      <c r="AY446" s="153"/>
      <c r="BD446" s="153"/>
      <c r="BE446" s="153"/>
      <c r="BF446" s="153"/>
    </row>
    <row r="447" ht="15.75" customHeight="1">
      <c r="H447" s="153"/>
      <c r="I447" s="153"/>
      <c r="N447" s="153"/>
      <c r="O447" s="153"/>
      <c r="T447" s="153"/>
      <c r="U447" s="153"/>
      <c r="Z447" s="153"/>
      <c r="AA447" s="153"/>
      <c r="AF447" s="153"/>
      <c r="AG447" s="153"/>
      <c r="AL447" s="153"/>
      <c r="AM447" s="153"/>
      <c r="AR447" s="153"/>
      <c r="AS447" s="153"/>
      <c r="AX447" s="153"/>
      <c r="AY447" s="153"/>
      <c r="BD447" s="153"/>
      <c r="BE447" s="153"/>
      <c r="BF447" s="153"/>
    </row>
    <row r="448" ht="15.75" customHeight="1">
      <c r="H448" s="153"/>
      <c r="I448" s="153"/>
      <c r="N448" s="153"/>
      <c r="O448" s="153"/>
      <c r="T448" s="153"/>
      <c r="U448" s="153"/>
      <c r="Z448" s="153"/>
      <c r="AA448" s="153"/>
      <c r="AF448" s="153"/>
      <c r="AG448" s="153"/>
      <c r="AL448" s="153"/>
      <c r="AM448" s="153"/>
      <c r="AR448" s="153"/>
      <c r="AS448" s="153"/>
      <c r="AX448" s="153"/>
      <c r="AY448" s="153"/>
      <c r="BD448" s="153"/>
      <c r="BE448" s="153"/>
      <c r="BF448" s="153"/>
    </row>
    <row r="449" ht="15.75" customHeight="1">
      <c r="H449" s="153"/>
      <c r="I449" s="153"/>
      <c r="N449" s="153"/>
      <c r="O449" s="153"/>
      <c r="T449" s="153"/>
      <c r="U449" s="153"/>
      <c r="Z449" s="153"/>
      <c r="AA449" s="153"/>
      <c r="AF449" s="153"/>
      <c r="AG449" s="153"/>
      <c r="AL449" s="153"/>
      <c r="AM449" s="153"/>
      <c r="AR449" s="153"/>
      <c r="AS449" s="153"/>
      <c r="AX449" s="153"/>
      <c r="AY449" s="153"/>
      <c r="BD449" s="153"/>
      <c r="BE449" s="153"/>
      <c r="BF449" s="153"/>
    </row>
    <row r="450" ht="15.75" customHeight="1">
      <c r="H450" s="153"/>
      <c r="I450" s="153"/>
      <c r="N450" s="153"/>
      <c r="O450" s="153"/>
      <c r="T450" s="153"/>
      <c r="U450" s="153"/>
      <c r="Z450" s="153"/>
      <c r="AA450" s="153"/>
      <c r="AF450" s="153"/>
      <c r="AG450" s="153"/>
      <c r="AL450" s="153"/>
      <c r="AM450" s="153"/>
      <c r="AR450" s="153"/>
      <c r="AS450" s="153"/>
      <c r="AX450" s="153"/>
      <c r="AY450" s="153"/>
      <c r="BD450" s="153"/>
      <c r="BE450" s="153"/>
      <c r="BF450" s="153"/>
    </row>
    <row r="451" ht="15.75" customHeight="1">
      <c r="H451" s="153"/>
      <c r="I451" s="153"/>
      <c r="N451" s="153"/>
      <c r="O451" s="153"/>
      <c r="T451" s="153"/>
      <c r="U451" s="153"/>
      <c r="Z451" s="153"/>
      <c r="AA451" s="153"/>
      <c r="AF451" s="153"/>
      <c r="AG451" s="153"/>
      <c r="AL451" s="153"/>
      <c r="AM451" s="153"/>
      <c r="AR451" s="153"/>
      <c r="AS451" s="153"/>
      <c r="AX451" s="153"/>
      <c r="AY451" s="153"/>
      <c r="BD451" s="153"/>
      <c r="BE451" s="153"/>
      <c r="BF451" s="153"/>
    </row>
    <row r="452" ht="15.75" customHeight="1">
      <c r="H452" s="153"/>
      <c r="I452" s="153"/>
      <c r="N452" s="153"/>
      <c r="O452" s="153"/>
      <c r="T452" s="153"/>
      <c r="U452" s="153"/>
      <c r="Z452" s="153"/>
      <c r="AA452" s="153"/>
      <c r="AF452" s="153"/>
      <c r="AG452" s="153"/>
      <c r="AL452" s="153"/>
      <c r="AM452" s="153"/>
      <c r="AR452" s="153"/>
      <c r="AS452" s="153"/>
      <c r="AX452" s="153"/>
      <c r="AY452" s="153"/>
      <c r="BD452" s="153"/>
      <c r="BE452" s="153"/>
      <c r="BF452" s="153"/>
    </row>
    <row r="453" ht="15.75" customHeight="1">
      <c r="H453" s="153"/>
      <c r="I453" s="153"/>
      <c r="N453" s="153"/>
      <c r="O453" s="153"/>
      <c r="T453" s="153"/>
      <c r="U453" s="153"/>
      <c r="Z453" s="153"/>
      <c r="AA453" s="153"/>
      <c r="AF453" s="153"/>
      <c r="AG453" s="153"/>
      <c r="AL453" s="153"/>
      <c r="AM453" s="153"/>
      <c r="AR453" s="153"/>
      <c r="AS453" s="153"/>
      <c r="AX453" s="153"/>
      <c r="AY453" s="153"/>
      <c r="BD453" s="153"/>
      <c r="BE453" s="153"/>
      <c r="BF453" s="153"/>
    </row>
    <row r="454" ht="15.75" customHeight="1">
      <c r="H454" s="153"/>
      <c r="I454" s="153"/>
      <c r="N454" s="153"/>
      <c r="O454" s="153"/>
      <c r="T454" s="153"/>
      <c r="U454" s="153"/>
      <c r="Z454" s="153"/>
      <c r="AA454" s="153"/>
      <c r="AF454" s="153"/>
      <c r="AG454" s="153"/>
      <c r="AL454" s="153"/>
      <c r="AM454" s="153"/>
      <c r="AR454" s="153"/>
      <c r="AS454" s="153"/>
      <c r="AX454" s="153"/>
      <c r="AY454" s="153"/>
      <c r="BD454" s="153"/>
      <c r="BE454" s="153"/>
      <c r="BF454" s="153"/>
    </row>
    <row r="455" ht="15.75" customHeight="1">
      <c r="H455" s="153"/>
      <c r="I455" s="153"/>
      <c r="N455" s="153"/>
      <c r="O455" s="153"/>
      <c r="T455" s="153"/>
      <c r="U455" s="153"/>
      <c r="Z455" s="153"/>
      <c r="AA455" s="153"/>
      <c r="AF455" s="153"/>
      <c r="AG455" s="153"/>
      <c r="AL455" s="153"/>
      <c r="AM455" s="153"/>
      <c r="AR455" s="153"/>
      <c r="AS455" s="153"/>
      <c r="AX455" s="153"/>
      <c r="AY455" s="153"/>
      <c r="BD455" s="153"/>
      <c r="BE455" s="153"/>
      <c r="BF455" s="153"/>
    </row>
    <row r="456" ht="15.75" customHeight="1">
      <c r="H456" s="153"/>
      <c r="I456" s="153"/>
      <c r="N456" s="153"/>
      <c r="O456" s="153"/>
      <c r="T456" s="153"/>
      <c r="U456" s="153"/>
      <c r="Z456" s="153"/>
      <c r="AA456" s="153"/>
      <c r="AF456" s="153"/>
      <c r="AG456" s="153"/>
      <c r="AL456" s="153"/>
      <c r="AM456" s="153"/>
      <c r="AR456" s="153"/>
      <c r="AS456" s="153"/>
      <c r="AX456" s="153"/>
      <c r="AY456" s="153"/>
      <c r="BD456" s="153"/>
      <c r="BE456" s="153"/>
      <c r="BF456" s="153"/>
    </row>
    <row r="457" ht="15.75" customHeight="1">
      <c r="H457" s="153"/>
      <c r="I457" s="153"/>
      <c r="N457" s="153"/>
      <c r="O457" s="153"/>
      <c r="T457" s="153"/>
      <c r="U457" s="153"/>
      <c r="Z457" s="153"/>
      <c r="AA457" s="153"/>
      <c r="AF457" s="153"/>
      <c r="AG457" s="153"/>
      <c r="AL457" s="153"/>
      <c r="AM457" s="153"/>
      <c r="AR457" s="153"/>
      <c r="AS457" s="153"/>
      <c r="AX457" s="153"/>
      <c r="AY457" s="153"/>
      <c r="BD457" s="153"/>
      <c r="BE457" s="153"/>
      <c r="BF457" s="153"/>
    </row>
    <row r="458" ht="15.75" customHeight="1">
      <c r="H458" s="153"/>
      <c r="I458" s="153"/>
      <c r="N458" s="153"/>
      <c r="O458" s="153"/>
      <c r="T458" s="153"/>
      <c r="U458" s="153"/>
      <c r="Z458" s="153"/>
      <c r="AA458" s="153"/>
      <c r="AF458" s="153"/>
      <c r="AG458" s="153"/>
      <c r="AL458" s="153"/>
      <c r="AM458" s="153"/>
      <c r="AR458" s="153"/>
      <c r="AS458" s="153"/>
      <c r="AX458" s="153"/>
      <c r="AY458" s="153"/>
      <c r="BD458" s="153"/>
      <c r="BE458" s="153"/>
      <c r="BF458" s="153"/>
    </row>
    <row r="459" ht="15.75" customHeight="1">
      <c r="H459" s="153"/>
      <c r="I459" s="153"/>
      <c r="N459" s="153"/>
      <c r="O459" s="153"/>
      <c r="T459" s="153"/>
      <c r="U459" s="153"/>
      <c r="Z459" s="153"/>
      <c r="AA459" s="153"/>
      <c r="AF459" s="153"/>
      <c r="AG459" s="153"/>
      <c r="AL459" s="153"/>
      <c r="AM459" s="153"/>
      <c r="AR459" s="153"/>
      <c r="AS459" s="153"/>
      <c r="AX459" s="153"/>
      <c r="AY459" s="153"/>
      <c r="BD459" s="153"/>
      <c r="BE459" s="153"/>
      <c r="BF459" s="153"/>
    </row>
    <row r="460" ht="15.75" customHeight="1">
      <c r="H460" s="153"/>
      <c r="I460" s="153"/>
      <c r="N460" s="153"/>
      <c r="O460" s="153"/>
      <c r="T460" s="153"/>
      <c r="U460" s="153"/>
      <c r="Z460" s="153"/>
      <c r="AA460" s="153"/>
      <c r="AF460" s="153"/>
      <c r="AG460" s="153"/>
      <c r="AL460" s="153"/>
      <c r="AM460" s="153"/>
      <c r="AR460" s="153"/>
      <c r="AS460" s="153"/>
      <c r="AX460" s="153"/>
      <c r="AY460" s="153"/>
      <c r="BD460" s="153"/>
      <c r="BE460" s="153"/>
      <c r="BF460" s="153"/>
    </row>
    <row r="461" ht="15.75" customHeight="1">
      <c r="H461" s="153"/>
      <c r="I461" s="153"/>
      <c r="N461" s="153"/>
      <c r="O461" s="153"/>
      <c r="T461" s="153"/>
      <c r="U461" s="153"/>
      <c r="Z461" s="153"/>
      <c r="AA461" s="153"/>
      <c r="AF461" s="153"/>
      <c r="AG461" s="153"/>
      <c r="AL461" s="153"/>
      <c r="AM461" s="153"/>
      <c r="AR461" s="153"/>
      <c r="AS461" s="153"/>
      <c r="AX461" s="153"/>
      <c r="AY461" s="153"/>
      <c r="BD461" s="153"/>
      <c r="BE461" s="153"/>
      <c r="BF461" s="153"/>
    </row>
    <row r="462" ht="15.75" customHeight="1">
      <c r="H462" s="153"/>
      <c r="I462" s="153"/>
      <c r="N462" s="153"/>
      <c r="O462" s="153"/>
      <c r="T462" s="153"/>
      <c r="U462" s="153"/>
      <c r="Z462" s="153"/>
      <c r="AA462" s="153"/>
      <c r="AF462" s="153"/>
      <c r="AG462" s="153"/>
      <c r="AL462" s="153"/>
      <c r="AM462" s="153"/>
      <c r="AR462" s="153"/>
      <c r="AS462" s="153"/>
      <c r="AX462" s="153"/>
      <c r="AY462" s="153"/>
      <c r="BD462" s="153"/>
      <c r="BE462" s="153"/>
      <c r="BF462" s="153"/>
    </row>
    <row r="463" ht="15.75" customHeight="1">
      <c r="H463" s="153"/>
      <c r="I463" s="153"/>
      <c r="N463" s="153"/>
      <c r="O463" s="153"/>
      <c r="T463" s="153"/>
      <c r="U463" s="153"/>
      <c r="Z463" s="153"/>
      <c r="AA463" s="153"/>
      <c r="AF463" s="153"/>
      <c r="AG463" s="153"/>
      <c r="AL463" s="153"/>
      <c r="AM463" s="153"/>
      <c r="AR463" s="153"/>
      <c r="AS463" s="153"/>
      <c r="AX463" s="153"/>
      <c r="AY463" s="153"/>
      <c r="BD463" s="153"/>
      <c r="BE463" s="153"/>
      <c r="BF463" s="153"/>
    </row>
    <row r="464" ht="15.75" customHeight="1">
      <c r="H464" s="153"/>
      <c r="I464" s="153"/>
      <c r="N464" s="153"/>
      <c r="O464" s="153"/>
      <c r="T464" s="153"/>
      <c r="U464" s="153"/>
      <c r="Z464" s="153"/>
      <c r="AA464" s="153"/>
      <c r="AF464" s="153"/>
      <c r="AG464" s="153"/>
      <c r="AL464" s="153"/>
      <c r="AM464" s="153"/>
      <c r="AR464" s="153"/>
      <c r="AS464" s="153"/>
      <c r="AX464" s="153"/>
      <c r="AY464" s="153"/>
      <c r="BD464" s="153"/>
      <c r="BE464" s="153"/>
      <c r="BF464" s="153"/>
    </row>
    <row r="465" ht="15.75" customHeight="1">
      <c r="H465" s="153"/>
      <c r="I465" s="153"/>
      <c r="N465" s="153"/>
      <c r="O465" s="153"/>
      <c r="T465" s="153"/>
      <c r="U465" s="153"/>
      <c r="Z465" s="153"/>
      <c r="AA465" s="153"/>
      <c r="AF465" s="153"/>
      <c r="AG465" s="153"/>
      <c r="AL465" s="153"/>
      <c r="AM465" s="153"/>
      <c r="AR465" s="153"/>
      <c r="AS465" s="153"/>
      <c r="AX465" s="153"/>
      <c r="AY465" s="153"/>
      <c r="BD465" s="153"/>
      <c r="BE465" s="153"/>
      <c r="BF465" s="153"/>
    </row>
    <row r="466" ht="15.75" customHeight="1">
      <c r="H466" s="153"/>
      <c r="I466" s="153"/>
      <c r="N466" s="153"/>
      <c r="O466" s="153"/>
      <c r="T466" s="153"/>
      <c r="U466" s="153"/>
      <c r="Z466" s="153"/>
      <c r="AA466" s="153"/>
      <c r="AF466" s="153"/>
      <c r="AG466" s="153"/>
      <c r="AL466" s="153"/>
      <c r="AM466" s="153"/>
      <c r="AR466" s="153"/>
      <c r="AS466" s="153"/>
      <c r="AX466" s="153"/>
      <c r="AY466" s="153"/>
      <c r="BD466" s="153"/>
      <c r="BE466" s="153"/>
      <c r="BF466" s="153"/>
    </row>
    <row r="467" ht="15.75" customHeight="1">
      <c r="H467" s="153"/>
      <c r="I467" s="153"/>
      <c r="N467" s="153"/>
      <c r="O467" s="153"/>
      <c r="T467" s="153"/>
      <c r="U467" s="153"/>
      <c r="Z467" s="153"/>
      <c r="AA467" s="153"/>
      <c r="AF467" s="153"/>
      <c r="AG467" s="153"/>
      <c r="AL467" s="153"/>
      <c r="AM467" s="153"/>
      <c r="AR467" s="153"/>
      <c r="AS467" s="153"/>
      <c r="AX467" s="153"/>
      <c r="AY467" s="153"/>
      <c r="BD467" s="153"/>
      <c r="BE467" s="153"/>
      <c r="BF467" s="153"/>
    </row>
    <row r="468" ht="15.75" customHeight="1">
      <c r="H468" s="153"/>
      <c r="I468" s="153"/>
      <c r="N468" s="153"/>
      <c r="O468" s="153"/>
      <c r="T468" s="153"/>
      <c r="U468" s="153"/>
      <c r="Z468" s="153"/>
      <c r="AA468" s="153"/>
      <c r="AF468" s="153"/>
      <c r="AG468" s="153"/>
      <c r="AL468" s="153"/>
      <c r="AM468" s="153"/>
      <c r="AR468" s="153"/>
      <c r="AS468" s="153"/>
      <c r="AX468" s="153"/>
      <c r="AY468" s="153"/>
      <c r="BD468" s="153"/>
      <c r="BE468" s="153"/>
      <c r="BF468" s="153"/>
    </row>
    <row r="469" ht="15.75" customHeight="1">
      <c r="H469" s="153"/>
      <c r="I469" s="153"/>
      <c r="N469" s="153"/>
      <c r="O469" s="153"/>
      <c r="T469" s="153"/>
      <c r="U469" s="153"/>
      <c r="Z469" s="153"/>
      <c r="AA469" s="153"/>
      <c r="AF469" s="153"/>
      <c r="AG469" s="153"/>
      <c r="AL469" s="153"/>
      <c r="AM469" s="153"/>
      <c r="AR469" s="153"/>
      <c r="AS469" s="153"/>
      <c r="AX469" s="153"/>
      <c r="AY469" s="153"/>
      <c r="BD469" s="153"/>
      <c r="BE469" s="153"/>
      <c r="BF469" s="153"/>
    </row>
    <row r="470" ht="15.75" customHeight="1">
      <c r="H470" s="153"/>
      <c r="I470" s="153"/>
      <c r="N470" s="153"/>
      <c r="O470" s="153"/>
      <c r="T470" s="153"/>
      <c r="U470" s="153"/>
      <c r="Z470" s="153"/>
      <c r="AA470" s="153"/>
      <c r="AF470" s="153"/>
      <c r="AG470" s="153"/>
      <c r="AL470" s="153"/>
      <c r="AM470" s="153"/>
      <c r="AR470" s="153"/>
      <c r="AS470" s="153"/>
      <c r="AX470" s="153"/>
      <c r="AY470" s="153"/>
      <c r="BD470" s="153"/>
      <c r="BE470" s="153"/>
      <c r="BF470" s="153"/>
    </row>
    <row r="471" ht="15.75" customHeight="1">
      <c r="H471" s="153"/>
      <c r="I471" s="153"/>
      <c r="N471" s="153"/>
      <c r="O471" s="153"/>
      <c r="T471" s="153"/>
      <c r="U471" s="153"/>
      <c r="Z471" s="153"/>
      <c r="AA471" s="153"/>
      <c r="AF471" s="153"/>
      <c r="AG471" s="153"/>
      <c r="AL471" s="153"/>
      <c r="AM471" s="153"/>
      <c r="AR471" s="153"/>
      <c r="AS471" s="153"/>
      <c r="AX471" s="153"/>
      <c r="AY471" s="153"/>
      <c r="BD471" s="153"/>
      <c r="BE471" s="153"/>
      <c r="BF471" s="153"/>
    </row>
    <row r="472" ht="15.75" customHeight="1">
      <c r="H472" s="153"/>
      <c r="I472" s="153"/>
      <c r="N472" s="153"/>
      <c r="O472" s="153"/>
      <c r="T472" s="153"/>
      <c r="U472" s="153"/>
      <c r="Z472" s="153"/>
      <c r="AA472" s="153"/>
      <c r="AF472" s="153"/>
      <c r="AG472" s="153"/>
      <c r="AL472" s="153"/>
      <c r="AM472" s="153"/>
      <c r="AR472" s="153"/>
      <c r="AS472" s="153"/>
      <c r="AX472" s="153"/>
      <c r="AY472" s="153"/>
      <c r="BD472" s="153"/>
      <c r="BE472" s="153"/>
      <c r="BF472" s="153"/>
    </row>
    <row r="473" ht="15.75" customHeight="1">
      <c r="H473" s="153"/>
      <c r="I473" s="153"/>
      <c r="N473" s="153"/>
      <c r="O473" s="153"/>
      <c r="T473" s="153"/>
      <c r="U473" s="153"/>
      <c r="Z473" s="153"/>
      <c r="AA473" s="153"/>
      <c r="AF473" s="153"/>
      <c r="AG473" s="153"/>
      <c r="AL473" s="153"/>
      <c r="AM473" s="153"/>
      <c r="AR473" s="153"/>
      <c r="AS473" s="153"/>
      <c r="AX473" s="153"/>
      <c r="AY473" s="153"/>
      <c r="BD473" s="153"/>
      <c r="BE473" s="153"/>
      <c r="BF473" s="153"/>
    </row>
    <row r="474" ht="15.75" customHeight="1">
      <c r="H474" s="153"/>
      <c r="I474" s="153"/>
      <c r="N474" s="153"/>
      <c r="O474" s="153"/>
      <c r="T474" s="153"/>
      <c r="U474" s="153"/>
      <c r="Z474" s="153"/>
      <c r="AA474" s="153"/>
      <c r="AF474" s="153"/>
      <c r="AG474" s="153"/>
      <c r="AL474" s="153"/>
      <c r="AM474" s="153"/>
      <c r="AR474" s="153"/>
      <c r="AS474" s="153"/>
      <c r="AX474" s="153"/>
      <c r="AY474" s="153"/>
      <c r="BD474" s="153"/>
      <c r="BE474" s="153"/>
      <c r="BF474" s="153"/>
    </row>
    <row r="475" ht="15.75" customHeight="1">
      <c r="H475" s="153"/>
      <c r="I475" s="153"/>
      <c r="N475" s="153"/>
      <c r="O475" s="153"/>
      <c r="T475" s="153"/>
      <c r="U475" s="153"/>
      <c r="Z475" s="153"/>
      <c r="AA475" s="153"/>
      <c r="AF475" s="153"/>
      <c r="AG475" s="153"/>
      <c r="AL475" s="153"/>
      <c r="AM475" s="153"/>
      <c r="AR475" s="153"/>
      <c r="AS475" s="153"/>
      <c r="AX475" s="153"/>
      <c r="AY475" s="153"/>
      <c r="BD475" s="153"/>
      <c r="BE475" s="153"/>
      <c r="BF475" s="153"/>
    </row>
    <row r="476" ht="15.75" customHeight="1">
      <c r="H476" s="153"/>
      <c r="I476" s="153"/>
      <c r="N476" s="153"/>
      <c r="O476" s="153"/>
      <c r="T476" s="153"/>
      <c r="U476" s="153"/>
      <c r="Z476" s="153"/>
      <c r="AA476" s="153"/>
      <c r="AF476" s="153"/>
      <c r="AG476" s="153"/>
      <c r="AL476" s="153"/>
      <c r="AM476" s="153"/>
      <c r="AR476" s="153"/>
      <c r="AS476" s="153"/>
      <c r="AX476" s="153"/>
      <c r="AY476" s="153"/>
      <c r="BD476" s="153"/>
      <c r="BE476" s="153"/>
      <c r="BF476" s="153"/>
    </row>
    <row r="477" ht="15.75" customHeight="1">
      <c r="H477" s="153"/>
      <c r="I477" s="153"/>
      <c r="N477" s="153"/>
      <c r="O477" s="153"/>
      <c r="T477" s="153"/>
      <c r="U477" s="153"/>
      <c r="Z477" s="153"/>
      <c r="AA477" s="153"/>
      <c r="AF477" s="153"/>
      <c r="AG477" s="153"/>
      <c r="AL477" s="153"/>
      <c r="AM477" s="153"/>
      <c r="AR477" s="153"/>
      <c r="AS477" s="153"/>
      <c r="AX477" s="153"/>
      <c r="AY477" s="153"/>
      <c r="BD477" s="153"/>
      <c r="BE477" s="153"/>
      <c r="BF477" s="153"/>
    </row>
    <row r="478" ht="15.75" customHeight="1">
      <c r="H478" s="153"/>
      <c r="I478" s="153"/>
      <c r="N478" s="153"/>
      <c r="O478" s="153"/>
      <c r="T478" s="153"/>
      <c r="U478" s="153"/>
      <c r="Z478" s="153"/>
      <c r="AA478" s="153"/>
      <c r="AF478" s="153"/>
      <c r="AG478" s="153"/>
      <c r="AL478" s="153"/>
      <c r="AM478" s="153"/>
      <c r="AR478" s="153"/>
      <c r="AS478" s="153"/>
      <c r="AX478" s="153"/>
      <c r="AY478" s="153"/>
      <c r="BD478" s="153"/>
      <c r="BE478" s="153"/>
      <c r="BF478" s="153"/>
    </row>
    <row r="479" ht="15.75" customHeight="1">
      <c r="H479" s="153"/>
      <c r="I479" s="153"/>
      <c r="N479" s="153"/>
      <c r="O479" s="153"/>
      <c r="T479" s="153"/>
      <c r="U479" s="153"/>
      <c r="Z479" s="153"/>
      <c r="AA479" s="153"/>
      <c r="AF479" s="153"/>
      <c r="AG479" s="153"/>
      <c r="AL479" s="153"/>
      <c r="AM479" s="153"/>
      <c r="AR479" s="153"/>
      <c r="AS479" s="153"/>
      <c r="AX479" s="153"/>
      <c r="AY479" s="153"/>
      <c r="BD479" s="153"/>
      <c r="BE479" s="153"/>
      <c r="BF479" s="153"/>
    </row>
    <row r="480" ht="15.75" customHeight="1">
      <c r="H480" s="153"/>
      <c r="I480" s="153"/>
      <c r="N480" s="153"/>
      <c r="O480" s="153"/>
      <c r="T480" s="153"/>
      <c r="U480" s="153"/>
      <c r="Z480" s="153"/>
      <c r="AA480" s="153"/>
      <c r="AF480" s="153"/>
      <c r="AG480" s="153"/>
      <c r="AL480" s="153"/>
      <c r="AM480" s="153"/>
      <c r="AR480" s="153"/>
      <c r="AS480" s="153"/>
      <c r="AX480" s="153"/>
      <c r="AY480" s="153"/>
      <c r="BD480" s="153"/>
      <c r="BE480" s="153"/>
      <c r="BF480" s="153"/>
    </row>
    <row r="481" ht="15.75" customHeight="1">
      <c r="H481" s="153"/>
      <c r="I481" s="153"/>
      <c r="N481" s="153"/>
      <c r="O481" s="153"/>
      <c r="T481" s="153"/>
      <c r="U481" s="153"/>
      <c r="Z481" s="153"/>
      <c r="AA481" s="153"/>
      <c r="AF481" s="153"/>
      <c r="AG481" s="153"/>
      <c r="AL481" s="153"/>
      <c r="AM481" s="153"/>
      <c r="AR481" s="153"/>
      <c r="AS481" s="153"/>
      <c r="AX481" s="153"/>
      <c r="AY481" s="153"/>
      <c r="BD481" s="153"/>
      <c r="BE481" s="153"/>
      <c r="BF481" s="153"/>
    </row>
    <row r="482" ht="15.75" customHeight="1">
      <c r="H482" s="153"/>
      <c r="I482" s="153"/>
      <c r="N482" s="153"/>
      <c r="O482" s="153"/>
      <c r="T482" s="153"/>
      <c r="U482" s="153"/>
      <c r="Z482" s="153"/>
      <c r="AA482" s="153"/>
      <c r="AF482" s="153"/>
      <c r="AG482" s="153"/>
      <c r="AL482" s="153"/>
      <c r="AM482" s="153"/>
      <c r="AR482" s="153"/>
      <c r="AS482" s="153"/>
      <c r="AX482" s="153"/>
      <c r="AY482" s="153"/>
      <c r="BD482" s="153"/>
      <c r="BE482" s="153"/>
      <c r="BF482" s="153"/>
    </row>
    <row r="483" ht="15.75" customHeight="1">
      <c r="H483" s="153"/>
      <c r="I483" s="153"/>
      <c r="N483" s="153"/>
      <c r="O483" s="153"/>
      <c r="T483" s="153"/>
      <c r="U483" s="153"/>
      <c r="Z483" s="153"/>
      <c r="AA483" s="153"/>
      <c r="AF483" s="153"/>
      <c r="AG483" s="153"/>
      <c r="AL483" s="153"/>
      <c r="AM483" s="153"/>
      <c r="AR483" s="153"/>
      <c r="AS483" s="153"/>
      <c r="AX483" s="153"/>
      <c r="AY483" s="153"/>
      <c r="BD483" s="153"/>
      <c r="BE483" s="153"/>
      <c r="BF483" s="153"/>
    </row>
    <row r="484" ht="15.75" customHeight="1">
      <c r="H484" s="153"/>
      <c r="I484" s="153"/>
      <c r="N484" s="153"/>
      <c r="O484" s="153"/>
      <c r="T484" s="153"/>
      <c r="U484" s="153"/>
      <c r="Z484" s="153"/>
      <c r="AA484" s="153"/>
      <c r="AF484" s="153"/>
      <c r="AG484" s="153"/>
      <c r="AL484" s="153"/>
      <c r="AM484" s="153"/>
      <c r="AR484" s="153"/>
      <c r="AS484" s="153"/>
      <c r="AX484" s="153"/>
      <c r="AY484" s="153"/>
      <c r="BD484" s="153"/>
      <c r="BE484" s="153"/>
      <c r="BF484" s="153"/>
    </row>
    <row r="485" ht="15.75" customHeight="1">
      <c r="H485" s="153"/>
      <c r="I485" s="153"/>
      <c r="N485" s="153"/>
      <c r="O485" s="153"/>
      <c r="T485" s="153"/>
      <c r="U485" s="153"/>
      <c r="Z485" s="153"/>
      <c r="AA485" s="153"/>
      <c r="AF485" s="153"/>
      <c r="AG485" s="153"/>
      <c r="AL485" s="153"/>
      <c r="AM485" s="153"/>
      <c r="AR485" s="153"/>
      <c r="AS485" s="153"/>
      <c r="AX485" s="153"/>
      <c r="AY485" s="153"/>
      <c r="BD485" s="153"/>
      <c r="BE485" s="153"/>
      <c r="BF485" s="153"/>
    </row>
    <row r="486" ht="15.75" customHeight="1">
      <c r="H486" s="153"/>
      <c r="I486" s="153"/>
      <c r="N486" s="153"/>
      <c r="O486" s="153"/>
      <c r="T486" s="153"/>
      <c r="U486" s="153"/>
      <c r="Z486" s="153"/>
      <c r="AA486" s="153"/>
      <c r="AF486" s="153"/>
      <c r="AG486" s="153"/>
      <c r="AL486" s="153"/>
      <c r="AM486" s="153"/>
      <c r="AR486" s="153"/>
      <c r="AS486" s="153"/>
      <c r="AX486" s="153"/>
      <c r="AY486" s="153"/>
      <c r="BD486" s="153"/>
      <c r="BE486" s="153"/>
      <c r="BF486" s="153"/>
    </row>
    <row r="487" ht="15.75" customHeight="1">
      <c r="H487" s="153"/>
      <c r="I487" s="153"/>
      <c r="N487" s="153"/>
      <c r="O487" s="153"/>
      <c r="T487" s="153"/>
      <c r="U487" s="153"/>
      <c r="Z487" s="153"/>
      <c r="AA487" s="153"/>
      <c r="AF487" s="153"/>
      <c r="AG487" s="153"/>
      <c r="AL487" s="153"/>
      <c r="AM487" s="153"/>
      <c r="AR487" s="153"/>
      <c r="AS487" s="153"/>
      <c r="AX487" s="153"/>
      <c r="AY487" s="153"/>
      <c r="BD487" s="153"/>
      <c r="BE487" s="153"/>
      <c r="BF487" s="153"/>
    </row>
    <row r="488" ht="15.75" customHeight="1">
      <c r="H488" s="153"/>
      <c r="I488" s="153"/>
      <c r="N488" s="153"/>
      <c r="O488" s="153"/>
      <c r="T488" s="153"/>
      <c r="U488" s="153"/>
      <c r="Z488" s="153"/>
      <c r="AA488" s="153"/>
      <c r="AF488" s="153"/>
      <c r="AG488" s="153"/>
      <c r="AL488" s="153"/>
      <c r="AM488" s="153"/>
      <c r="AR488" s="153"/>
      <c r="AS488" s="153"/>
      <c r="AX488" s="153"/>
      <c r="AY488" s="153"/>
      <c r="BD488" s="153"/>
      <c r="BE488" s="153"/>
      <c r="BF488" s="153"/>
    </row>
    <row r="489" ht="15.75" customHeight="1">
      <c r="H489" s="153"/>
      <c r="I489" s="153"/>
      <c r="N489" s="153"/>
      <c r="O489" s="153"/>
      <c r="T489" s="153"/>
      <c r="U489" s="153"/>
      <c r="Z489" s="153"/>
      <c r="AA489" s="153"/>
      <c r="AF489" s="153"/>
      <c r="AG489" s="153"/>
      <c r="AL489" s="153"/>
      <c r="AM489" s="153"/>
      <c r="AR489" s="153"/>
      <c r="AS489" s="153"/>
      <c r="AX489" s="153"/>
      <c r="AY489" s="153"/>
      <c r="BD489" s="153"/>
      <c r="BE489" s="153"/>
      <c r="BF489" s="153"/>
    </row>
    <row r="490" ht="15.75" customHeight="1">
      <c r="H490" s="153"/>
      <c r="I490" s="153"/>
      <c r="N490" s="153"/>
      <c r="O490" s="153"/>
      <c r="T490" s="153"/>
      <c r="U490" s="153"/>
      <c r="Z490" s="153"/>
      <c r="AA490" s="153"/>
      <c r="AF490" s="153"/>
      <c r="AG490" s="153"/>
      <c r="AL490" s="153"/>
      <c r="AM490" s="153"/>
      <c r="AR490" s="153"/>
      <c r="AS490" s="153"/>
      <c r="AX490" s="153"/>
      <c r="AY490" s="153"/>
      <c r="BD490" s="153"/>
      <c r="BE490" s="153"/>
      <c r="BF490" s="153"/>
    </row>
    <row r="491" ht="15.75" customHeight="1">
      <c r="H491" s="153"/>
      <c r="I491" s="153"/>
      <c r="N491" s="153"/>
      <c r="O491" s="153"/>
      <c r="T491" s="153"/>
      <c r="U491" s="153"/>
      <c r="Z491" s="153"/>
      <c r="AA491" s="153"/>
      <c r="AF491" s="153"/>
      <c r="AG491" s="153"/>
      <c r="AL491" s="153"/>
      <c r="AM491" s="153"/>
      <c r="AR491" s="153"/>
      <c r="AS491" s="153"/>
      <c r="AX491" s="153"/>
      <c r="AY491" s="153"/>
      <c r="BD491" s="153"/>
      <c r="BE491" s="153"/>
      <c r="BF491" s="153"/>
    </row>
    <row r="492" ht="15.75" customHeight="1">
      <c r="H492" s="153"/>
      <c r="I492" s="153"/>
      <c r="N492" s="153"/>
      <c r="O492" s="153"/>
      <c r="T492" s="153"/>
      <c r="U492" s="153"/>
      <c r="Z492" s="153"/>
      <c r="AA492" s="153"/>
      <c r="AF492" s="153"/>
      <c r="AG492" s="153"/>
      <c r="AL492" s="153"/>
      <c r="AM492" s="153"/>
      <c r="AR492" s="153"/>
      <c r="AS492" s="153"/>
      <c r="AX492" s="153"/>
      <c r="AY492" s="153"/>
      <c r="BD492" s="153"/>
      <c r="BE492" s="153"/>
      <c r="BF492" s="153"/>
    </row>
    <row r="493" ht="15.75" customHeight="1">
      <c r="H493" s="153"/>
      <c r="I493" s="153"/>
      <c r="N493" s="153"/>
      <c r="O493" s="153"/>
      <c r="T493" s="153"/>
      <c r="U493" s="153"/>
      <c r="Z493" s="153"/>
      <c r="AA493" s="153"/>
      <c r="AF493" s="153"/>
      <c r="AG493" s="153"/>
      <c r="AL493" s="153"/>
      <c r="AM493" s="153"/>
      <c r="AR493" s="153"/>
      <c r="AS493" s="153"/>
      <c r="AX493" s="153"/>
      <c r="AY493" s="153"/>
      <c r="BD493" s="153"/>
      <c r="BE493" s="153"/>
      <c r="BF493" s="153"/>
    </row>
    <row r="494" ht="15.75" customHeight="1">
      <c r="H494" s="153"/>
      <c r="I494" s="153"/>
      <c r="N494" s="153"/>
      <c r="O494" s="153"/>
      <c r="T494" s="153"/>
      <c r="U494" s="153"/>
      <c r="Z494" s="153"/>
      <c r="AA494" s="153"/>
      <c r="AF494" s="153"/>
      <c r="AG494" s="153"/>
      <c r="AL494" s="153"/>
      <c r="AM494" s="153"/>
      <c r="AR494" s="153"/>
      <c r="AS494" s="153"/>
      <c r="AX494" s="153"/>
      <c r="AY494" s="153"/>
      <c r="BD494" s="153"/>
      <c r="BE494" s="153"/>
      <c r="BF494" s="153"/>
    </row>
    <row r="495" ht="15.75" customHeight="1">
      <c r="H495" s="153"/>
      <c r="I495" s="153"/>
      <c r="N495" s="153"/>
      <c r="O495" s="153"/>
      <c r="T495" s="153"/>
      <c r="U495" s="153"/>
      <c r="Z495" s="153"/>
      <c r="AA495" s="153"/>
      <c r="AF495" s="153"/>
      <c r="AG495" s="153"/>
      <c r="AL495" s="153"/>
      <c r="AM495" s="153"/>
      <c r="AR495" s="153"/>
      <c r="AS495" s="153"/>
      <c r="AX495" s="153"/>
      <c r="AY495" s="153"/>
      <c r="BD495" s="153"/>
      <c r="BE495" s="153"/>
      <c r="BF495" s="153"/>
    </row>
    <row r="496" ht="15.75" customHeight="1">
      <c r="H496" s="153"/>
      <c r="I496" s="153"/>
      <c r="N496" s="153"/>
      <c r="O496" s="153"/>
      <c r="T496" s="153"/>
      <c r="U496" s="153"/>
      <c r="Z496" s="153"/>
      <c r="AA496" s="153"/>
      <c r="AF496" s="153"/>
      <c r="AG496" s="153"/>
      <c r="AL496" s="153"/>
      <c r="AM496" s="153"/>
      <c r="AR496" s="153"/>
      <c r="AS496" s="153"/>
      <c r="AX496" s="153"/>
      <c r="AY496" s="153"/>
      <c r="BD496" s="153"/>
      <c r="BE496" s="153"/>
      <c r="BF496" s="153"/>
    </row>
    <row r="497" ht="15.75" customHeight="1">
      <c r="H497" s="153"/>
      <c r="I497" s="153"/>
      <c r="N497" s="153"/>
      <c r="O497" s="153"/>
      <c r="T497" s="153"/>
      <c r="U497" s="153"/>
      <c r="Z497" s="153"/>
      <c r="AA497" s="153"/>
      <c r="AF497" s="153"/>
      <c r="AG497" s="153"/>
      <c r="AL497" s="153"/>
      <c r="AM497" s="153"/>
      <c r="AR497" s="153"/>
      <c r="AS497" s="153"/>
      <c r="AX497" s="153"/>
      <c r="AY497" s="153"/>
      <c r="BD497" s="153"/>
      <c r="BE497" s="153"/>
      <c r="BF497" s="153"/>
    </row>
    <row r="498" ht="15.75" customHeight="1">
      <c r="H498" s="153"/>
      <c r="I498" s="153"/>
      <c r="N498" s="153"/>
      <c r="O498" s="153"/>
      <c r="T498" s="153"/>
      <c r="U498" s="153"/>
      <c r="Z498" s="153"/>
      <c r="AA498" s="153"/>
      <c r="AF498" s="153"/>
      <c r="AG498" s="153"/>
      <c r="AL498" s="153"/>
      <c r="AM498" s="153"/>
      <c r="AR498" s="153"/>
      <c r="AS498" s="153"/>
      <c r="AX498" s="153"/>
      <c r="AY498" s="153"/>
      <c r="BD498" s="153"/>
      <c r="BE498" s="153"/>
      <c r="BF498" s="153"/>
    </row>
    <row r="499" ht="15.75" customHeight="1">
      <c r="H499" s="153"/>
      <c r="I499" s="153"/>
      <c r="N499" s="153"/>
      <c r="O499" s="153"/>
      <c r="T499" s="153"/>
      <c r="U499" s="153"/>
      <c r="Z499" s="153"/>
      <c r="AA499" s="153"/>
      <c r="AF499" s="153"/>
      <c r="AG499" s="153"/>
      <c r="AL499" s="153"/>
      <c r="AM499" s="153"/>
      <c r="AR499" s="153"/>
      <c r="AS499" s="153"/>
      <c r="AX499" s="153"/>
      <c r="AY499" s="153"/>
      <c r="BD499" s="153"/>
      <c r="BE499" s="153"/>
      <c r="BF499" s="153"/>
    </row>
    <row r="500" ht="15.75" customHeight="1">
      <c r="H500" s="153"/>
      <c r="I500" s="153"/>
      <c r="N500" s="153"/>
      <c r="O500" s="153"/>
      <c r="T500" s="153"/>
      <c r="U500" s="153"/>
      <c r="Z500" s="153"/>
      <c r="AA500" s="153"/>
      <c r="AF500" s="153"/>
      <c r="AG500" s="153"/>
      <c r="AL500" s="153"/>
      <c r="AM500" s="153"/>
      <c r="AR500" s="153"/>
      <c r="AS500" s="153"/>
      <c r="AX500" s="153"/>
      <c r="AY500" s="153"/>
      <c r="BD500" s="153"/>
      <c r="BE500" s="153"/>
      <c r="BF500" s="153"/>
    </row>
    <row r="501" ht="15.75" customHeight="1">
      <c r="H501" s="153"/>
      <c r="I501" s="153"/>
      <c r="N501" s="153"/>
      <c r="O501" s="153"/>
      <c r="T501" s="153"/>
      <c r="U501" s="153"/>
      <c r="Z501" s="153"/>
      <c r="AA501" s="153"/>
      <c r="AF501" s="153"/>
      <c r="AG501" s="153"/>
      <c r="AL501" s="153"/>
      <c r="AM501" s="153"/>
      <c r="AR501" s="153"/>
      <c r="AS501" s="153"/>
      <c r="AX501" s="153"/>
      <c r="AY501" s="153"/>
      <c r="BD501" s="153"/>
      <c r="BE501" s="153"/>
      <c r="BF501" s="153"/>
    </row>
    <row r="502" ht="15.75" customHeight="1">
      <c r="H502" s="153"/>
      <c r="I502" s="153"/>
      <c r="N502" s="153"/>
      <c r="O502" s="153"/>
      <c r="T502" s="153"/>
      <c r="U502" s="153"/>
      <c r="Z502" s="153"/>
      <c r="AA502" s="153"/>
      <c r="AF502" s="153"/>
      <c r="AG502" s="153"/>
      <c r="AL502" s="153"/>
      <c r="AM502" s="153"/>
      <c r="AR502" s="153"/>
      <c r="AS502" s="153"/>
      <c r="AX502" s="153"/>
      <c r="AY502" s="153"/>
      <c r="BD502" s="153"/>
      <c r="BE502" s="153"/>
      <c r="BF502" s="153"/>
    </row>
    <row r="503" ht="15.75" customHeight="1">
      <c r="H503" s="153"/>
      <c r="I503" s="153"/>
      <c r="N503" s="153"/>
      <c r="O503" s="153"/>
      <c r="T503" s="153"/>
      <c r="U503" s="153"/>
      <c r="Z503" s="153"/>
      <c r="AA503" s="153"/>
      <c r="AF503" s="153"/>
      <c r="AG503" s="153"/>
      <c r="AL503" s="153"/>
      <c r="AM503" s="153"/>
      <c r="AR503" s="153"/>
      <c r="AS503" s="153"/>
      <c r="AX503" s="153"/>
      <c r="AY503" s="153"/>
      <c r="BD503" s="153"/>
      <c r="BE503" s="153"/>
      <c r="BF503" s="153"/>
    </row>
    <row r="504" ht="15.75" customHeight="1">
      <c r="H504" s="153"/>
      <c r="I504" s="153"/>
      <c r="N504" s="153"/>
      <c r="O504" s="153"/>
      <c r="T504" s="153"/>
      <c r="U504" s="153"/>
      <c r="Z504" s="153"/>
      <c r="AA504" s="153"/>
      <c r="AF504" s="153"/>
      <c r="AG504" s="153"/>
      <c r="AL504" s="153"/>
      <c r="AM504" s="153"/>
      <c r="AR504" s="153"/>
      <c r="AS504" s="153"/>
      <c r="AX504" s="153"/>
      <c r="AY504" s="153"/>
      <c r="BD504" s="153"/>
      <c r="BE504" s="153"/>
      <c r="BF504" s="153"/>
    </row>
    <row r="505" ht="15.75" customHeight="1">
      <c r="H505" s="153"/>
      <c r="I505" s="153"/>
      <c r="N505" s="153"/>
      <c r="O505" s="153"/>
      <c r="T505" s="153"/>
      <c r="U505" s="153"/>
      <c r="Z505" s="153"/>
      <c r="AA505" s="153"/>
      <c r="AF505" s="153"/>
      <c r="AG505" s="153"/>
      <c r="AL505" s="153"/>
      <c r="AM505" s="153"/>
      <c r="AR505" s="153"/>
      <c r="AS505" s="153"/>
      <c r="AX505" s="153"/>
      <c r="AY505" s="153"/>
      <c r="BD505" s="153"/>
      <c r="BE505" s="153"/>
      <c r="BF505" s="153"/>
    </row>
    <row r="506" ht="15.75" customHeight="1">
      <c r="H506" s="153"/>
      <c r="I506" s="153"/>
      <c r="N506" s="153"/>
      <c r="O506" s="153"/>
      <c r="T506" s="153"/>
      <c r="U506" s="153"/>
      <c r="Z506" s="153"/>
      <c r="AA506" s="153"/>
      <c r="AF506" s="153"/>
      <c r="AG506" s="153"/>
      <c r="AL506" s="153"/>
      <c r="AM506" s="153"/>
      <c r="AR506" s="153"/>
      <c r="AS506" s="153"/>
      <c r="AX506" s="153"/>
      <c r="AY506" s="153"/>
      <c r="BD506" s="153"/>
      <c r="BE506" s="153"/>
      <c r="BF506" s="153"/>
    </row>
    <row r="507" ht="15.75" customHeight="1">
      <c r="H507" s="153"/>
      <c r="I507" s="153"/>
      <c r="N507" s="153"/>
      <c r="O507" s="153"/>
      <c r="T507" s="153"/>
      <c r="U507" s="153"/>
      <c r="Z507" s="153"/>
      <c r="AA507" s="153"/>
      <c r="AF507" s="153"/>
      <c r="AG507" s="153"/>
      <c r="AL507" s="153"/>
      <c r="AM507" s="153"/>
      <c r="AR507" s="153"/>
      <c r="AS507" s="153"/>
      <c r="AX507" s="153"/>
      <c r="AY507" s="153"/>
      <c r="BD507" s="153"/>
      <c r="BE507" s="153"/>
      <c r="BF507" s="153"/>
    </row>
    <row r="508" ht="15.75" customHeight="1">
      <c r="H508" s="153"/>
      <c r="I508" s="153"/>
      <c r="N508" s="153"/>
      <c r="O508" s="153"/>
      <c r="T508" s="153"/>
      <c r="U508" s="153"/>
      <c r="Z508" s="153"/>
      <c r="AA508" s="153"/>
      <c r="AF508" s="153"/>
      <c r="AG508" s="153"/>
      <c r="AL508" s="153"/>
      <c r="AM508" s="153"/>
      <c r="AR508" s="153"/>
      <c r="AS508" s="153"/>
      <c r="AX508" s="153"/>
      <c r="AY508" s="153"/>
      <c r="BD508" s="153"/>
      <c r="BE508" s="153"/>
      <c r="BF508" s="153"/>
    </row>
    <row r="509" ht="15.75" customHeight="1">
      <c r="H509" s="153"/>
      <c r="I509" s="153"/>
      <c r="N509" s="153"/>
      <c r="O509" s="153"/>
      <c r="T509" s="153"/>
      <c r="U509" s="153"/>
      <c r="Z509" s="153"/>
      <c r="AA509" s="153"/>
      <c r="AF509" s="153"/>
      <c r="AG509" s="153"/>
      <c r="AL509" s="153"/>
      <c r="AM509" s="153"/>
      <c r="AR509" s="153"/>
      <c r="AS509" s="153"/>
      <c r="AX509" s="153"/>
      <c r="AY509" s="153"/>
      <c r="BD509" s="153"/>
      <c r="BE509" s="153"/>
      <c r="BF509" s="153"/>
    </row>
    <row r="510" ht="15.75" customHeight="1">
      <c r="H510" s="153"/>
      <c r="I510" s="153"/>
      <c r="N510" s="153"/>
      <c r="O510" s="153"/>
      <c r="T510" s="153"/>
      <c r="U510" s="153"/>
      <c r="Z510" s="153"/>
      <c r="AA510" s="153"/>
      <c r="AF510" s="153"/>
      <c r="AG510" s="153"/>
      <c r="AL510" s="153"/>
      <c r="AM510" s="153"/>
      <c r="AR510" s="153"/>
      <c r="AS510" s="153"/>
      <c r="AX510" s="153"/>
      <c r="AY510" s="153"/>
      <c r="BD510" s="153"/>
      <c r="BE510" s="153"/>
      <c r="BF510" s="153"/>
    </row>
    <row r="511" ht="15.75" customHeight="1">
      <c r="H511" s="153"/>
      <c r="I511" s="153"/>
      <c r="N511" s="153"/>
      <c r="O511" s="153"/>
      <c r="T511" s="153"/>
      <c r="U511" s="153"/>
      <c r="Z511" s="153"/>
      <c r="AA511" s="153"/>
      <c r="AF511" s="153"/>
      <c r="AG511" s="153"/>
      <c r="AL511" s="153"/>
      <c r="AM511" s="153"/>
      <c r="AR511" s="153"/>
      <c r="AS511" s="153"/>
      <c r="AX511" s="153"/>
      <c r="AY511" s="153"/>
      <c r="BD511" s="153"/>
      <c r="BE511" s="153"/>
      <c r="BF511" s="153"/>
    </row>
    <row r="512" ht="15.75" customHeight="1">
      <c r="H512" s="153"/>
      <c r="I512" s="153"/>
      <c r="N512" s="153"/>
      <c r="O512" s="153"/>
      <c r="T512" s="153"/>
      <c r="U512" s="153"/>
      <c r="Z512" s="153"/>
      <c r="AA512" s="153"/>
      <c r="AF512" s="153"/>
      <c r="AG512" s="153"/>
      <c r="AL512" s="153"/>
      <c r="AM512" s="153"/>
      <c r="AR512" s="153"/>
      <c r="AS512" s="153"/>
      <c r="AX512" s="153"/>
      <c r="AY512" s="153"/>
      <c r="BD512" s="153"/>
      <c r="BE512" s="153"/>
      <c r="BF512" s="153"/>
    </row>
    <row r="513" ht="15.75" customHeight="1">
      <c r="H513" s="153"/>
      <c r="I513" s="153"/>
      <c r="N513" s="153"/>
      <c r="O513" s="153"/>
      <c r="T513" s="153"/>
      <c r="U513" s="153"/>
      <c r="Z513" s="153"/>
      <c r="AA513" s="153"/>
      <c r="AF513" s="153"/>
      <c r="AG513" s="153"/>
      <c r="AL513" s="153"/>
      <c r="AM513" s="153"/>
      <c r="AR513" s="153"/>
      <c r="AS513" s="153"/>
      <c r="AX513" s="153"/>
      <c r="AY513" s="153"/>
      <c r="BD513" s="153"/>
      <c r="BE513" s="153"/>
      <c r="BF513" s="153"/>
    </row>
    <row r="514" ht="15.75" customHeight="1">
      <c r="H514" s="153"/>
      <c r="I514" s="153"/>
      <c r="N514" s="153"/>
      <c r="O514" s="153"/>
      <c r="T514" s="153"/>
      <c r="U514" s="153"/>
      <c r="Z514" s="153"/>
      <c r="AA514" s="153"/>
      <c r="AF514" s="153"/>
      <c r="AG514" s="153"/>
      <c r="AL514" s="153"/>
      <c r="AM514" s="153"/>
      <c r="AR514" s="153"/>
      <c r="AS514" s="153"/>
      <c r="AX514" s="153"/>
      <c r="AY514" s="153"/>
      <c r="BD514" s="153"/>
      <c r="BE514" s="153"/>
      <c r="BF514" s="153"/>
    </row>
    <row r="515" ht="15.75" customHeight="1">
      <c r="H515" s="153"/>
      <c r="I515" s="153"/>
      <c r="N515" s="153"/>
      <c r="O515" s="153"/>
      <c r="T515" s="153"/>
      <c r="U515" s="153"/>
      <c r="Z515" s="153"/>
      <c r="AA515" s="153"/>
      <c r="AF515" s="153"/>
      <c r="AG515" s="153"/>
      <c r="AL515" s="153"/>
      <c r="AM515" s="153"/>
      <c r="AR515" s="153"/>
      <c r="AS515" s="153"/>
      <c r="AX515" s="153"/>
      <c r="AY515" s="153"/>
      <c r="BD515" s="153"/>
      <c r="BE515" s="153"/>
      <c r="BF515" s="153"/>
    </row>
    <row r="516" ht="15.75" customHeight="1">
      <c r="H516" s="153"/>
      <c r="I516" s="153"/>
      <c r="N516" s="153"/>
      <c r="O516" s="153"/>
      <c r="T516" s="153"/>
      <c r="U516" s="153"/>
      <c r="Z516" s="153"/>
      <c r="AA516" s="153"/>
      <c r="AF516" s="153"/>
      <c r="AG516" s="153"/>
      <c r="AL516" s="153"/>
      <c r="AM516" s="153"/>
      <c r="AR516" s="153"/>
      <c r="AS516" s="153"/>
      <c r="AX516" s="153"/>
      <c r="AY516" s="153"/>
      <c r="BD516" s="153"/>
      <c r="BE516" s="153"/>
      <c r="BF516" s="153"/>
    </row>
    <row r="517" ht="15.75" customHeight="1">
      <c r="H517" s="153"/>
      <c r="I517" s="153"/>
      <c r="N517" s="153"/>
      <c r="O517" s="153"/>
      <c r="T517" s="153"/>
      <c r="U517" s="153"/>
      <c r="Z517" s="153"/>
      <c r="AA517" s="153"/>
      <c r="AF517" s="153"/>
      <c r="AG517" s="153"/>
      <c r="AL517" s="153"/>
      <c r="AM517" s="153"/>
      <c r="AR517" s="153"/>
      <c r="AS517" s="153"/>
      <c r="AX517" s="153"/>
      <c r="AY517" s="153"/>
      <c r="BD517" s="153"/>
      <c r="BE517" s="153"/>
      <c r="BF517" s="153"/>
    </row>
    <row r="518" ht="15.75" customHeight="1">
      <c r="H518" s="153"/>
      <c r="I518" s="153"/>
      <c r="N518" s="153"/>
      <c r="O518" s="153"/>
      <c r="T518" s="153"/>
      <c r="U518" s="153"/>
      <c r="Z518" s="153"/>
      <c r="AA518" s="153"/>
      <c r="AF518" s="153"/>
      <c r="AG518" s="153"/>
      <c r="AL518" s="153"/>
      <c r="AM518" s="153"/>
      <c r="AR518" s="153"/>
      <c r="AS518" s="153"/>
      <c r="AX518" s="153"/>
      <c r="AY518" s="153"/>
      <c r="BD518" s="153"/>
      <c r="BE518" s="153"/>
      <c r="BF518" s="153"/>
    </row>
    <row r="519" ht="15.75" customHeight="1">
      <c r="H519" s="153"/>
      <c r="I519" s="153"/>
      <c r="N519" s="153"/>
      <c r="O519" s="153"/>
      <c r="T519" s="153"/>
      <c r="U519" s="153"/>
      <c r="Z519" s="153"/>
      <c r="AA519" s="153"/>
      <c r="AF519" s="153"/>
      <c r="AG519" s="153"/>
      <c r="AL519" s="153"/>
      <c r="AM519" s="153"/>
      <c r="AR519" s="153"/>
      <c r="AS519" s="153"/>
      <c r="AX519" s="153"/>
      <c r="AY519" s="153"/>
      <c r="BD519" s="153"/>
      <c r="BE519" s="153"/>
      <c r="BF519" s="153"/>
    </row>
    <row r="520" ht="15.75" customHeight="1">
      <c r="H520" s="153"/>
      <c r="I520" s="153"/>
      <c r="N520" s="153"/>
      <c r="O520" s="153"/>
      <c r="T520" s="153"/>
      <c r="U520" s="153"/>
      <c r="Z520" s="153"/>
      <c r="AA520" s="153"/>
      <c r="AF520" s="153"/>
      <c r="AG520" s="153"/>
      <c r="AL520" s="153"/>
      <c r="AM520" s="153"/>
      <c r="AR520" s="153"/>
      <c r="AS520" s="153"/>
      <c r="AX520" s="153"/>
      <c r="AY520" s="153"/>
      <c r="BD520" s="153"/>
      <c r="BE520" s="153"/>
      <c r="BF520" s="153"/>
    </row>
    <row r="521" ht="15.75" customHeight="1">
      <c r="H521" s="153"/>
      <c r="I521" s="153"/>
      <c r="N521" s="153"/>
      <c r="O521" s="153"/>
      <c r="T521" s="153"/>
      <c r="U521" s="153"/>
      <c r="Z521" s="153"/>
      <c r="AA521" s="153"/>
      <c r="AF521" s="153"/>
      <c r="AG521" s="153"/>
      <c r="AL521" s="153"/>
      <c r="AM521" s="153"/>
      <c r="AR521" s="153"/>
      <c r="AS521" s="153"/>
      <c r="AX521" s="153"/>
      <c r="AY521" s="153"/>
      <c r="BD521" s="153"/>
      <c r="BE521" s="153"/>
      <c r="BF521" s="153"/>
    </row>
    <row r="522" ht="15.75" customHeight="1">
      <c r="H522" s="153"/>
      <c r="I522" s="153"/>
      <c r="N522" s="153"/>
      <c r="O522" s="153"/>
      <c r="T522" s="153"/>
      <c r="U522" s="153"/>
      <c r="Z522" s="153"/>
      <c r="AA522" s="153"/>
      <c r="AF522" s="153"/>
      <c r="AG522" s="153"/>
      <c r="AL522" s="153"/>
      <c r="AM522" s="153"/>
      <c r="AR522" s="153"/>
      <c r="AS522" s="153"/>
      <c r="AX522" s="153"/>
      <c r="AY522" s="153"/>
      <c r="BD522" s="153"/>
      <c r="BE522" s="153"/>
      <c r="BF522" s="153"/>
    </row>
    <row r="523" ht="15.75" customHeight="1">
      <c r="H523" s="153"/>
      <c r="I523" s="153"/>
      <c r="N523" s="153"/>
      <c r="O523" s="153"/>
      <c r="T523" s="153"/>
      <c r="U523" s="153"/>
      <c r="Z523" s="153"/>
      <c r="AA523" s="153"/>
      <c r="AF523" s="153"/>
      <c r="AG523" s="153"/>
      <c r="AL523" s="153"/>
      <c r="AM523" s="153"/>
      <c r="AR523" s="153"/>
      <c r="AS523" s="153"/>
      <c r="AX523" s="153"/>
      <c r="AY523" s="153"/>
      <c r="BD523" s="153"/>
      <c r="BE523" s="153"/>
      <c r="BF523" s="153"/>
    </row>
    <row r="524" ht="15.75" customHeight="1">
      <c r="H524" s="153"/>
      <c r="I524" s="153"/>
      <c r="N524" s="153"/>
      <c r="O524" s="153"/>
      <c r="T524" s="153"/>
      <c r="U524" s="153"/>
      <c r="Z524" s="153"/>
      <c r="AA524" s="153"/>
      <c r="AF524" s="153"/>
      <c r="AG524" s="153"/>
      <c r="AL524" s="153"/>
      <c r="AM524" s="153"/>
      <c r="AR524" s="153"/>
      <c r="AS524" s="153"/>
      <c r="AX524" s="153"/>
      <c r="AY524" s="153"/>
      <c r="BD524" s="153"/>
      <c r="BE524" s="153"/>
      <c r="BF524" s="153"/>
    </row>
    <row r="525" ht="15.75" customHeight="1">
      <c r="H525" s="153"/>
      <c r="I525" s="153"/>
      <c r="N525" s="153"/>
      <c r="O525" s="153"/>
      <c r="T525" s="153"/>
      <c r="U525" s="153"/>
      <c r="Z525" s="153"/>
      <c r="AA525" s="153"/>
      <c r="AF525" s="153"/>
      <c r="AG525" s="153"/>
      <c r="AL525" s="153"/>
      <c r="AM525" s="153"/>
      <c r="AR525" s="153"/>
      <c r="AS525" s="153"/>
      <c r="AX525" s="153"/>
      <c r="AY525" s="153"/>
      <c r="BD525" s="153"/>
      <c r="BE525" s="153"/>
      <c r="BF525" s="153"/>
    </row>
    <row r="526" ht="15.75" customHeight="1">
      <c r="H526" s="153"/>
      <c r="I526" s="153"/>
      <c r="N526" s="153"/>
      <c r="O526" s="153"/>
      <c r="T526" s="153"/>
      <c r="U526" s="153"/>
      <c r="Z526" s="153"/>
      <c r="AA526" s="153"/>
      <c r="AF526" s="153"/>
      <c r="AG526" s="153"/>
      <c r="AL526" s="153"/>
      <c r="AM526" s="153"/>
      <c r="AR526" s="153"/>
      <c r="AS526" s="153"/>
      <c r="AX526" s="153"/>
      <c r="AY526" s="153"/>
      <c r="BD526" s="153"/>
      <c r="BE526" s="153"/>
      <c r="BF526" s="153"/>
    </row>
    <row r="527" ht="15.75" customHeight="1">
      <c r="H527" s="153"/>
      <c r="I527" s="153"/>
      <c r="N527" s="153"/>
      <c r="O527" s="153"/>
      <c r="T527" s="153"/>
      <c r="U527" s="153"/>
      <c r="Z527" s="153"/>
      <c r="AA527" s="153"/>
      <c r="AF527" s="153"/>
      <c r="AG527" s="153"/>
      <c r="AL527" s="153"/>
      <c r="AM527" s="153"/>
      <c r="AR527" s="153"/>
      <c r="AS527" s="153"/>
      <c r="AX527" s="153"/>
      <c r="AY527" s="153"/>
      <c r="BD527" s="153"/>
      <c r="BE527" s="153"/>
      <c r="BF527" s="153"/>
    </row>
    <row r="528" ht="15.75" customHeight="1">
      <c r="H528" s="153"/>
      <c r="I528" s="153"/>
      <c r="N528" s="153"/>
      <c r="O528" s="153"/>
      <c r="T528" s="153"/>
      <c r="U528" s="153"/>
      <c r="Z528" s="153"/>
      <c r="AA528" s="153"/>
      <c r="AF528" s="153"/>
      <c r="AG528" s="153"/>
      <c r="AL528" s="153"/>
      <c r="AM528" s="153"/>
      <c r="AR528" s="153"/>
      <c r="AS528" s="153"/>
      <c r="AX528" s="153"/>
      <c r="AY528" s="153"/>
      <c r="BD528" s="153"/>
      <c r="BE528" s="153"/>
      <c r="BF528" s="153"/>
    </row>
    <row r="529" ht="15.75" customHeight="1">
      <c r="H529" s="153"/>
      <c r="I529" s="153"/>
      <c r="N529" s="153"/>
      <c r="O529" s="153"/>
      <c r="T529" s="153"/>
      <c r="U529" s="153"/>
      <c r="Z529" s="153"/>
      <c r="AA529" s="153"/>
      <c r="AF529" s="153"/>
      <c r="AG529" s="153"/>
      <c r="AL529" s="153"/>
      <c r="AM529" s="153"/>
      <c r="AR529" s="153"/>
      <c r="AS529" s="153"/>
      <c r="AX529" s="153"/>
      <c r="AY529" s="153"/>
      <c r="BD529" s="153"/>
      <c r="BE529" s="153"/>
      <c r="BF529" s="153"/>
    </row>
    <row r="530" ht="15.75" customHeight="1">
      <c r="H530" s="153"/>
      <c r="I530" s="153"/>
      <c r="N530" s="153"/>
      <c r="O530" s="153"/>
      <c r="T530" s="153"/>
      <c r="U530" s="153"/>
      <c r="Z530" s="153"/>
      <c r="AA530" s="153"/>
      <c r="AF530" s="153"/>
      <c r="AG530" s="153"/>
      <c r="AL530" s="153"/>
      <c r="AM530" s="153"/>
      <c r="AR530" s="153"/>
      <c r="AS530" s="153"/>
      <c r="AX530" s="153"/>
      <c r="AY530" s="153"/>
      <c r="BD530" s="153"/>
      <c r="BE530" s="153"/>
      <c r="BF530" s="153"/>
    </row>
    <row r="531" ht="15.75" customHeight="1">
      <c r="H531" s="153"/>
      <c r="I531" s="153"/>
      <c r="N531" s="153"/>
      <c r="O531" s="153"/>
      <c r="T531" s="153"/>
      <c r="U531" s="153"/>
      <c r="Z531" s="153"/>
      <c r="AA531" s="153"/>
      <c r="AF531" s="153"/>
      <c r="AG531" s="153"/>
      <c r="AL531" s="153"/>
      <c r="AM531" s="153"/>
      <c r="AR531" s="153"/>
      <c r="AS531" s="153"/>
      <c r="AX531" s="153"/>
      <c r="AY531" s="153"/>
      <c r="BD531" s="153"/>
      <c r="BE531" s="153"/>
      <c r="BF531" s="153"/>
    </row>
    <row r="532" ht="15.75" customHeight="1">
      <c r="H532" s="153"/>
      <c r="I532" s="153"/>
      <c r="N532" s="153"/>
      <c r="O532" s="153"/>
      <c r="T532" s="153"/>
      <c r="U532" s="153"/>
      <c r="Z532" s="153"/>
      <c r="AA532" s="153"/>
      <c r="AF532" s="153"/>
      <c r="AG532" s="153"/>
      <c r="AL532" s="153"/>
      <c r="AM532" s="153"/>
      <c r="AR532" s="153"/>
      <c r="AS532" s="153"/>
      <c r="AX532" s="153"/>
      <c r="AY532" s="153"/>
      <c r="BD532" s="153"/>
      <c r="BE532" s="153"/>
      <c r="BF532" s="153"/>
    </row>
    <row r="533" ht="15.75" customHeight="1">
      <c r="H533" s="153"/>
      <c r="I533" s="153"/>
      <c r="N533" s="153"/>
      <c r="O533" s="153"/>
      <c r="T533" s="153"/>
      <c r="U533" s="153"/>
      <c r="Z533" s="153"/>
      <c r="AA533" s="153"/>
      <c r="AF533" s="153"/>
      <c r="AG533" s="153"/>
      <c r="AL533" s="153"/>
      <c r="AM533" s="153"/>
      <c r="AR533" s="153"/>
      <c r="AS533" s="153"/>
      <c r="AX533" s="153"/>
      <c r="AY533" s="153"/>
      <c r="BD533" s="153"/>
      <c r="BE533" s="153"/>
      <c r="BF533" s="153"/>
    </row>
    <row r="534" ht="15.75" customHeight="1">
      <c r="H534" s="153"/>
      <c r="I534" s="153"/>
      <c r="N534" s="153"/>
      <c r="O534" s="153"/>
      <c r="T534" s="153"/>
      <c r="U534" s="153"/>
      <c r="Z534" s="153"/>
      <c r="AA534" s="153"/>
      <c r="AF534" s="153"/>
      <c r="AG534" s="153"/>
      <c r="AL534" s="153"/>
      <c r="AM534" s="153"/>
      <c r="AR534" s="153"/>
      <c r="AS534" s="153"/>
      <c r="AX534" s="153"/>
      <c r="AY534" s="153"/>
      <c r="BD534" s="153"/>
      <c r="BE534" s="153"/>
      <c r="BF534" s="153"/>
    </row>
    <row r="535" ht="15.75" customHeight="1">
      <c r="H535" s="153"/>
      <c r="I535" s="153"/>
      <c r="N535" s="153"/>
      <c r="O535" s="153"/>
      <c r="T535" s="153"/>
      <c r="U535" s="153"/>
      <c r="Z535" s="153"/>
      <c r="AA535" s="153"/>
      <c r="AF535" s="153"/>
      <c r="AG535" s="153"/>
      <c r="AL535" s="153"/>
      <c r="AM535" s="153"/>
      <c r="AR535" s="153"/>
      <c r="AS535" s="153"/>
      <c r="AX535" s="153"/>
      <c r="AY535" s="153"/>
      <c r="BD535" s="153"/>
      <c r="BE535" s="153"/>
      <c r="BF535" s="153"/>
    </row>
    <row r="536" ht="15.75" customHeight="1">
      <c r="H536" s="153"/>
      <c r="I536" s="153"/>
      <c r="N536" s="153"/>
      <c r="O536" s="153"/>
      <c r="T536" s="153"/>
      <c r="U536" s="153"/>
      <c r="Z536" s="153"/>
      <c r="AA536" s="153"/>
      <c r="AF536" s="153"/>
      <c r="AG536" s="153"/>
      <c r="AL536" s="153"/>
      <c r="AM536" s="153"/>
      <c r="AR536" s="153"/>
      <c r="AS536" s="153"/>
      <c r="AX536" s="153"/>
      <c r="AY536" s="153"/>
      <c r="BD536" s="153"/>
      <c r="BE536" s="153"/>
      <c r="BF536" s="153"/>
    </row>
    <row r="537" ht="15.75" customHeight="1">
      <c r="H537" s="153"/>
      <c r="I537" s="153"/>
      <c r="N537" s="153"/>
      <c r="O537" s="153"/>
      <c r="T537" s="153"/>
      <c r="U537" s="153"/>
      <c r="Z537" s="153"/>
      <c r="AA537" s="153"/>
      <c r="AF537" s="153"/>
      <c r="AG537" s="153"/>
      <c r="AL537" s="153"/>
      <c r="AM537" s="153"/>
      <c r="AR537" s="153"/>
      <c r="AS537" s="153"/>
      <c r="AX537" s="153"/>
      <c r="AY537" s="153"/>
      <c r="BD537" s="153"/>
      <c r="BE537" s="153"/>
      <c r="BF537" s="153"/>
    </row>
    <row r="538" ht="15.75" customHeight="1">
      <c r="H538" s="153"/>
      <c r="I538" s="153"/>
      <c r="N538" s="153"/>
      <c r="O538" s="153"/>
      <c r="T538" s="153"/>
      <c r="U538" s="153"/>
      <c r="Z538" s="153"/>
      <c r="AA538" s="153"/>
      <c r="AF538" s="153"/>
      <c r="AG538" s="153"/>
      <c r="AL538" s="153"/>
      <c r="AM538" s="153"/>
      <c r="AR538" s="153"/>
      <c r="AS538" s="153"/>
      <c r="AX538" s="153"/>
      <c r="AY538" s="153"/>
      <c r="BD538" s="153"/>
      <c r="BE538" s="153"/>
      <c r="BF538" s="153"/>
    </row>
    <row r="539" ht="15.75" customHeight="1">
      <c r="H539" s="153"/>
      <c r="I539" s="153"/>
      <c r="N539" s="153"/>
      <c r="O539" s="153"/>
      <c r="T539" s="153"/>
      <c r="U539" s="153"/>
      <c r="Z539" s="153"/>
      <c r="AA539" s="153"/>
      <c r="AF539" s="153"/>
      <c r="AG539" s="153"/>
      <c r="AL539" s="153"/>
      <c r="AM539" s="153"/>
      <c r="AR539" s="153"/>
      <c r="AS539" s="153"/>
      <c r="AX539" s="153"/>
      <c r="AY539" s="153"/>
      <c r="BD539" s="153"/>
      <c r="BE539" s="153"/>
      <c r="BF539" s="153"/>
    </row>
    <row r="540" ht="15.75" customHeight="1">
      <c r="H540" s="153"/>
      <c r="I540" s="153"/>
      <c r="N540" s="153"/>
      <c r="O540" s="153"/>
      <c r="T540" s="153"/>
      <c r="U540" s="153"/>
      <c r="Z540" s="153"/>
      <c r="AA540" s="153"/>
      <c r="AF540" s="153"/>
      <c r="AG540" s="153"/>
      <c r="AL540" s="153"/>
      <c r="AM540" s="153"/>
      <c r="AR540" s="153"/>
      <c r="AS540" s="153"/>
      <c r="AX540" s="153"/>
      <c r="AY540" s="153"/>
      <c r="BD540" s="153"/>
      <c r="BE540" s="153"/>
      <c r="BF540" s="153"/>
    </row>
    <row r="541" ht="15.75" customHeight="1">
      <c r="H541" s="153"/>
      <c r="I541" s="153"/>
      <c r="N541" s="153"/>
      <c r="O541" s="153"/>
      <c r="T541" s="153"/>
      <c r="U541" s="153"/>
      <c r="Z541" s="153"/>
      <c r="AA541" s="153"/>
      <c r="AF541" s="153"/>
      <c r="AG541" s="153"/>
      <c r="AL541" s="153"/>
      <c r="AM541" s="153"/>
      <c r="AR541" s="153"/>
      <c r="AS541" s="153"/>
      <c r="AX541" s="153"/>
      <c r="AY541" s="153"/>
      <c r="BD541" s="153"/>
      <c r="BE541" s="153"/>
      <c r="BF541" s="153"/>
    </row>
    <row r="542" ht="15.75" customHeight="1">
      <c r="H542" s="153"/>
      <c r="I542" s="153"/>
      <c r="N542" s="153"/>
      <c r="O542" s="153"/>
      <c r="T542" s="153"/>
      <c r="U542" s="153"/>
      <c r="Z542" s="153"/>
      <c r="AA542" s="153"/>
      <c r="AF542" s="153"/>
      <c r="AG542" s="153"/>
      <c r="AL542" s="153"/>
      <c r="AM542" s="153"/>
      <c r="AR542" s="153"/>
      <c r="AS542" s="153"/>
      <c r="AX542" s="153"/>
      <c r="AY542" s="153"/>
      <c r="BD542" s="153"/>
      <c r="BE542" s="153"/>
      <c r="BF542" s="153"/>
    </row>
    <row r="543" ht="15.75" customHeight="1">
      <c r="H543" s="153"/>
      <c r="I543" s="153"/>
      <c r="N543" s="153"/>
      <c r="O543" s="153"/>
      <c r="T543" s="153"/>
      <c r="U543" s="153"/>
      <c r="Z543" s="153"/>
      <c r="AA543" s="153"/>
      <c r="AF543" s="153"/>
      <c r="AG543" s="153"/>
      <c r="AL543" s="153"/>
      <c r="AM543" s="153"/>
      <c r="AR543" s="153"/>
      <c r="AS543" s="153"/>
      <c r="AX543" s="153"/>
      <c r="AY543" s="153"/>
      <c r="BD543" s="153"/>
      <c r="BE543" s="153"/>
      <c r="BF543" s="153"/>
    </row>
    <row r="544" ht="15.75" customHeight="1">
      <c r="H544" s="153"/>
      <c r="I544" s="153"/>
      <c r="N544" s="153"/>
      <c r="O544" s="153"/>
      <c r="T544" s="153"/>
      <c r="U544" s="153"/>
      <c r="Z544" s="153"/>
      <c r="AA544" s="153"/>
      <c r="AF544" s="153"/>
      <c r="AG544" s="153"/>
      <c r="AL544" s="153"/>
      <c r="AM544" s="153"/>
      <c r="AR544" s="153"/>
      <c r="AS544" s="153"/>
      <c r="AX544" s="153"/>
      <c r="AY544" s="153"/>
      <c r="BD544" s="153"/>
      <c r="BE544" s="153"/>
      <c r="BF544" s="153"/>
    </row>
    <row r="545" ht="15.75" customHeight="1">
      <c r="H545" s="153"/>
      <c r="I545" s="153"/>
      <c r="N545" s="153"/>
      <c r="O545" s="153"/>
      <c r="T545" s="153"/>
      <c r="U545" s="153"/>
      <c r="Z545" s="153"/>
      <c r="AA545" s="153"/>
      <c r="AF545" s="153"/>
      <c r="AG545" s="153"/>
      <c r="AL545" s="153"/>
      <c r="AM545" s="153"/>
      <c r="AR545" s="153"/>
      <c r="AS545" s="153"/>
      <c r="AX545" s="153"/>
      <c r="AY545" s="153"/>
      <c r="BD545" s="153"/>
      <c r="BE545" s="153"/>
      <c r="BF545" s="153"/>
    </row>
    <row r="546" ht="15.75" customHeight="1">
      <c r="H546" s="153"/>
      <c r="I546" s="153"/>
      <c r="N546" s="153"/>
      <c r="O546" s="153"/>
      <c r="T546" s="153"/>
      <c r="U546" s="153"/>
      <c r="Z546" s="153"/>
      <c r="AA546" s="153"/>
      <c r="AF546" s="153"/>
      <c r="AG546" s="153"/>
      <c r="AL546" s="153"/>
      <c r="AM546" s="153"/>
      <c r="AR546" s="153"/>
      <c r="AS546" s="153"/>
      <c r="AX546" s="153"/>
      <c r="AY546" s="153"/>
      <c r="BD546" s="153"/>
      <c r="BE546" s="153"/>
      <c r="BF546" s="153"/>
    </row>
    <row r="547" ht="15.75" customHeight="1">
      <c r="H547" s="153"/>
      <c r="I547" s="153"/>
      <c r="N547" s="153"/>
      <c r="O547" s="153"/>
      <c r="T547" s="153"/>
      <c r="U547" s="153"/>
      <c r="Z547" s="153"/>
      <c r="AA547" s="153"/>
      <c r="AF547" s="153"/>
      <c r="AG547" s="153"/>
      <c r="AL547" s="153"/>
      <c r="AM547" s="153"/>
      <c r="AR547" s="153"/>
      <c r="AS547" s="153"/>
      <c r="AX547" s="153"/>
      <c r="AY547" s="153"/>
      <c r="BD547" s="153"/>
      <c r="BE547" s="153"/>
      <c r="BF547" s="153"/>
    </row>
    <row r="548" ht="15.75" customHeight="1">
      <c r="H548" s="153"/>
      <c r="I548" s="153"/>
      <c r="N548" s="153"/>
      <c r="O548" s="153"/>
      <c r="T548" s="153"/>
      <c r="U548" s="153"/>
      <c r="Z548" s="153"/>
      <c r="AA548" s="153"/>
      <c r="AF548" s="153"/>
      <c r="AG548" s="153"/>
      <c r="AL548" s="153"/>
      <c r="AM548" s="153"/>
      <c r="AR548" s="153"/>
      <c r="AS548" s="153"/>
      <c r="AX548" s="153"/>
      <c r="AY548" s="153"/>
      <c r="BD548" s="153"/>
      <c r="BE548" s="153"/>
      <c r="BF548" s="153"/>
    </row>
    <row r="549" ht="15.75" customHeight="1">
      <c r="H549" s="153"/>
      <c r="I549" s="153"/>
      <c r="N549" s="153"/>
      <c r="O549" s="153"/>
      <c r="T549" s="153"/>
      <c r="U549" s="153"/>
      <c r="Z549" s="153"/>
      <c r="AA549" s="153"/>
      <c r="AF549" s="153"/>
      <c r="AG549" s="153"/>
      <c r="AL549" s="153"/>
      <c r="AM549" s="153"/>
      <c r="AR549" s="153"/>
      <c r="AS549" s="153"/>
      <c r="AX549" s="153"/>
      <c r="AY549" s="153"/>
      <c r="BD549" s="153"/>
      <c r="BE549" s="153"/>
      <c r="BF549" s="153"/>
    </row>
    <row r="550" ht="15.75" customHeight="1">
      <c r="H550" s="153"/>
      <c r="I550" s="153"/>
      <c r="N550" s="153"/>
      <c r="O550" s="153"/>
      <c r="T550" s="153"/>
      <c r="U550" s="153"/>
      <c r="Z550" s="153"/>
      <c r="AA550" s="153"/>
      <c r="AF550" s="153"/>
      <c r="AG550" s="153"/>
      <c r="AL550" s="153"/>
      <c r="AM550" s="153"/>
      <c r="AR550" s="153"/>
      <c r="AS550" s="153"/>
      <c r="AX550" s="153"/>
      <c r="AY550" s="153"/>
      <c r="BD550" s="153"/>
      <c r="BE550" s="153"/>
      <c r="BF550" s="153"/>
    </row>
    <row r="551" ht="15.75" customHeight="1">
      <c r="H551" s="153"/>
      <c r="I551" s="153"/>
      <c r="N551" s="153"/>
      <c r="O551" s="153"/>
      <c r="T551" s="153"/>
      <c r="U551" s="153"/>
      <c r="Z551" s="153"/>
      <c r="AA551" s="153"/>
      <c r="AF551" s="153"/>
      <c r="AG551" s="153"/>
      <c r="AL551" s="153"/>
      <c r="AM551" s="153"/>
      <c r="AR551" s="153"/>
      <c r="AS551" s="153"/>
      <c r="AX551" s="153"/>
      <c r="AY551" s="153"/>
      <c r="BD551" s="153"/>
      <c r="BE551" s="153"/>
      <c r="BF551" s="153"/>
    </row>
    <row r="552" ht="15.75" customHeight="1">
      <c r="H552" s="153"/>
      <c r="I552" s="153"/>
      <c r="N552" s="153"/>
      <c r="O552" s="153"/>
      <c r="T552" s="153"/>
      <c r="U552" s="153"/>
      <c r="Z552" s="153"/>
      <c r="AA552" s="153"/>
      <c r="AF552" s="153"/>
      <c r="AG552" s="153"/>
      <c r="AL552" s="153"/>
      <c r="AM552" s="153"/>
      <c r="AR552" s="153"/>
      <c r="AS552" s="153"/>
      <c r="AX552" s="153"/>
      <c r="AY552" s="153"/>
      <c r="BD552" s="153"/>
      <c r="BE552" s="153"/>
      <c r="BF552" s="153"/>
    </row>
    <row r="553" ht="15.75" customHeight="1">
      <c r="H553" s="153"/>
      <c r="I553" s="153"/>
      <c r="N553" s="153"/>
      <c r="O553" s="153"/>
      <c r="T553" s="153"/>
      <c r="U553" s="153"/>
      <c r="Z553" s="153"/>
      <c r="AA553" s="153"/>
      <c r="AF553" s="153"/>
      <c r="AG553" s="153"/>
      <c r="AL553" s="153"/>
      <c r="AM553" s="153"/>
      <c r="AR553" s="153"/>
      <c r="AS553" s="153"/>
      <c r="AX553" s="153"/>
      <c r="AY553" s="153"/>
      <c r="BD553" s="153"/>
      <c r="BE553" s="153"/>
      <c r="BF553" s="153"/>
    </row>
    <row r="554" ht="15.75" customHeight="1">
      <c r="H554" s="153"/>
      <c r="I554" s="153"/>
      <c r="N554" s="153"/>
      <c r="O554" s="153"/>
      <c r="T554" s="153"/>
      <c r="U554" s="153"/>
      <c r="Z554" s="153"/>
      <c r="AA554" s="153"/>
      <c r="AF554" s="153"/>
      <c r="AG554" s="153"/>
      <c r="AL554" s="153"/>
      <c r="AM554" s="153"/>
      <c r="AR554" s="153"/>
      <c r="AS554" s="153"/>
      <c r="AX554" s="153"/>
      <c r="AY554" s="153"/>
      <c r="BD554" s="153"/>
      <c r="BE554" s="153"/>
      <c r="BF554" s="153"/>
    </row>
    <row r="555" ht="15.75" customHeight="1">
      <c r="H555" s="153"/>
      <c r="I555" s="153"/>
      <c r="N555" s="153"/>
      <c r="O555" s="153"/>
      <c r="T555" s="153"/>
      <c r="U555" s="153"/>
      <c r="Z555" s="153"/>
      <c r="AA555" s="153"/>
      <c r="AF555" s="153"/>
      <c r="AG555" s="153"/>
      <c r="AL555" s="153"/>
      <c r="AM555" s="153"/>
      <c r="AR555" s="153"/>
      <c r="AS555" s="153"/>
      <c r="AX555" s="153"/>
      <c r="AY555" s="153"/>
      <c r="BD555" s="153"/>
      <c r="BE555" s="153"/>
      <c r="BF555" s="153"/>
    </row>
    <row r="556" ht="15.75" customHeight="1">
      <c r="H556" s="153"/>
      <c r="I556" s="153"/>
      <c r="N556" s="153"/>
      <c r="O556" s="153"/>
      <c r="T556" s="153"/>
      <c r="U556" s="153"/>
      <c r="Z556" s="153"/>
      <c r="AA556" s="153"/>
      <c r="AF556" s="153"/>
      <c r="AG556" s="153"/>
      <c r="AL556" s="153"/>
      <c r="AM556" s="153"/>
      <c r="AR556" s="153"/>
      <c r="AS556" s="153"/>
      <c r="AX556" s="153"/>
      <c r="AY556" s="153"/>
      <c r="BD556" s="153"/>
      <c r="BE556" s="153"/>
      <c r="BF556" s="153"/>
    </row>
    <row r="557" ht="15.75" customHeight="1">
      <c r="H557" s="153"/>
      <c r="I557" s="153"/>
      <c r="N557" s="153"/>
      <c r="O557" s="153"/>
      <c r="T557" s="153"/>
      <c r="U557" s="153"/>
      <c r="Z557" s="153"/>
      <c r="AA557" s="153"/>
      <c r="AF557" s="153"/>
      <c r="AG557" s="153"/>
      <c r="AL557" s="153"/>
      <c r="AM557" s="153"/>
      <c r="AR557" s="153"/>
      <c r="AS557" s="153"/>
      <c r="AX557" s="153"/>
      <c r="AY557" s="153"/>
      <c r="BD557" s="153"/>
      <c r="BE557" s="153"/>
      <c r="BF557" s="153"/>
    </row>
    <row r="558" ht="15.75" customHeight="1">
      <c r="H558" s="153"/>
      <c r="I558" s="153"/>
      <c r="N558" s="153"/>
      <c r="O558" s="153"/>
      <c r="T558" s="153"/>
      <c r="U558" s="153"/>
      <c r="Z558" s="153"/>
      <c r="AA558" s="153"/>
      <c r="AF558" s="153"/>
      <c r="AG558" s="153"/>
      <c r="AL558" s="153"/>
      <c r="AM558" s="153"/>
      <c r="AR558" s="153"/>
      <c r="AS558" s="153"/>
      <c r="AX558" s="153"/>
      <c r="AY558" s="153"/>
      <c r="BD558" s="153"/>
      <c r="BE558" s="153"/>
      <c r="BF558" s="153"/>
    </row>
    <row r="559" ht="15.75" customHeight="1">
      <c r="H559" s="153"/>
      <c r="I559" s="153"/>
      <c r="N559" s="153"/>
      <c r="O559" s="153"/>
      <c r="T559" s="153"/>
      <c r="U559" s="153"/>
      <c r="Z559" s="153"/>
      <c r="AA559" s="153"/>
      <c r="AF559" s="153"/>
      <c r="AG559" s="153"/>
      <c r="AL559" s="153"/>
      <c r="AM559" s="153"/>
      <c r="AR559" s="153"/>
      <c r="AS559" s="153"/>
      <c r="AX559" s="153"/>
      <c r="AY559" s="153"/>
      <c r="BD559" s="153"/>
      <c r="BE559" s="153"/>
      <c r="BF559" s="153"/>
    </row>
    <row r="560" ht="15.75" customHeight="1">
      <c r="H560" s="153"/>
      <c r="I560" s="153"/>
      <c r="N560" s="153"/>
      <c r="O560" s="153"/>
      <c r="T560" s="153"/>
      <c r="U560" s="153"/>
      <c r="Z560" s="153"/>
      <c r="AA560" s="153"/>
      <c r="AF560" s="153"/>
      <c r="AG560" s="153"/>
      <c r="AL560" s="153"/>
      <c r="AM560" s="153"/>
      <c r="AR560" s="153"/>
      <c r="AS560" s="153"/>
      <c r="AX560" s="153"/>
      <c r="AY560" s="153"/>
      <c r="BD560" s="153"/>
      <c r="BE560" s="153"/>
      <c r="BF560" s="153"/>
    </row>
    <row r="561" ht="15.75" customHeight="1">
      <c r="H561" s="153"/>
      <c r="I561" s="153"/>
      <c r="N561" s="153"/>
      <c r="O561" s="153"/>
      <c r="T561" s="153"/>
      <c r="U561" s="153"/>
      <c r="Z561" s="153"/>
      <c r="AA561" s="153"/>
      <c r="AF561" s="153"/>
      <c r="AG561" s="153"/>
      <c r="AL561" s="153"/>
      <c r="AM561" s="153"/>
      <c r="AR561" s="153"/>
      <c r="AS561" s="153"/>
      <c r="AX561" s="153"/>
      <c r="AY561" s="153"/>
      <c r="BD561" s="153"/>
      <c r="BE561" s="153"/>
      <c r="BF561" s="153"/>
    </row>
    <row r="562" ht="15.75" customHeight="1">
      <c r="H562" s="153"/>
      <c r="I562" s="153"/>
      <c r="N562" s="153"/>
      <c r="O562" s="153"/>
      <c r="T562" s="153"/>
      <c r="U562" s="153"/>
      <c r="Z562" s="153"/>
      <c r="AA562" s="153"/>
      <c r="AF562" s="153"/>
      <c r="AG562" s="153"/>
      <c r="AL562" s="153"/>
      <c r="AM562" s="153"/>
      <c r="AR562" s="153"/>
      <c r="AS562" s="153"/>
      <c r="AX562" s="153"/>
      <c r="AY562" s="153"/>
      <c r="BD562" s="153"/>
      <c r="BE562" s="153"/>
      <c r="BF562" s="153"/>
    </row>
    <row r="563" ht="15.75" customHeight="1">
      <c r="H563" s="153"/>
      <c r="I563" s="153"/>
      <c r="N563" s="153"/>
      <c r="O563" s="153"/>
      <c r="T563" s="153"/>
      <c r="U563" s="153"/>
      <c r="Z563" s="153"/>
      <c r="AA563" s="153"/>
      <c r="AF563" s="153"/>
      <c r="AG563" s="153"/>
      <c r="AL563" s="153"/>
      <c r="AM563" s="153"/>
      <c r="AR563" s="153"/>
      <c r="AS563" s="153"/>
      <c r="AX563" s="153"/>
      <c r="AY563" s="153"/>
      <c r="BD563" s="153"/>
      <c r="BE563" s="153"/>
      <c r="BF563" s="153"/>
    </row>
    <row r="564" ht="15.75" customHeight="1">
      <c r="H564" s="153"/>
      <c r="I564" s="153"/>
      <c r="N564" s="153"/>
      <c r="O564" s="153"/>
      <c r="T564" s="153"/>
      <c r="U564" s="153"/>
      <c r="Z564" s="153"/>
      <c r="AA564" s="153"/>
      <c r="AF564" s="153"/>
      <c r="AG564" s="153"/>
      <c r="AL564" s="153"/>
      <c r="AM564" s="153"/>
      <c r="AR564" s="153"/>
      <c r="AS564" s="153"/>
      <c r="AX564" s="153"/>
      <c r="AY564" s="153"/>
      <c r="BD564" s="153"/>
      <c r="BE564" s="153"/>
      <c r="BF564" s="153"/>
    </row>
    <row r="565" ht="15.75" customHeight="1">
      <c r="H565" s="153"/>
      <c r="I565" s="153"/>
      <c r="N565" s="153"/>
      <c r="O565" s="153"/>
      <c r="T565" s="153"/>
      <c r="U565" s="153"/>
      <c r="Z565" s="153"/>
      <c r="AA565" s="153"/>
      <c r="AF565" s="153"/>
      <c r="AG565" s="153"/>
      <c r="AL565" s="153"/>
      <c r="AM565" s="153"/>
      <c r="AR565" s="153"/>
      <c r="AS565" s="153"/>
      <c r="AX565" s="153"/>
      <c r="AY565" s="153"/>
      <c r="BD565" s="153"/>
      <c r="BE565" s="153"/>
      <c r="BF565" s="153"/>
    </row>
    <row r="566" ht="15.75" customHeight="1">
      <c r="H566" s="153"/>
      <c r="I566" s="153"/>
      <c r="N566" s="153"/>
      <c r="O566" s="153"/>
      <c r="T566" s="153"/>
      <c r="U566" s="153"/>
      <c r="Z566" s="153"/>
      <c r="AA566" s="153"/>
      <c r="AF566" s="153"/>
      <c r="AG566" s="153"/>
      <c r="AL566" s="153"/>
      <c r="AM566" s="153"/>
      <c r="AR566" s="153"/>
      <c r="AS566" s="153"/>
      <c r="AX566" s="153"/>
      <c r="AY566" s="153"/>
      <c r="BD566" s="153"/>
      <c r="BE566" s="153"/>
      <c r="BF566" s="153"/>
    </row>
    <row r="567" ht="15.75" customHeight="1">
      <c r="H567" s="153"/>
      <c r="I567" s="153"/>
      <c r="N567" s="153"/>
      <c r="O567" s="153"/>
      <c r="T567" s="153"/>
      <c r="U567" s="153"/>
      <c r="Z567" s="153"/>
      <c r="AA567" s="153"/>
      <c r="AF567" s="153"/>
      <c r="AG567" s="153"/>
      <c r="AL567" s="153"/>
      <c r="AM567" s="153"/>
      <c r="AR567" s="153"/>
      <c r="AS567" s="153"/>
      <c r="AX567" s="153"/>
      <c r="AY567" s="153"/>
      <c r="BD567" s="153"/>
      <c r="BE567" s="153"/>
      <c r="BF567" s="153"/>
    </row>
    <row r="568" ht="15.75" customHeight="1">
      <c r="H568" s="153"/>
      <c r="I568" s="153"/>
      <c r="N568" s="153"/>
      <c r="O568" s="153"/>
      <c r="T568" s="153"/>
      <c r="U568" s="153"/>
      <c r="Z568" s="153"/>
      <c r="AA568" s="153"/>
      <c r="AF568" s="153"/>
      <c r="AG568" s="153"/>
      <c r="AL568" s="153"/>
      <c r="AM568" s="153"/>
      <c r="AR568" s="153"/>
      <c r="AS568" s="153"/>
      <c r="AX568" s="153"/>
      <c r="AY568" s="153"/>
      <c r="BD568" s="153"/>
      <c r="BE568" s="153"/>
      <c r="BF568" s="153"/>
    </row>
    <row r="569" ht="15.75" customHeight="1">
      <c r="H569" s="153"/>
      <c r="I569" s="153"/>
      <c r="N569" s="153"/>
      <c r="O569" s="153"/>
      <c r="T569" s="153"/>
      <c r="U569" s="153"/>
      <c r="Z569" s="153"/>
      <c r="AA569" s="153"/>
      <c r="AF569" s="153"/>
      <c r="AG569" s="153"/>
      <c r="AL569" s="153"/>
      <c r="AM569" s="153"/>
      <c r="AR569" s="153"/>
      <c r="AS569" s="153"/>
      <c r="AX569" s="153"/>
      <c r="AY569" s="153"/>
      <c r="BD569" s="153"/>
      <c r="BE569" s="153"/>
      <c r="BF569" s="153"/>
    </row>
    <row r="570" ht="15.75" customHeight="1">
      <c r="H570" s="153"/>
      <c r="I570" s="153"/>
      <c r="N570" s="153"/>
      <c r="O570" s="153"/>
      <c r="T570" s="153"/>
      <c r="U570" s="153"/>
      <c r="Z570" s="153"/>
      <c r="AA570" s="153"/>
      <c r="AF570" s="153"/>
      <c r="AG570" s="153"/>
      <c r="AL570" s="153"/>
      <c r="AM570" s="153"/>
      <c r="AR570" s="153"/>
      <c r="AS570" s="153"/>
      <c r="AX570" s="153"/>
      <c r="AY570" s="153"/>
      <c r="BD570" s="153"/>
      <c r="BE570" s="153"/>
      <c r="BF570" s="153"/>
    </row>
    <row r="571" ht="15.75" customHeight="1">
      <c r="H571" s="153"/>
      <c r="I571" s="153"/>
      <c r="N571" s="153"/>
      <c r="O571" s="153"/>
      <c r="T571" s="153"/>
      <c r="U571" s="153"/>
      <c r="Z571" s="153"/>
      <c r="AA571" s="153"/>
      <c r="AF571" s="153"/>
      <c r="AG571" s="153"/>
      <c r="AL571" s="153"/>
      <c r="AM571" s="153"/>
      <c r="AR571" s="153"/>
      <c r="AS571" s="153"/>
      <c r="AX571" s="153"/>
      <c r="AY571" s="153"/>
      <c r="BD571" s="153"/>
      <c r="BE571" s="153"/>
      <c r="BF571" s="153"/>
    </row>
    <row r="572" ht="15.75" customHeight="1">
      <c r="H572" s="153"/>
      <c r="I572" s="153"/>
      <c r="N572" s="153"/>
      <c r="O572" s="153"/>
      <c r="T572" s="153"/>
      <c r="U572" s="153"/>
      <c r="Z572" s="153"/>
      <c r="AA572" s="153"/>
      <c r="AF572" s="153"/>
      <c r="AG572" s="153"/>
      <c r="AL572" s="153"/>
      <c r="AM572" s="153"/>
      <c r="AR572" s="153"/>
      <c r="AS572" s="153"/>
      <c r="AX572" s="153"/>
      <c r="AY572" s="153"/>
      <c r="BD572" s="153"/>
      <c r="BE572" s="153"/>
      <c r="BF572" s="153"/>
    </row>
    <row r="573" ht="15.75" customHeight="1">
      <c r="H573" s="153"/>
      <c r="I573" s="153"/>
      <c r="N573" s="153"/>
      <c r="O573" s="153"/>
      <c r="T573" s="153"/>
      <c r="U573" s="153"/>
      <c r="Z573" s="153"/>
      <c r="AA573" s="153"/>
      <c r="AF573" s="153"/>
      <c r="AG573" s="153"/>
      <c r="AL573" s="153"/>
      <c r="AM573" s="153"/>
      <c r="AR573" s="153"/>
      <c r="AS573" s="153"/>
      <c r="AX573" s="153"/>
      <c r="AY573" s="153"/>
      <c r="BD573" s="153"/>
      <c r="BE573" s="153"/>
      <c r="BF573" s="153"/>
    </row>
    <row r="574" ht="15.75" customHeight="1">
      <c r="H574" s="153"/>
      <c r="I574" s="153"/>
      <c r="N574" s="153"/>
      <c r="O574" s="153"/>
      <c r="T574" s="153"/>
      <c r="U574" s="153"/>
      <c r="Z574" s="153"/>
      <c r="AA574" s="153"/>
      <c r="AF574" s="153"/>
      <c r="AG574" s="153"/>
      <c r="AL574" s="153"/>
      <c r="AM574" s="153"/>
      <c r="AR574" s="153"/>
      <c r="AS574" s="153"/>
      <c r="AX574" s="153"/>
      <c r="AY574" s="153"/>
      <c r="BD574" s="153"/>
      <c r="BE574" s="153"/>
      <c r="BF574" s="153"/>
    </row>
    <row r="575" ht="15.75" customHeight="1">
      <c r="H575" s="153"/>
      <c r="I575" s="153"/>
      <c r="N575" s="153"/>
      <c r="O575" s="153"/>
      <c r="T575" s="153"/>
      <c r="U575" s="153"/>
      <c r="Z575" s="153"/>
      <c r="AA575" s="153"/>
      <c r="AF575" s="153"/>
      <c r="AG575" s="153"/>
      <c r="AL575" s="153"/>
      <c r="AM575" s="153"/>
      <c r="AR575" s="153"/>
      <c r="AS575" s="153"/>
      <c r="AX575" s="153"/>
      <c r="AY575" s="153"/>
      <c r="BD575" s="153"/>
      <c r="BE575" s="153"/>
      <c r="BF575" s="153"/>
    </row>
    <row r="576" ht="15.75" customHeight="1">
      <c r="H576" s="153"/>
      <c r="I576" s="153"/>
      <c r="N576" s="153"/>
      <c r="O576" s="153"/>
      <c r="T576" s="153"/>
      <c r="U576" s="153"/>
      <c r="Z576" s="153"/>
      <c r="AA576" s="153"/>
      <c r="AF576" s="153"/>
      <c r="AG576" s="153"/>
      <c r="AL576" s="153"/>
      <c r="AM576" s="153"/>
      <c r="AR576" s="153"/>
      <c r="AS576" s="153"/>
      <c r="AX576" s="153"/>
      <c r="AY576" s="153"/>
      <c r="BD576" s="153"/>
      <c r="BE576" s="153"/>
      <c r="BF576" s="153"/>
    </row>
    <row r="577" ht="15.75" customHeight="1">
      <c r="H577" s="153"/>
      <c r="I577" s="153"/>
      <c r="N577" s="153"/>
      <c r="O577" s="153"/>
      <c r="T577" s="153"/>
      <c r="U577" s="153"/>
      <c r="Z577" s="153"/>
      <c r="AA577" s="153"/>
      <c r="AF577" s="153"/>
      <c r="AG577" s="153"/>
      <c r="AL577" s="153"/>
      <c r="AM577" s="153"/>
      <c r="AR577" s="153"/>
      <c r="AS577" s="153"/>
      <c r="AX577" s="153"/>
      <c r="AY577" s="153"/>
      <c r="BD577" s="153"/>
      <c r="BE577" s="153"/>
      <c r="BF577" s="153"/>
    </row>
    <row r="578" ht="15.75" customHeight="1">
      <c r="H578" s="153"/>
      <c r="I578" s="153"/>
      <c r="N578" s="153"/>
      <c r="O578" s="153"/>
      <c r="T578" s="153"/>
      <c r="U578" s="153"/>
      <c r="Z578" s="153"/>
      <c r="AA578" s="153"/>
      <c r="AF578" s="153"/>
      <c r="AG578" s="153"/>
      <c r="AL578" s="153"/>
      <c r="AM578" s="153"/>
      <c r="AR578" s="153"/>
      <c r="AS578" s="153"/>
      <c r="AX578" s="153"/>
      <c r="AY578" s="153"/>
      <c r="BD578" s="153"/>
      <c r="BE578" s="153"/>
      <c r="BF578" s="153"/>
    </row>
    <row r="579" ht="15.75" customHeight="1">
      <c r="H579" s="153"/>
      <c r="I579" s="153"/>
      <c r="N579" s="153"/>
      <c r="O579" s="153"/>
      <c r="T579" s="153"/>
      <c r="U579" s="153"/>
      <c r="Z579" s="153"/>
      <c r="AA579" s="153"/>
      <c r="AF579" s="153"/>
      <c r="AG579" s="153"/>
      <c r="AL579" s="153"/>
      <c r="AM579" s="153"/>
      <c r="AR579" s="153"/>
      <c r="AS579" s="153"/>
      <c r="AX579" s="153"/>
      <c r="AY579" s="153"/>
      <c r="BD579" s="153"/>
      <c r="BE579" s="153"/>
      <c r="BF579" s="153"/>
    </row>
    <row r="580" ht="15.75" customHeight="1">
      <c r="H580" s="153"/>
      <c r="I580" s="153"/>
      <c r="N580" s="153"/>
      <c r="O580" s="153"/>
      <c r="T580" s="153"/>
      <c r="U580" s="153"/>
      <c r="Z580" s="153"/>
      <c r="AA580" s="153"/>
      <c r="AF580" s="153"/>
      <c r="AG580" s="153"/>
      <c r="AL580" s="153"/>
      <c r="AM580" s="153"/>
      <c r="AR580" s="153"/>
      <c r="AS580" s="153"/>
      <c r="AX580" s="153"/>
      <c r="AY580" s="153"/>
      <c r="BD580" s="153"/>
      <c r="BE580" s="153"/>
      <c r="BF580" s="153"/>
    </row>
    <row r="581" ht="15.75" customHeight="1">
      <c r="H581" s="153"/>
      <c r="I581" s="153"/>
      <c r="N581" s="153"/>
      <c r="O581" s="153"/>
      <c r="T581" s="153"/>
      <c r="U581" s="153"/>
      <c r="Z581" s="153"/>
      <c r="AA581" s="153"/>
      <c r="AF581" s="153"/>
      <c r="AG581" s="153"/>
      <c r="AL581" s="153"/>
      <c r="AM581" s="153"/>
      <c r="AR581" s="153"/>
      <c r="AS581" s="153"/>
      <c r="AX581" s="153"/>
      <c r="AY581" s="153"/>
      <c r="BD581" s="153"/>
      <c r="BE581" s="153"/>
      <c r="BF581" s="153"/>
    </row>
    <row r="582" ht="15.75" customHeight="1">
      <c r="H582" s="153"/>
      <c r="I582" s="153"/>
      <c r="N582" s="153"/>
      <c r="O582" s="153"/>
      <c r="T582" s="153"/>
      <c r="U582" s="153"/>
      <c r="Z582" s="153"/>
      <c r="AA582" s="153"/>
      <c r="AF582" s="153"/>
      <c r="AG582" s="153"/>
      <c r="AL582" s="153"/>
      <c r="AM582" s="153"/>
      <c r="AR582" s="153"/>
      <c r="AS582" s="153"/>
      <c r="AX582" s="153"/>
      <c r="AY582" s="153"/>
      <c r="BD582" s="153"/>
      <c r="BE582" s="153"/>
      <c r="BF582" s="153"/>
    </row>
    <row r="583" ht="15.75" customHeight="1">
      <c r="H583" s="153"/>
      <c r="I583" s="153"/>
      <c r="N583" s="153"/>
      <c r="O583" s="153"/>
      <c r="T583" s="153"/>
      <c r="U583" s="153"/>
      <c r="Z583" s="153"/>
      <c r="AA583" s="153"/>
      <c r="AF583" s="153"/>
      <c r="AG583" s="153"/>
      <c r="AL583" s="153"/>
      <c r="AM583" s="153"/>
      <c r="AR583" s="153"/>
      <c r="AS583" s="153"/>
      <c r="AX583" s="153"/>
      <c r="AY583" s="153"/>
      <c r="BD583" s="153"/>
      <c r="BE583" s="153"/>
      <c r="BF583" s="153"/>
    </row>
    <row r="584" ht="15.75" customHeight="1">
      <c r="H584" s="153"/>
      <c r="I584" s="153"/>
      <c r="N584" s="153"/>
      <c r="O584" s="153"/>
      <c r="T584" s="153"/>
      <c r="U584" s="153"/>
      <c r="Z584" s="153"/>
      <c r="AA584" s="153"/>
      <c r="AF584" s="153"/>
      <c r="AG584" s="153"/>
      <c r="AL584" s="153"/>
      <c r="AM584" s="153"/>
      <c r="AR584" s="153"/>
      <c r="AS584" s="153"/>
      <c r="AX584" s="153"/>
      <c r="AY584" s="153"/>
      <c r="BD584" s="153"/>
      <c r="BE584" s="153"/>
      <c r="BF584" s="153"/>
    </row>
    <row r="585" ht="15.75" customHeight="1">
      <c r="H585" s="153"/>
      <c r="I585" s="153"/>
      <c r="N585" s="153"/>
      <c r="O585" s="153"/>
      <c r="T585" s="153"/>
      <c r="U585" s="153"/>
      <c r="Z585" s="153"/>
      <c r="AA585" s="153"/>
      <c r="AF585" s="153"/>
      <c r="AG585" s="153"/>
      <c r="AL585" s="153"/>
      <c r="AM585" s="153"/>
      <c r="AR585" s="153"/>
      <c r="AS585" s="153"/>
      <c r="AX585" s="153"/>
      <c r="AY585" s="153"/>
      <c r="BD585" s="153"/>
      <c r="BE585" s="153"/>
      <c r="BF585" s="153"/>
    </row>
    <row r="586" ht="15.75" customHeight="1">
      <c r="H586" s="153"/>
      <c r="I586" s="153"/>
      <c r="N586" s="153"/>
      <c r="O586" s="153"/>
      <c r="T586" s="153"/>
      <c r="U586" s="153"/>
      <c r="Z586" s="153"/>
      <c r="AA586" s="153"/>
      <c r="AF586" s="153"/>
      <c r="AG586" s="153"/>
      <c r="AL586" s="153"/>
      <c r="AM586" s="153"/>
      <c r="AR586" s="153"/>
      <c r="AS586" s="153"/>
      <c r="AX586" s="153"/>
      <c r="AY586" s="153"/>
      <c r="BD586" s="153"/>
      <c r="BE586" s="153"/>
      <c r="BF586" s="153"/>
    </row>
    <row r="587" ht="15.75" customHeight="1">
      <c r="H587" s="153"/>
      <c r="I587" s="153"/>
      <c r="N587" s="153"/>
      <c r="O587" s="153"/>
      <c r="T587" s="153"/>
      <c r="U587" s="153"/>
      <c r="Z587" s="153"/>
      <c r="AA587" s="153"/>
      <c r="AF587" s="153"/>
      <c r="AG587" s="153"/>
      <c r="AL587" s="153"/>
      <c r="AM587" s="153"/>
      <c r="AR587" s="153"/>
      <c r="AS587" s="153"/>
      <c r="AX587" s="153"/>
      <c r="AY587" s="153"/>
      <c r="BD587" s="153"/>
      <c r="BE587" s="153"/>
      <c r="BF587" s="153"/>
    </row>
    <row r="588" ht="15.75" customHeight="1">
      <c r="H588" s="153"/>
      <c r="I588" s="153"/>
      <c r="N588" s="153"/>
      <c r="O588" s="153"/>
      <c r="T588" s="153"/>
      <c r="U588" s="153"/>
      <c r="Z588" s="153"/>
      <c r="AA588" s="153"/>
      <c r="AF588" s="153"/>
      <c r="AG588" s="153"/>
      <c r="AL588" s="153"/>
      <c r="AM588" s="153"/>
      <c r="AR588" s="153"/>
      <c r="AS588" s="153"/>
      <c r="AX588" s="153"/>
      <c r="AY588" s="153"/>
      <c r="BD588" s="153"/>
      <c r="BE588" s="153"/>
      <c r="BF588" s="153"/>
    </row>
    <row r="589" ht="15.75" customHeight="1">
      <c r="H589" s="153"/>
      <c r="I589" s="153"/>
      <c r="N589" s="153"/>
      <c r="O589" s="153"/>
      <c r="T589" s="153"/>
      <c r="U589" s="153"/>
      <c r="Z589" s="153"/>
      <c r="AA589" s="153"/>
      <c r="AF589" s="153"/>
      <c r="AG589" s="153"/>
      <c r="AL589" s="153"/>
      <c r="AM589" s="153"/>
      <c r="AR589" s="153"/>
      <c r="AS589" s="153"/>
      <c r="AX589" s="153"/>
      <c r="AY589" s="153"/>
      <c r="BD589" s="153"/>
      <c r="BE589" s="153"/>
      <c r="BF589" s="153"/>
    </row>
    <row r="590" ht="15.75" customHeight="1">
      <c r="H590" s="153"/>
      <c r="I590" s="153"/>
      <c r="N590" s="153"/>
      <c r="O590" s="153"/>
      <c r="T590" s="153"/>
      <c r="U590" s="153"/>
      <c r="Z590" s="153"/>
      <c r="AA590" s="153"/>
      <c r="AF590" s="153"/>
      <c r="AG590" s="153"/>
      <c r="AL590" s="153"/>
      <c r="AM590" s="153"/>
      <c r="AR590" s="153"/>
      <c r="AS590" s="153"/>
      <c r="AX590" s="153"/>
      <c r="AY590" s="153"/>
      <c r="BD590" s="153"/>
      <c r="BE590" s="153"/>
      <c r="BF590" s="153"/>
    </row>
    <row r="591" ht="15.75" customHeight="1">
      <c r="H591" s="153"/>
      <c r="I591" s="153"/>
      <c r="N591" s="153"/>
      <c r="O591" s="153"/>
      <c r="T591" s="153"/>
      <c r="U591" s="153"/>
      <c r="Z591" s="153"/>
      <c r="AA591" s="153"/>
      <c r="AF591" s="153"/>
      <c r="AG591" s="153"/>
      <c r="AL591" s="153"/>
      <c r="AM591" s="153"/>
      <c r="AR591" s="153"/>
      <c r="AS591" s="153"/>
      <c r="AX591" s="153"/>
      <c r="AY591" s="153"/>
      <c r="BD591" s="153"/>
      <c r="BE591" s="153"/>
      <c r="BF591" s="153"/>
    </row>
    <row r="592" ht="15.75" customHeight="1">
      <c r="H592" s="153"/>
      <c r="I592" s="153"/>
      <c r="N592" s="153"/>
      <c r="O592" s="153"/>
      <c r="T592" s="153"/>
      <c r="U592" s="153"/>
      <c r="Z592" s="153"/>
      <c r="AA592" s="153"/>
      <c r="AF592" s="153"/>
      <c r="AG592" s="153"/>
      <c r="AL592" s="153"/>
      <c r="AM592" s="153"/>
      <c r="AR592" s="153"/>
      <c r="AS592" s="153"/>
      <c r="AX592" s="153"/>
      <c r="AY592" s="153"/>
      <c r="BD592" s="153"/>
      <c r="BE592" s="153"/>
      <c r="BF592" s="153"/>
    </row>
    <row r="593" ht="15.75" customHeight="1">
      <c r="H593" s="153"/>
      <c r="I593" s="153"/>
      <c r="N593" s="153"/>
      <c r="O593" s="153"/>
      <c r="T593" s="153"/>
      <c r="U593" s="153"/>
      <c r="Z593" s="153"/>
      <c r="AA593" s="153"/>
      <c r="AF593" s="153"/>
      <c r="AG593" s="153"/>
      <c r="AL593" s="153"/>
      <c r="AM593" s="153"/>
      <c r="AR593" s="153"/>
      <c r="AS593" s="153"/>
      <c r="AX593" s="153"/>
      <c r="AY593" s="153"/>
      <c r="BD593" s="153"/>
      <c r="BE593" s="153"/>
      <c r="BF593" s="153"/>
    </row>
    <row r="594" ht="15.75" customHeight="1">
      <c r="H594" s="153"/>
      <c r="I594" s="153"/>
      <c r="N594" s="153"/>
      <c r="O594" s="153"/>
      <c r="T594" s="153"/>
      <c r="U594" s="153"/>
      <c r="Z594" s="153"/>
      <c r="AA594" s="153"/>
      <c r="AF594" s="153"/>
      <c r="AG594" s="153"/>
      <c r="AL594" s="153"/>
      <c r="AM594" s="153"/>
      <c r="AR594" s="153"/>
      <c r="AS594" s="153"/>
      <c r="AX594" s="153"/>
      <c r="AY594" s="153"/>
      <c r="BD594" s="153"/>
      <c r="BE594" s="153"/>
      <c r="BF594" s="153"/>
    </row>
    <row r="595" ht="15.75" customHeight="1">
      <c r="H595" s="153"/>
      <c r="I595" s="153"/>
      <c r="N595" s="153"/>
      <c r="O595" s="153"/>
      <c r="T595" s="153"/>
      <c r="U595" s="153"/>
      <c r="Z595" s="153"/>
      <c r="AA595" s="153"/>
      <c r="AF595" s="153"/>
      <c r="AG595" s="153"/>
      <c r="AL595" s="153"/>
      <c r="AM595" s="153"/>
      <c r="AR595" s="153"/>
      <c r="AS595" s="153"/>
      <c r="AX595" s="153"/>
      <c r="AY595" s="153"/>
      <c r="BD595" s="153"/>
      <c r="BE595" s="153"/>
      <c r="BF595" s="153"/>
    </row>
    <row r="596" ht="15.75" customHeight="1">
      <c r="H596" s="153"/>
      <c r="I596" s="153"/>
      <c r="N596" s="153"/>
      <c r="O596" s="153"/>
      <c r="T596" s="153"/>
      <c r="U596" s="153"/>
      <c r="Z596" s="153"/>
      <c r="AA596" s="153"/>
      <c r="AF596" s="153"/>
      <c r="AG596" s="153"/>
      <c r="AL596" s="153"/>
      <c r="AM596" s="153"/>
      <c r="AR596" s="153"/>
      <c r="AS596" s="153"/>
      <c r="AX596" s="153"/>
      <c r="AY596" s="153"/>
      <c r="BD596" s="153"/>
      <c r="BE596" s="153"/>
      <c r="BF596" s="153"/>
    </row>
    <row r="597" ht="15.75" customHeight="1">
      <c r="H597" s="153"/>
      <c r="I597" s="153"/>
      <c r="N597" s="153"/>
      <c r="O597" s="153"/>
      <c r="T597" s="153"/>
      <c r="U597" s="153"/>
      <c r="Z597" s="153"/>
      <c r="AA597" s="153"/>
      <c r="AF597" s="153"/>
      <c r="AG597" s="153"/>
      <c r="AL597" s="153"/>
      <c r="AM597" s="153"/>
      <c r="AR597" s="153"/>
      <c r="AS597" s="153"/>
      <c r="AX597" s="153"/>
      <c r="AY597" s="153"/>
      <c r="BD597" s="153"/>
      <c r="BE597" s="153"/>
      <c r="BF597" s="153"/>
    </row>
    <row r="598" ht="15.75" customHeight="1">
      <c r="H598" s="153"/>
      <c r="I598" s="153"/>
      <c r="N598" s="153"/>
      <c r="O598" s="153"/>
      <c r="T598" s="153"/>
      <c r="U598" s="153"/>
      <c r="Z598" s="153"/>
      <c r="AA598" s="153"/>
      <c r="AF598" s="153"/>
      <c r="AG598" s="153"/>
      <c r="AL598" s="153"/>
      <c r="AM598" s="153"/>
      <c r="AR598" s="153"/>
      <c r="AS598" s="153"/>
      <c r="AX598" s="153"/>
      <c r="AY598" s="153"/>
      <c r="BD598" s="153"/>
      <c r="BE598" s="153"/>
      <c r="BF598" s="153"/>
    </row>
    <row r="599" ht="15.75" customHeight="1">
      <c r="H599" s="153"/>
      <c r="I599" s="153"/>
      <c r="N599" s="153"/>
      <c r="O599" s="153"/>
      <c r="T599" s="153"/>
      <c r="U599" s="153"/>
      <c r="Z599" s="153"/>
      <c r="AA599" s="153"/>
      <c r="AF599" s="153"/>
      <c r="AG599" s="153"/>
      <c r="AL599" s="153"/>
      <c r="AM599" s="153"/>
      <c r="AR599" s="153"/>
      <c r="AS599" s="153"/>
      <c r="AX599" s="153"/>
      <c r="AY599" s="153"/>
      <c r="BD599" s="153"/>
      <c r="BE599" s="153"/>
      <c r="BF599" s="153"/>
    </row>
    <row r="600" ht="15.75" customHeight="1">
      <c r="H600" s="153"/>
      <c r="I600" s="153"/>
      <c r="N600" s="153"/>
      <c r="O600" s="153"/>
      <c r="T600" s="153"/>
      <c r="U600" s="153"/>
      <c r="Z600" s="153"/>
      <c r="AA600" s="153"/>
      <c r="AF600" s="153"/>
      <c r="AG600" s="153"/>
      <c r="AL600" s="153"/>
      <c r="AM600" s="153"/>
      <c r="AR600" s="153"/>
      <c r="AS600" s="153"/>
      <c r="AX600" s="153"/>
      <c r="AY600" s="153"/>
      <c r="BD600" s="153"/>
      <c r="BE600" s="153"/>
      <c r="BF600" s="153"/>
    </row>
    <row r="601" ht="15.75" customHeight="1">
      <c r="H601" s="153"/>
      <c r="I601" s="153"/>
      <c r="N601" s="153"/>
      <c r="O601" s="153"/>
      <c r="T601" s="153"/>
      <c r="U601" s="153"/>
      <c r="Z601" s="153"/>
      <c r="AA601" s="153"/>
      <c r="AF601" s="153"/>
      <c r="AG601" s="153"/>
      <c r="AL601" s="153"/>
      <c r="AM601" s="153"/>
      <c r="AR601" s="153"/>
      <c r="AS601" s="153"/>
      <c r="AX601" s="153"/>
      <c r="AY601" s="153"/>
      <c r="BD601" s="153"/>
      <c r="BE601" s="153"/>
      <c r="BF601" s="153"/>
    </row>
    <row r="602" ht="15.75" customHeight="1">
      <c r="H602" s="153"/>
      <c r="I602" s="153"/>
      <c r="N602" s="153"/>
      <c r="O602" s="153"/>
      <c r="T602" s="153"/>
      <c r="U602" s="153"/>
      <c r="Z602" s="153"/>
      <c r="AA602" s="153"/>
      <c r="AF602" s="153"/>
      <c r="AG602" s="153"/>
      <c r="AL602" s="153"/>
      <c r="AM602" s="153"/>
      <c r="AR602" s="153"/>
      <c r="AS602" s="153"/>
      <c r="AX602" s="153"/>
      <c r="AY602" s="153"/>
      <c r="BD602" s="153"/>
      <c r="BE602" s="153"/>
      <c r="BF602" s="153"/>
    </row>
    <row r="603" ht="15.75" customHeight="1">
      <c r="H603" s="153"/>
      <c r="I603" s="153"/>
      <c r="N603" s="153"/>
      <c r="O603" s="153"/>
      <c r="T603" s="153"/>
      <c r="U603" s="153"/>
      <c r="Z603" s="153"/>
      <c r="AA603" s="153"/>
      <c r="AF603" s="153"/>
      <c r="AG603" s="153"/>
      <c r="AL603" s="153"/>
      <c r="AM603" s="153"/>
      <c r="AR603" s="153"/>
      <c r="AS603" s="153"/>
      <c r="AX603" s="153"/>
      <c r="AY603" s="153"/>
      <c r="BD603" s="153"/>
      <c r="BE603" s="153"/>
      <c r="BF603" s="153"/>
    </row>
    <row r="604" ht="15.75" customHeight="1">
      <c r="H604" s="153"/>
      <c r="I604" s="153"/>
      <c r="N604" s="153"/>
      <c r="O604" s="153"/>
      <c r="T604" s="153"/>
      <c r="U604" s="153"/>
      <c r="Z604" s="153"/>
      <c r="AA604" s="153"/>
      <c r="AF604" s="153"/>
      <c r="AG604" s="153"/>
      <c r="AL604" s="153"/>
      <c r="AM604" s="153"/>
      <c r="AR604" s="153"/>
      <c r="AS604" s="153"/>
      <c r="AX604" s="153"/>
      <c r="AY604" s="153"/>
      <c r="BD604" s="153"/>
      <c r="BE604" s="153"/>
      <c r="BF604" s="153"/>
    </row>
    <row r="605" ht="15.75" customHeight="1">
      <c r="H605" s="153"/>
      <c r="I605" s="153"/>
      <c r="N605" s="153"/>
      <c r="O605" s="153"/>
      <c r="T605" s="153"/>
      <c r="U605" s="153"/>
      <c r="Z605" s="153"/>
      <c r="AA605" s="153"/>
      <c r="AF605" s="153"/>
      <c r="AG605" s="153"/>
      <c r="AL605" s="153"/>
      <c r="AM605" s="153"/>
      <c r="AR605" s="153"/>
      <c r="AS605" s="153"/>
      <c r="AX605" s="153"/>
      <c r="AY605" s="153"/>
      <c r="BD605" s="153"/>
      <c r="BE605" s="153"/>
      <c r="BF605" s="153"/>
    </row>
    <row r="606" ht="15.75" customHeight="1">
      <c r="H606" s="153"/>
      <c r="I606" s="153"/>
      <c r="N606" s="153"/>
      <c r="O606" s="153"/>
      <c r="T606" s="153"/>
      <c r="U606" s="153"/>
      <c r="Z606" s="153"/>
      <c r="AA606" s="153"/>
      <c r="AF606" s="153"/>
      <c r="AG606" s="153"/>
      <c r="AL606" s="153"/>
      <c r="AM606" s="153"/>
      <c r="AR606" s="153"/>
      <c r="AS606" s="153"/>
      <c r="AX606" s="153"/>
      <c r="AY606" s="153"/>
      <c r="BD606" s="153"/>
      <c r="BE606" s="153"/>
      <c r="BF606" s="153"/>
    </row>
    <row r="607" ht="15.75" customHeight="1">
      <c r="H607" s="153"/>
      <c r="I607" s="153"/>
      <c r="N607" s="153"/>
      <c r="O607" s="153"/>
      <c r="T607" s="153"/>
      <c r="U607" s="153"/>
      <c r="Z607" s="153"/>
      <c r="AA607" s="153"/>
      <c r="AF607" s="153"/>
      <c r="AG607" s="153"/>
      <c r="AL607" s="153"/>
      <c r="AM607" s="153"/>
      <c r="AR607" s="153"/>
      <c r="AS607" s="153"/>
      <c r="AX607" s="153"/>
      <c r="AY607" s="153"/>
      <c r="BD607" s="153"/>
      <c r="BE607" s="153"/>
      <c r="BF607" s="153"/>
    </row>
    <row r="608" ht="15.75" customHeight="1">
      <c r="H608" s="153"/>
      <c r="I608" s="153"/>
      <c r="N608" s="153"/>
      <c r="O608" s="153"/>
      <c r="T608" s="153"/>
      <c r="U608" s="153"/>
      <c r="Z608" s="153"/>
      <c r="AA608" s="153"/>
      <c r="AF608" s="153"/>
      <c r="AG608" s="153"/>
      <c r="AL608" s="153"/>
      <c r="AM608" s="153"/>
      <c r="AR608" s="153"/>
      <c r="AS608" s="153"/>
      <c r="AX608" s="153"/>
      <c r="AY608" s="153"/>
      <c r="BD608" s="153"/>
      <c r="BE608" s="153"/>
      <c r="BF608" s="153"/>
    </row>
    <row r="609" ht="15.75" customHeight="1">
      <c r="H609" s="153"/>
      <c r="I609" s="153"/>
      <c r="N609" s="153"/>
      <c r="O609" s="153"/>
      <c r="T609" s="153"/>
      <c r="U609" s="153"/>
      <c r="Z609" s="153"/>
      <c r="AA609" s="153"/>
      <c r="AF609" s="153"/>
      <c r="AG609" s="153"/>
      <c r="AL609" s="153"/>
      <c r="AM609" s="153"/>
      <c r="AR609" s="153"/>
      <c r="AS609" s="153"/>
      <c r="AX609" s="153"/>
      <c r="AY609" s="153"/>
      <c r="BD609" s="153"/>
      <c r="BE609" s="153"/>
      <c r="BF609" s="153"/>
    </row>
    <row r="610" ht="15.75" customHeight="1">
      <c r="H610" s="153"/>
      <c r="I610" s="153"/>
      <c r="N610" s="153"/>
      <c r="O610" s="153"/>
      <c r="T610" s="153"/>
      <c r="U610" s="153"/>
      <c r="Z610" s="153"/>
      <c r="AA610" s="153"/>
      <c r="AF610" s="153"/>
      <c r="AG610" s="153"/>
      <c r="AL610" s="153"/>
      <c r="AM610" s="153"/>
      <c r="AR610" s="153"/>
      <c r="AS610" s="153"/>
      <c r="AX610" s="153"/>
      <c r="AY610" s="153"/>
      <c r="BD610" s="153"/>
      <c r="BE610" s="153"/>
      <c r="BF610" s="153"/>
    </row>
    <row r="611" ht="15.75" customHeight="1">
      <c r="H611" s="153"/>
      <c r="I611" s="153"/>
      <c r="N611" s="153"/>
      <c r="O611" s="153"/>
      <c r="T611" s="153"/>
      <c r="U611" s="153"/>
      <c r="Z611" s="153"/>
      <c r="AA611" s="153"/>
      <c r="AF611" s="153"/>
      <c r="AG611" s="153"/>
      <c r="AL611" s="153"/>
      <c r="AM611" s="153"/>
      <c r="AR611" s="153"/>
      <c r="AS611" s="153"/>
      <c r="AX611" s="153"/>
      <c r="AY611" s="153"/>
      <c r="BD611" s="153"/>
      <c r="BE611" s="153"/>
      <c r="BF611" s="153"/>
    </row>
    <row r="612" ht="15.75" customHeight="1">
      <c r="H612" s="153"/>
      <c r="I612" s="153"/>
      <c r="N612" s="153"/>
      <c r="O612" s="153"/>
      <c r="T612" s="153"/>
      <c r="U612" s="153"/>
      <c r="Z612" s="153"/>
      <c r="AA612" s="153"/>
      <c r="AF612" s="153"/>
      <c r="AG612" s="153"/>
      <c r="AL612" s="153"/>
      <c r="AM612" s="153"/>
      <c r="AR612" s="153"/>
      <c r="AS612" s="153"/>
      <c r="AX612" s="153"/>
      <c r="AY612" s="153"/>
      <c r="BD612" s="153"/>
      <c r="BE612" s="153"/>
      <c r="BF612" s="153"/>
    </row>
    <row r="613" ht="15.75" customHeight="1">
      <c r="H613" s="153"/>
      <c r="I613" s="153"/>
      <c r="N613" s="153"/>
      <c r="O613" s="153"/>
      <c r="T613" s="153"/>
      <c r="U613" s="153"/>
      <c r="Z613" s="153"/>
      <c r="AA613" s="153"/>
      <c r="AF613" s="153"/>
      <c r="AG613" s="153"/>
      <c r="AL613" s="153"/>
      <c r="AM613" s="153"/>
      <c r="AR613" s="153"/>
      <c r="AS613" s="153"/>
      <c r="AX613" s="153"/>
      <c r="AY613" s="153"/>
      <c r="BD613" s="153"/>
      <c r="BE613" s="153"/>
      <c r="BF613" s="153"/>
    </row>
    <row r="614" ht="15.75" customHeight="1">
      <c r="H614" s="153"/>
      <c r="I614" s="153"/>
      <c r="N614" s="153"/>
      <c r="O614" s="153"/>
      <c r="T614" s="153"/>
      <c r="U614" s="153"/>
      <c r="Z614" s="153"/>
      <c r="AA614" s="153"/>
      <c r="AF614" s="153"/>
      <c r="AG614" s="153"/>
      <c r="AL614" s="153"/>
      <c r="AM614" s="153"/>
      <c r="AR614" s="153"/>
      <c r="AS614" s="153"/>
      <c r="AX614" s="153"/>
      <c r="AY614" s="153"/>
      <c r="BD614" s="153"/>
      <c r="BE614" s="153"/>
      <c r="BF614" s="153"/>
    </row>
    <row r="615" ht="15.75" customHeight="1">
      <c r="H615" s="153"/>
      <c r="I615" s="153"/>
      <c r="N615" s="153"/>
      <c r="O615" s="153"/>
      <c r="T615" s="153"/>
      <c r="U615" s="153"/>
      <c r="Z615" s="153"/>
      <c r="AA615" s="153"/>
      <c r="AF615" s="153"/>
      <c r="AG615" s="153"/>
      <c r="AL615" s="153"/>
      <c r="AM615" s="153"/>
      <c r="AR615" s="153"/>
      <c r="AS615" s="153"/>
      <c r="AX615" s="153"/>
      <c r="AY615" s="153"/>
      <c r="BD615" s="153"/>
      <c r="BE615" s="153"/>
      <c r="BF615" s="153"/>
    </row>
    <row r="616" ht="15.75" customHeight="1">
      <c r="H616" s="153"/>
      <c r="I616" s="153"/>
      <c r="N616" s="153"/>
      <c r="O616" s="153"/>
      <c r="T616" s="153"/>
      <c r="U616" s="153"/>
      <c r="Z616" s="153"/>
      <c r="AA616" s="153"/>
      <c r="AF616" s="153"/>
      <c r="AG616" s="153"/>
      <c r="AL616" s="153"/>
      <c r="AM616" s="153"/>
      <c r="AR616" s="153"/>
      <c r="AS616" s="153"/>
      <c r="AX616" s="153"/>
      <c r="AY616" s="153"/>
      <c r="BD616" s="153"/>
      <c r="BE616" s="153"/>
      <c r="BF616" s="153"/>
    </row>
    <row r="617" ht="15.75" customHeight="1">
      <c r="H617" s="153"/>
      <c r="I617" s="153"/>
      <c r="N617" s="153"/>
      <c r="O617" s="153"/>
      <c r="T617" s="153"/>
      <c r="U617" s="153"/>
      <c r="Z617" s="153"/>
      <c r="AA617" s="153"/>
      <c r="AF617" s="153"/>
      <c r="AG617" s="153"/>
      <c r="AL617" s="153"/>
      <c r="AM617" s="153"/>
      <c r="AR617" s="153"/>
      <c r="AS617" s="153"/>
      <c r="AX617" s="153"/>
      <c r="AY617" s="153"/>
      <c r="BD617" s="153"/>
      <c r="BE617" s="153"/>
      <c r="BF617" s="153"/>
    </row>
    <row r="618" ht="15.75" customHeight="1">
      <c r="H618" s="153"/>
      <c r="I618" s="153"/>
      <c r="N618" s="153"/>
      <c r="O618" s="153"/>
      <c r="T618" s="153"/>
      <c r="U618" s="153"/>
      <c r="Z618" s="153"/>
      <c r="AA618" s="153"/>
      <c r="AF618" s="153"/>
      <c r="AG618" s="153"/>
      <c r="AL618" s="153"/>
      <c r="AM618" s="153"/>
      <c r="AR618" s="153"/>
      <c r="AS618" s="153"/>
      <c r="AX618" s="153"/>
      <c r="AY618" s="153"/>
      <c r="BD618" s="153"/>
      <c r="BE618" s="153"/>
      <c r="BF618" s="153"/>
    </row>
    <row r="619" ht="15.75" customHeight="1">
      <c r="H619" s="153"/>
      <c r="I619" s="153"/>
      <c r="N619" s="153"/>
      <c r="O619" s="153"/>
      <c r="T619" s="153"/>
      <c r="U619" s="153"/>
      <c r="Z619" s="153"/>
      <c r="AA619" s="153"/>
      <c r="AF619" s="153"/>
      <c r="AG619" s="153"/>
      <c r="AL619" s="153"/>
      <c r="AM619" s="153"/>
      <c r="AR619" s="153"/>
      <c r="AS619" s="153"/>
      <c r="AX619" s="153"/>
      <c r="AY619" s="153"/>
      <c r="BD619" s="153"/>
      <c r="BE619" s="153"/>
      <c r="BF619" s="153"/>
    </row>
    <row r="620" ht="15.75" customHeight="1">
      <c r="H620" s="153"/>
      <c r="I620" s="153"/>
      <c r="N620" s="153"/>
      <c r="O620" s="153"/>
      <c r="T620" s="153"/>
      <c r="U620" s="153"/>
      <c r="Z620" s="153"/>
      <c r="AA620" s="153"/>
      <c r="AF620" s="153"/>
      <c r="AG620" s="153"/>
      <c r="AL620" s="153"/>
      <c r="AM620" s="153"/>
      <c r="AR620" s="153"/>
      <c r="AS620" s="153"/>
      <c r="AX620" s="153"/>
      <c r="AY620" s="153"/>
      <c r="BD620" s="153"/>
      <c r="BE620" s="153"/>
      <c r="BF620" s="153"/>
    </row>
    <row r="621" ht="15.75" customHeight="1">
      <c r="H621" s="153"/>
      <c r="I621" s="153"/>
      <c r="N621" s="153"/>
      <c r="O621" s="153"/>
      <c r="T621" s="153"/>
      <c r="U621" s="153"/>
      <c r="Z621" s="153"/>
      <c r="AA621" s="153"/>
      <c r="AF621" s="153"/>
      <c r="AG621" s="153"/>
      <c r="AL621" s="153"/>
      <c r="AM621" s="153"/>
      <c r="AR621" s="153"/>
      <c r="AS621" s="153"/>
      <c r="AX621" s="153"/>
      <c r="AY621" s="153"/>
      <c r="BD621" s="153"/>
      <c r="BE621" s="153"/>
      <c r="BF621" s="153"/>
    </row>
    <row r="622" ht="15.75" customHeight="1">
      <c r="H622" s="153"/>
      <c r="I622" s="153"/>
      <c r="N622" s="153"/>
      <c r="O622" s="153"/>
      <c r="T622" s="153"/>
      <c r="U622" s="153"/>
      <c r="Z622" s="153"/>
      <c r="AA622" s="153"/>
      <c r="AF622" s="153"/>
      <c r="AG622" s="153"/>
      <c r="AL622" s="153"/>
      <c r="AM622" s="153"/>
      <c r="AR622" s="153"/>
      <c r="AS622" s="153"/>
      <c r="AX622" s="153"/>
      <c r="AY622" s="153"/>
      <c r="BD622" s="153"/>
      <c r="BE622" s="153"/>
      <c r="BF622" s="153"/>
    </row>
    <row r="623" ht="15.75" customHeight="1">
      <c r="H623" s="153"/>
      <c r="I623" s="153"/>
      <c r="N623" s="153"/>
      <c r="O623" s="153"/>
      <c r="T623" s="153"/>
      <c r="U623" s="153"/>
      <c r="Z623" s="153"/>
      <c r="AA623" s="153"/>
      <c r="AF623" s="153"/>
      <c r="AG623" s="153"/>
      <c r="AL623" s="153"/>
      <c r="AM623" s="153"/>
      <c r="AR623" s="153"/>
      <c r="AS623" s="153"/>
      <c r="AX623" s="153"/>
      <c r="AY623" s="153"/>
      <c r="BD623" s="153"/>
      <c r="BE623" s="153"/>
      <c r="BF623" s="153"/>
    </row>
    <row r="624" ht="15.75" customHeight="1">
      <c r="H624" s="153"/>
      <c r="I624" s="153"/>
      <c r="N624" s="153"/>
      <c r="O624" s="153"/>
      <c r="T624" s="153"/>
      <c r="U624" s="153"/>
      <c r="Z624" s="153"/>
      <c r="AA624" s="153"/>
      <c r="AF624" s="153"/>
      <c r="AG624" s="153"/>
      <c r="AL624" s="153"/>
      <c r="AM624" s="153"/>
      <c r="AR624" s="153"/>
      <c r="AS624" s="153"/>
      <c r="AX624" s="153"/>
      <c r="AY624" s="153"/>
      <c r="BD624" s="153"/>
      <c r="BE624" s="153"/>
      <c r="BF624" s="153"/>
    </row>
    <row r="625" ht="15.75" customHeight="1">
      <c r="H625" s="153"/>
      <c r="I625" s="153"/>
      <c r="N625" s="153"/>
      <c r="O625" s="153"/>
      <c r="T625" s="153"/>
      <c r="U625" s="153"/>
      <c r="Z625" s="153"/>
      <c r="AA625" s="153"/>
      <c r="AF625" s="153"/>
      <c r="AG625" s="153"/>
      <c r="AL625" s="153"/>
      <c r="AM625" s="153"/>
      <c r="AR625" s="153"/>
      <c r="AS625" s="153"/>
      <c r="AX625" s="153"/>
      <c r="AY625" s="153"/>
      <c r="BD625" s="153"/>
      <c r="BE625" s="153"/>
      <c r="BF625" s="153"/>
    </row>
    <row r="626" ht="15.75" customHeight="1">
      <c r="H626" s="153"/>
      <c r="I626" s="153"/>
      <c r="N626" s="153"/>
      <c r="O626" s="153"/>
      <c r="T626" s="153"/>
      <c r="U626" s="153"/>
      <c r="Z626" s="153"/>
      <c r="AA626" s="153"/>
      <c r="AF626" s="153"/>
      <c r="AG626" s="153"/>
      <c r="AL626" s="153"/>
      <c r="AM626" s="153"/>
      <c r="AR626" s="153"/>
      <c r="AS626" s="153"/>
      <c r="AX626" s="153"/>
      <c r="AY626" s="153"/>
      <c r="BD626" s="153"/>
      <c r="BE626" s="153"/>
      <c r="BF626" s="153"/>
    </row>
    <row r="627" ht="15.75" customHeight="1">
      <c r="H627" s="153"/>
      <c r="I627" s="153"/>
      <c r="N627" s="153"/>
      <c r="O627" s="153"/>
      <c r="T627" s="153"/>
      <c r="U627" s="153"/>
      <c r="Z627" s="153"/>
      <c r="AA627" s="153"/>
      <c r="AF627" s="153"/>
      <c r="AG627" s="153"/>
      <c r="AL627" s="153"/>
      <c r="AM627" s="153"/>
      <c r="AR627" s="153"/>
      <c r="AS627" s="153"/>
      <c r="AX627" s="153"/>
      <c r="AY627" s="153"/>
      <c r="BD627" s="153"/>
      <c r="BE627" s="153"/>
      <c r="BF627" s="153"/>
    </row>
    <row r="628" ht="15.75" customHeight="1">
      <c r="H628" s="153"/>
      <c r="I628" s="153"/>
      <c r="N628" s="153"/>
      <c r="O628" s="153"/>
      <c r="T628" s="153"/>
      <c r="U628" s="153"/>
      <c r="Z628" s="153"/>
      <c r="AA628" s="153"/>
      <c r="AF628" s="153"/>
      <c r="AG628" s="153"/>
      <c r="AL628" s="153"/>
      <c r="AM628" s="153"/>
      <c r="AR628" s="153"/>
      <c r="AS628" s="153"/>
      <c r="AX628" s="153"/>
      <c r="AY628" s="153"/>
      <c r="BD628" s="153"/>
      <c r="BE628" s="153"/>
      <c r="BF628" s="153"/>
    </row>
    <row r="629" ht="15.75" customHeight="1">
      <c r="H629" s="153"/>
      <c r="I629" s="153"/>
      <c r="N629" s="153"/>
      <c r="O629" s="153"/>
      <c r="T629" s="153"/>
      <c r="U629" s="153"/>
      <c r="Z629" s="153"/>
      <c r="AA629" s="153"/>
      <c r="AF629" s="153"/>
      <c r="AG629" s="153"/>
      <c r="AL629" s="153"/>
      <c r="AM629" s="153"/>
      <c r="AR629" s="153"/>
      <c r="AS629" s="153"/>
      <c r="AX629" s="153"/>
      <c r="AY629" s="153"/>
      <c r="BD629" s="153"/>
      <c r="BE629" s="153"/>
      <c r="BF629" s="153"/>
    </row>
    <row r="630" ht="15.75" customHeight="1">
      <c r="H630" s="153"/>
      <c r="I630" s="153"/>
      <c r="N630" s="153"/>
      <c r="O630" s="153"/>
      <c r="T630" s="153"/>
      <c r="U630" s="153"/>
      <c r="Z630" s="153"/>
      <c r="AA630" s="153"/>
      <c r="AF630" s="153"/>
      <c r="AG630" s="153"/>
      <c r="AL630" s="153"/>
      <c r="AM630" s="153"/>
      <c r="AR630" s="153"/>
      <c r="AS630" s="153"/>
      <c r="AX630" s="153"/>
      <c r="AY630" s="153"/>
      <c r="BD630" s="153"/>
      <c r="BE630" s="153"/>
      <c r="BF630" s="153"/>
    </row>
    <row r="631" ht="15.75" customHeight="1">
      <c r="H631" s="153"/>
      <c r="I631" s="153"/>
      <c r="N631" s="153"/>
      <c r="O631" s="153"/>
      <c r="T631" s="153"/>
      <c r="U631" s="153"/>
      <c r="Z631" s="153"/>
      <c r="AA631" s="153"/>
      <c r="AF631" s="153"/>
      <c r="AG631" s="153"/>
      <c r="AL631" s="153"/>
      <c r="AM631" s="153"/>
      <c r="AR631" s="153"/>
      <c r="AS631" s="153"/>
      <c r="AX631" s="153"/>
      <c r="AY631" s="153"/>
      <c r="BD631" s="153"/>
      <c r="BE631" s="153"/>
      <c r="BF631" s="153"/>
    </row>
    <row r="632" ht="15.75" customHeight="1">
      <c r="H632" s="153"/>
      <c r="I632" s="153"/>
      <c r="N632" s="153"/>
      <c r="O632" s="153"/>
      <c r="T632" s="153"/>
      <c r="U632" s="153"/>
      <c r="Z632" s="153"/>
      <c r="AA632" s="153"/>
      <c r="AF632" s="153"/>
      <c r="AG632" s="153"/>
      <c r="AL632" s="153"/>
      <c r="AM632" s="153"/>
      <c r="AR632" s="153"/>
      <c r="AS632" s="153"/>
      <c r="AX632" s="153"/>
      <c r="AY632" s="153"/>
      <c r="BD632" s="153"/>
      <c r="BE632" s="153"/>
      <c r="BF632" s="153"/>
    </row>
    <row r="633" ht="15.75" customHeight="1">
      <c r="H633" s="153"/>
      <c r="I633" s="153"/>
      <c r="N633" s="153"/>
      <c r="O633" s="153"/>
      <c r="T633" s="153"/>
      <c r="U633" s="153"/>
      <c r="Z633" s="153"/>
      <c r="AA633" s="153"/>
      <c r="AF633" s="153"/>
      <c r="AG633" s="153"/>
      <c r="AL633" s="153"/>
      <c r="AM633" s="153"/>
      <c r="AR633" s="153"/>
      <c r="AS633" s="153"/>
      <c r="AX633" s="153"/>
      <c r="AY633" s="153"/>
      <c r="BD633" s="153"/>
      <c r="BE633" s="153"/>
      <c r="BF633" s="153"/>
    </row>
    <row r="634" ht="15.75" customHeight="1">
      <c r="H634" s="153"/>
      <c r="I634" s="153"/>
      <c r="N634" s="153"/>
      <c r="O634" s="153"/>
      <c r="T634" s="153"/>
      <c r="U634" s="153"/>
      <c r="Z634" s="153"/>
      <c r="AA634" s="153"/>
      <c r="AF634" s="153"/>
      <c r="AG634" s="153"/>
      <c r="AL634" s="153"/>
      <c r="AM634" s="153"/>
      <c r="AR634" s="153"/>
      <c r="AS634" s="153"/>
      <c r="AX634" s="153"/>
      <c r="AY634" s="153"/>
      <c r="BD634" s="153"/>
      <c r="BE634" s="153"/>
      <c r="BF634" s="153"/>
    </row>
    <row r="635" ht="15.75" customHeight="1">
      <c r="H635" s="153"/>
      <c r="I635" s="153"/>
      <c r="N635" s="153"/>
      <c r="O635" s="153"/>
      <c r="T635" s="153"/>
      <c r="U635" s="153"/>
      <c r="Z635" s="153"/>
      <c r="AA635" s="153"/>
      <c r="AF635" s="153"/>
      <c r="AG635" s="153"/>
      <c r="AL635" s="153"/>
      <c r="AM635" s="153"/>
      <c r="AR635" s="153"/>
      <c r="AS635" s="153"/>
      <c r="AX635" s="153"/>
      <c r="AY635" s="153"/>
      <c r="BD635" s="153"/>
      <c r="BE635" s="153"/>
      <c r="BF635" s="153"/>
    </row>
    <row r="636" ht="15.75" customHeight="1">
      <c r="H636" s="153"/>
      <c r="I636" s="153"/>
      <c r="N636" s="153"/>
      <c r="O636" s="153"/>
      <c r="T636" s="153"/>
      <c r="U636" s="153"/>
      <c r="Z636" s="153"/>
      <c r="AA636" s="153"/>
      <c r="AF636" s="153"/>
      <c r="AG636" s="153"/>
      <c r="AL636" s="153"/>
      <c r="AM636" s="153"/>
      <c r="AR636" s="153"/>
      <c r="AS636" s="153"/>
      <c r="AX636" s="153"/>
      <c r="AY636" s="153"/>
      <c r="BD636" s="153"/>
      <c r="BE636" s="153"/>
      <c r="BF636" s="153"/>
    </row>
    <row r="637" ht="15.75" customHeight="1">
      <c r="H637" s="153"/>
      <c r="I637" s="153"/>
      <c r="N637" s="153"/>
      <c r="O637" s="153"/>
      <c r="T637" s="153"/>
      <c r="U637" s="153"/>
      <c r="Z637" s="153"/>
      <c r="AA637" s="153"/>
      <c r="AF637" s="153"/>
      <c r="AG637" s="153"/>
      <c r="AL637" s="153"/>
      <c r="AM637" s="153"/>
      <c r="AR637" s="153"/>
      <c r="AS637" s="153"/>
      <c r="AX637" s="153"/>
      <c r="AY637" s="153"/>
      <c r="BD637" s="153"/>
      <c r="BE637" s="153"/>
      <c r="BF637" s="153"/>
    </row>
    <row r="638" ht="15.75" customHeight="1">
      <c r="H638" s="153"/>
      <c r="I638" s="153"/>
      <c r="N638" s="153"/>
      <c r="O638" s="153"/>
      <c r="T638" s="153"/>
      <c r="U638" s="153"/>
      <c r="Z638" s="153"/>
      <c r="AA638" s="153"/>
      <c r="AF638" s="153"/>
      <c r="AG638" s="153"/>
      <c r="AL638" s="153"/>
      <c r="AM638" s="153"/>
      <c r="AR638" s="153"/>
      <c r="AS638" s="153"/>
      <c r="AX638" s="153"/>
      <c r="AY638" s="153"/>
      <c r="BD638" s="153"/>
      <c r="BE638" s="153"/>
      <c r="BF638" s="153"/>
    </row>
    <row r="639" ht="15.75" customHeight="1">
      <c r="H639" s="153"/>
      <c r="I639" s="153"/>
      <c r="N639" s="153"/>
      <c r="O639" s="153"/>
      <c r="T639" s="153"/>
      <c r="U639" s="153"/>
      <c r="Z639" s="153"/>
      <c r="AA639" s="153"/>
      <c r="AF639" s="153"/>
      <c r="AG639" s="153"/>
      <c r="AL639" s="153"/>
      <c r="AM639" s="153"/>
      <c r="AR639" s="153"/>
      <c r="AS639" s="153"/>
      <c r="AX639" s="153"/>
      <c r="AY639" s="153"/>
      <c r="BD639" s="153"/>
      <c r="BE639" s="153"/>
      <c r="BF639" s="153"/>
    </row>
    <row r="640" ht="15.75" customHeight="1">
      <c r="H640" s="153"/>
      <c r="I640" s="153"/>
      <c r="N640" s="153"/>
      <c r="O640" s="153"/>
      <c r="T640" s="153"/>
      <c r="U640" s="153"/>
      <c r="Z640" s="153"/>
      <c r="AA640" s="153"/>
      <c r="AF640" s="153"/>
      <c r="AG640" s="153"/>
      <c r="AL640" s="153"/>
      <c r="AM640" s="153"/>
      <c r="AR640" s="153"/>
      <c r="AS640" s="153"/>
      <c r="AX640" s="153"/>
      <c r="AY640" s="153"/>
      <c r="BD640" s="153"/>
      <c r="BE640" s="153"/>
      <c r="BF640" s="153"/>
    </row>
    <row r="641" ht="15.75" customHeight="1">
      <c r="H641" s="153"/>
      <c r="I641" s="153"/>
      <c r="N641" s="153"/>
      <c r="O641" s="153"/>
      <c r="T641" s="153"/>
      <c r="U641" s="153"/>
      <c r="Z641" s="153"/>
      <c r="AA641" s="153"/>
      <c r="AF641" s="153"/>
      <c r="AG641" s="153"/>
      <c r="AL641" s="153"/>
      <c r="AM641" s="153"/>
      <c r="AR641" s="153"/>
      <c r="AS641" s="153"/>
      <c r="AX641" s="153"/>
      <c r="AY641" s="153"/>
      <c r="BD641" s="153"/>
      <c r="BE641" s="153"/>
      <c r="BF641" s="153"/>
    </row>
    <row r="642" ht="15.75" customHeight="1">
      <c r="H642" s="153"/>
      <c r="I642" s="153"/>
      <c r="N642" s="153"/>
      <c r="O642" s="153"/>
      <c r="T642" s="153"/>
      <c r="U642" s="153"/>
      <c r="Z642" s="153"/>
      <c r="AA642" s="153"/>
      <c r="AF642" s="153"/>
      <c r="AG642" s="153"/>
      <c r="AL642" s="153"/>
      <c r="AM642" s="153"/>
      <c r="AR642" s="153"/>
      <c r="AS642" s="153"/>
      <c r="AX642" s="153"/>
      <c r="AY642" s="153"/>
      <c r="BD642" s="153"/>
      <c r="BE642" s="153"/>
      <c r="BF642" s="153"/>
    </row>
    <row r="643" ht="15.75" customHeight="1">
      <c r="H643" s="153"/>
      <c r="I643" s="153"/>
      <c r="N643" s="153"/>
      <c r="O643" s="153"/>
      <c r="T643" s="153"/>
      <c r="U643" s="153"/>
      <c r="Z643" s="153"/>
      <c r="AA643" s="153"/>
      <c r="AF643" s="153"/>
      <c r="AG643" s="153"/>
      <c r="AL643" s="153"/>
      <c r="AM643" s="153"/>
      <c r="AR643" s="153"/>
      <c r="AS643" s="153"/>
      <c r="AX643" s="153"/>
      <c r="AY643" s="153"/>
      <c r="BD643" s="153"/>
      <c r="BE643" s="153"/>
      <c r="BF643" s="153"/>
    </row>
    <row r="644" ht="15.75" customHeight="1">
      <c r="H644" s="153"/>
      <c r="I644" s="153"/>
      <c r="N644" s="153"/>
      <c r="O644" s="153"/>
      <c r="T644" s="153"/>
      <c r="U644" s="153"/>
      <c r="Z644" s="153"/>
      <c r="AA644" s="153"/>
      <c r="AF644" s="153"/>
      <c r="AG644" s="153"/>
      <c r="AL644" s="153"/>
      <c r="AM644" s="153"/>
      <c r="AR644" s="153"/>
      <c r="AS644" s="153"/>
      <c r="AX644" s="153"/>
      <c r="AY644" s="153"/>
      <c r="BD644" s="153"/>
      <c r="BE644" s="153"/>
      <c r="BF644" s="153"/>
    </row>
    <row r="645" ht="15.75" customHeight="1">
      <c r="H645" s="153"/>
      <c r="I645" s="153"/>
      <c r="N645" s="153"/>
      <c r="O645" s="153"/>
      <c r="T645" s="153"/>
      <c r="U645" s="153"/>
      <c r="Z645" s="153"/>
      <c r="AA645" s="153"/>
      <c r="AF645" s="153"/>
      <c r="AG645" s="153"/>
      <c r="AL645" s="153"/>
      <c r="AM645" s="153"/>
      <c r="AR645" s="153"/>
      <c r="AS645" s="153"/>
      <c r="AX645" s="153"/>
      <c r="AY645" s="153"/>
      <c r="BD645" s="153"/>
      <c r="BE645" s="153"/>
      <c r="BF645" s="153"/>
    </row>
    <row r="646" ht="15.75" customHeight="1">
      <c r="H646" s="153"/>
      <c r="I646" s="153"/>
      <c r="N646" s="153"/>
      <c r="O646" s="153"/>
      <c r="T646" s="153"/>
      <c r="U646" s="153"/>
      <c r="Z646" s="153"/>
      <c r="AA646" s="153"/>
      <c r="AF646" s="153"/>
      <c r="AG646" s="153"/>
      <c r="AL646" s="153"/>
      <c r="AM646" s="153"/>
      <c r="AR646" s="153"/>
      <c r="AS646" s="153"/>
      <c r="AX646" s="153"/>
      <c r="AY646" s="153"/>
      <c r="BD646" s="153"/>
      <c r="BE646" s="153"/>
      <c r="BF646" s="153"/>
    </row>
    <row r="647" ht="15.75" customHeight="1">
      <c r="H647" s="153"/>
      <c r="I647" s="153"/>
      <c r="N647" s="153"/>
      <c r="O647" s="153"/>
      <c r="T647" s="153"/>
      <c r="U647" s="153"/>
      <c r="Z647" s="153"/>
      <c r="AA647" s="153"/>
      <c r="AF647" s="153"/>
      <c r="AG647" s="153"/>
      <c r="AL647" s="153"/>
      <c r="AM647" s="153"/>
      <c r="AR647" s="153"/>
      <c r="AS647" s="153"/>
      <c r="AX647" s="153"/>
      <c r="AY647" s="153"/>
      <c r="BD647" s="153"/>
      <c r="BE647" s="153"/>
      <c r="BF647" s="153"/>
    </row>
    <row r="648" ht="15.75" customHeight="1">
      <c r="H648" s="153"/>
      <c r="I648" s="153"/>
      <c r="N648" s="153"/>
      <c r="O648" s="153"/>
      <c r="T648" s="153"/>
      <c r="U648" s="153"/>
      <c r="Z648" s="153"/>
      <c r="AA648" s="153"/>
      <c r="AF648" s="153"/>
      <c r="AG648" s="153"/>
      <c r="AL648" s="153"/>
      <c r="AM648" s="153"/>
      <c r="AR648" s="153"/>
      <c r="AS648" s="153"/>
      <c r="AX648" s="153"/>
      <c r="AY648" s="153"/>
      <c r="BD648" s="153"/>
      <c r="BE648" s="153"/>
      <c r="BF648" s="153"/>
    </row>
    <row r="649" ht="15.75" customHeight="1">
      <c r="H649" s="153"/>
      <c r="I649" s="153"/>
      <c r="N649" s="153"/>
      <c r="O649" s="153"/>
      <c r="T649" s="153"/>
      <c r="U649" s="153"/>
      <c r="Z649" s="153"/>
      <c r="AA649" s="153"/>
      <c r="AF649" s="153"/>
      <c r="AG649" s="153"/>
      <c r="AL649" s="153"/>
      <c r="AM649" s="153"/>
      <c r="AR649" s="153"/>
      <c r="AS649" s="153"/>
      <c r="AX649" s="153"/>
      <c r="AY649" s="153"/>
      <c r="BD649" s="153"/>
      <c r="BE649" s="153"/>
      <c r="BF649" s="153"/>
    </row>
    <row r="650" ht="15.75" customHeight="1">
      <c r="H650" s="153"/>
      <c r="I650" s="153"/>
      <c r="N650" s="153"/>
      <c r="O650" s="153"/>
      <c r="T650" s="153"/>
      <c r="U650" s="153"/>
      <c r="Z650" s="153"/>
      <c r="AA650" s="153"/>
      <c r="AF650" s="153"/>
      <c r="AG650" s="153"/>
      <c r="AL650" s="153"/>
      <c r="AM650" s="153"/>
      <c r="AR650" s="153"/>
      <c r="AS650" s="153"/>
      <c r="AX650" s="153"/>
      <c r="AY650" s="153"/>
      <c r="BD650" s="153"/>
      <c r="BE650" s="153"/>
      <c r="BF650" s="153"/>
    </row>
    <row r="651" ht="15.75" customHeight="1">
      <c r="H651" s="153"/>
      <c r="I651" s="153"/>
      <c r="N651" s="153"/>
      <c r="O651" s="153"/>
      <c r="T651" s="153"/>
      <c r="U651" s="153"/>
      <c r="Z651" s="153"/>
      <c r="AA651" s="153"/>
      <c r="AF651" s="153"/>
      <c r="AG651" s="153"/>
      <c r="AL651" s="153"/>
      <c r="AM651" s="153"/>
      <c r="AR651" s="153"/>
      <c r="AS651" s="153"/>
      <c r="AX651" s="153"/>
      <c r="AY651" s="153"/>
      <c r="BD651" s="153"/>
      <c r="BE651" s="153"/>
      <c r="BF651" s="153"/>
    </row>
    <row r="652" ht="15.75" customHeight="1">
      <c r="H652" s="153"/>
      <c r="I652" s="153"/>
      <c r="N652" s="153"/>
      <c r="O652" s="153"/>
      <c r="T652" s="153"/>
      <c r="U652" s="153"/>
      <c r="Z652" s="153"/>
      <c r="AA652" s="153"/>
      <c r="AF652" s="153"/>
      <c r="AG652" s="153"/>
      <c r="AL652" s="153"/>
      <c r="AM652" s="153"/>
      <c r="AR652" s="153"/>
      <c r="AS652" s="153"/>
      <c r="AX652" s="153"/>
      <c r="AY652" s="153"/>
      <c r="BD652" s="153"/>
      <c r="BE652" s="153"/>
      <c r="BF652" s="153"/>
    </row>
    <row r="653" ht="15.75" customHeight="1">
      <c r="H653" s="153"/>
      <c r="I653" s="153"/>
      <c r="N653" s="153"/>
      <c r="O653" s="153"/>
      <c r="T653" s="153"/>
      <c r="U653" s="153"/>
      <c r="Z653" s="153"/>
      <c r="AA653" s="153"/>
      <c r="AF653" s="153"/>
      <c r="AG653" s="153"/>
      <c r="AL653" s="153"/>
      <c r="AM653" s="153"/>
      <c r="AR653" s="153"/>
      <c r="AS653" s="153"/>
      <c r="AX653" s="153"/>
      <c r="AY653" s="153"/>
      <c r="BD653" s="153"/>
      <c r="BE653" s="153"/>
      <c r="BF653" s="153"/>
    </row>
    <row r="654" ht="15.75" customHeight="1">
      <c r="H654" s="153"/>
      <c r="I654" s="153"/>
      <c r="N654" s="153"/>
      <c r="O654" s="153"/>
      <c r="T654" s="153"/>
      <c r="U654" s="153"/>
      <c r="Z654" s="153"/>
      <c r="AA654" s="153"/>
      <c r="AF654" s="153"/>
      <c r="AG654" s="153"/>
      <c r="AL654" s="153"/>
      <c r="AM654" s="153"/>
      <c r="AR654" s="153"/>
      <c r="AS654" s="153"/>
      <c r="AX654" s="153"/>
      <c r="AY654" s="153"/>
      <c r="BD654" s="153"/>
      <c r="BE654" s="153"/>
      <c r="BF654" s="153"/>
    </row>
    <row r="655" ht="15.75" customHeight="1">
      <c r="H655" s="153"/>
      <c r="I655" s="153"/>
      <c r="N655" s="153"/>
      <c r="O655" s="153"/>
      <c r="T655" s="153"/>
      <c r="U655" s="153"/>
      <c r="Z655" s="153"/>
      <c r="AA655" s="153"/>
      <c r="AF655" s="153"/>
      <c r="AG655" s="153"/>
      <c r="AL655" s="153"/>
      <c r="AM655" s="153"/>
      <c r="AR655" s="153"/>
      <c r="AS655" s="153"/>
      <c r="AX655" s="153"/>
      <c r="AY655" s="153"/>
      <c r="BD655" s="153"/>
      <c r="BE655" s="153"/>
      <c r="BF655" s="153"/>
    </row>
    <row r="656" ht="15.75" customHeight="1">
      <c r="H656" s="153"/>
      <c r="I656" s="153"/>
      <c r="N656" s="153"/>
      <c r="O656" s="153"/>
      <c r="T656" s="153"/>
      <c r="U656" s="153"/>
      <c r="Z656" s="153"/>
      <c r="AA656" s="153"/>
      <c r="AF656" s="153"/>
      <c r="AG656" s="153"/>
      <c r="AL656" s="153"/>
      <c r="AM656" s="153"/>
      <c r="AR656" s="153"/>
      <c r="AS656" s="153"/>
      <c r="AX656" s="153"/>
      <c r="AY656" s="153"/>
      <c r="BD656" s="153"/>
      <c r="BE656" s="153"/>
      <c r="BF656" s="153"/>
    </row>
    <row r="657" ht="15.75" customHeight="1">
      <c r="H657" s="153"/>
      <c r="I657" s="153"/>
      <c r="N657" s="153"/>
      <c r="O657" s="153"/>
      <c r="T657" s="153"/>
      <c r="U657" s="153"/>
      <c r="Z657" s="153"/>
      <c r="AA657" s="153"/>
      <c r="AF657" s="153"/>
      <c r="AG657" s="153"/>
      <c r="AL657" s="153"/>
      <c r="AM657" s="153"/>
      <c r="AR657" s="153"/>
      <c r="AS657" s="153"/>
      <c r="AX657" s="153"/>
      <c r="AY657" s="153"/>
      <c r="BD657" s="153"/>
      <c r="BE657" s="153"/>
      <c r="BF657" s="153"/>
    </row>
    <row r="658" ht="15.75" customHeight="1">
      <c r="H658" s="153"/>
      <c r="I658" s="153"/>
      <c r="N658" s="153"/>
      <c r="O658" s="153"/>
      <c r="T658" s="153"/>
      <c r="U658" s="153"/>
      <c r="Z658" s="153"/>
      <c r="AA658" s="153"/>
      <c r="AF658" s="153"/>
      <c r="AG658" s="153"/>
      <c r="AL658" s="153"/>
      <c r="AM658" s="153"/>
      <c r="AR658" s="153"/>
      <c r="AS658" s="153"/>
      <c r="AX658" s="153"/>
      <c r="AY658" s="153"/>
      <c r="BD658" s="153"/>
      <c r="BE658" s="153"/>
      <c r="BF658" s="153"/>
    </row>
    <row r="659" ht="15.75" customHeight="1">
      <c r="H659" s="153"/>
      <c r="I659" s="153"/>
      <c r="N659" s="153"/>
      <c r="O659" s="153"/>
      <c r="T659" s="153"/>
      <c r="U659" s="153"/>
      <c r="Z659" s="153"/>
      <c r="AA659" s="153"/>
      <c r="AF659" s="153"/>
      <c r="AG659" s="153"/>
      <c r="AL659" s="153"/>
      <c r="AM659" s="153"/>
      <c r="AR659" s="153"/>
      <c r="AS659" s="153"/>
      <c r="AX659" s="153"/>
      <c r="AY659" s="153"/>
      <c r="BD659" s="153"/>
      <c r="BE659" s="153"/>
      <c r="BF659" s="153"/>
    </row>
    <row r="660" ht="15.75" customHeight="1">
      <c r="H660" s="153"/>
      <c r="I660" s="153"/>
      <c r="N660" s="153"/>
      <c r="O660" s="153"/>
      <c r="T660" s="153"/>
      <c r="U660" s="153"/>
      <c r="Z660" s="153"/>
      <c r="AA660" s="153"/>
      <c r="AF660" s="153"/>
      <c r="AG660" s="153"/>
      <c r="AL660" s="153"/>
      <c r="AM660" s="153"/>
      <c r="AR660" s="153"/>
      <c r="AS660" s="153"/>
      <c r="AX660" s="153"/>
      <c r="AY660" s="153"/>
      <c r="BD660" s="153"/>
      <c r="BE660" s="153"/>
      <c r="BF660" s="153"/>
    </row>
    <row r="661" ht="15.75" customHeight="1">
      <c r="H661" s="153"/>
      <c r="I661" s="153"/>
      <c r="N661" s="153"/>
      <c r="O661" s="153"/>
      <c r="T661" s="153"/>
      <c r="U661" s="153"/>
      <c r="Z661" s="153"/>
      <c r="AA661" s="153"/>
      <c r="AF661" s="153"/>
      <c r="AG661" s="153"/>
      <c r="AL661" s="153"/>
      <c r="AM661" s="153"/>
      <c r="AR661" s="153"/>
      <c r="AS661" s="153"/>
      <c r="AX661" s="153"/>
      <c r="AY661" s="153"/>
      <c r="BD661" s="153"/>
      <c r="BE661" s="153"/>
      <c r="BF661" s="153"/>
    </row>
    <row r="662" ht="15.75" customHeight="1">
      <c r="H662" s="153"/>
      <c r="I662" s="153"/>
      <c r="N662" s="153"/>
      <c r="O662" s="153"/>
      <c r="T662" s="153"/>
      <c r="U662" s="153"/>
      <c r="Z662" s="153"/>
      <c r="AA662" s="153"/>
      <c r="AF662" s="153"/>
      <c r="AG662" s="153"/>
      <c r="AL662" s="153"/>
      <c r="AM662" s="153"/>
      <c r="AR662" s="153"/>
      <c r="AS662" s="153"/>
      <c r="AX662" s="153"/>
      <c r="AY662" s="153"/>
      <c r="BD662" s="153"/>
      <c r="BE662" s="153"/>
      <c r="BF662" s="153"/>
    </row>
    <row r="663" ht="15.75" customHeight="1">
      <c r="H663" s="153"/>
      <c r="I663" s="153"/>
      <c r="N663" s="153"/>
      <c r="O663" s="153"/>
      <c r="T663" s="153"/>
      <c r="U663" s="153"/>
      <c r="Z663" s="153"/>
      <c r="AA663" s="153"/>
      <c r="AF663" s="153"/>
      <c r="AG663" s="153"/>
      <c r="AL663" s="153"/>
      <c r="AM663" s="153"/>
      <c r="AR663" s="153"/>
      <c r="AS663" s="153"/>
      <c r="AX663" s="153"/>
      <c r="AY663" s="153"/>
      <c r="BD663" s="153"/>
      <c r="BE663" s="153"/>
      <c r="BF663" s="153"/>
    </row>
    <row r="664" ht="15.75" customHeight="1">
      <c r="H664" s="153"/>
      <c r="I664" s="153"/>
      <c r="N664" s="153"/>
      <c r="O664" s="153"/>
      <c r="T664" s="153"/>
      <c r="U664" s="153"/>
      <c r="Z664" s="153"/>
      <c r="AA664" s="153"/>
      <c r="AF664" s="153"/>
      <c r="AG664" s="153"/>
      <c r="AL664" s="153"/>
      <c r="AM664" s="153"/>
      <c r="AR664" s="153"/>
      <c r="AS664" s="153"/>
      <c r="AX664" s="153"/>
      <c r="AY664" s="153"/>
      <c r="BD664" s="153"/>
      <c r="BE664" s="153"/>
      <c r="BF664" s="153"/>
    </row>
    <row r="665" ht="15.75" customHeight="1">
      <c r="H665" s="153"/>
      <c r="I665" s="153"/>
      <c r="N665" s="153"/>
      <c r="O665" s="153"/>
      <c r="T665" s="153"/>
      <c r="U665" s="153"/>
      <c r="Z665" s="153"/>
      <c r="AA665" s="153"/>
      <c r="AF665" s="153"/>
      <c r="AG665" s="153"/>
      <c r="AL665" s="153"/>
      <c r="AM665" s="153"/>
      <c r="AR665" s="153"/>
      <c r="AS665" s="153"/>
      <c r="AX665" s="153"/>
      <c r="AY665" s="153"/>
      <c r="BD665" s="153"/>
      <c r="BE665" s="153"/>
      <c r="BF665" s="153"/>
    </row>
    <row r="666" ht="15.75" customHeight="1">
      <c r="H666" s="153"/>
      <c r="I666" s="153"/>
      <c r="N666" s="153"/>
      <c r="O666" s="153"/>
      <c r="T666" s="153"/>
      <c r="U666" s="153"/>
      <c r="Z666" s="153"/>
      <c r="AA666" s="153"/>
      <c r="AF666" s="153"/>
      <c r="AG666" s="153"/>
      <c r="AL666" s="153"/>
      <c r="AM666" s="153"/>
      <c r="AR666" s="153"/>
      <c r="AS666" s="153"/>
      <c r="AX666" s="153"/>
      <c r="AY666" s="153"/>
      <c r="BD666" s="153"/>
      <c r="BE666" s="153"/>
      <c r="BF666" s="153"/>
    </row>
    <row r="667" ht="15.75" customHeight="1">
      <c r="H667" s="153"/>
      <c r="I667" s="153"/>
      <c r="N667" s="153"/>
      <c r="O667" s="153"/>
      <c r="T667" s="153"/>
      <c r="U667" s="153"/>
      <c r="Z667" s="153"/>
      <c r="AA667" s="153"/>
      <c r="AF667" s="153"/>
      <c r="AG667" s="153"/>
      <c r="AL667" s="153"/>
      <c r="AM667" s="153"/>
      <c r="AR667" s="153"/>
      <c r="AS667" s="153"/>
      <c r="AX667" s="153"/>
      <c r="AY667" s="153"/>
      <c r="BD667" s="153"/>
      <c r="BE667" s="153"/>
      <c r="BF667" s="153"/>
    </row>
    <row r="668" ht="15.75" customHeight="1">
      <c r="H668" s="153"/>
      <c r="I668" s="153"/>
      <c r="N668" s="153"/>
      <c r="O668" s="153"/>
      <c r="T668" s="153"/>
      <c r="U668" s="153"/>
      <c r="Z668" s="153"/>
      <c r="AA668" s="153"/>
      <c r="AF668" s="153"/>
      <c r="AG668" s="153"/>
      <c r="AL668" s="153"/>
      <c r="AM668" s="153"/>
      <c r="AR668" s="153"/>
      <c r="AS668" s="153"/>
      <c r="AX668" s="153"/>
      <c r="AY668" s="153"/>
      <c r="BD668" s="153"/>
      <c r="BE668" s="153"/>
      <c r="BF668" s="153"/>
    </row>
    <row r="669" ht="15.75" customHeight="1">
      <c r="H669" s="153"/>
      <c r="I669" s="153"/>
      <c r="N669" s="153"/>
      <c r="O669" s="153"/>
      <c r="T669" s="153"/>
      <c r="U669" s="153"/>
      <c r="Z669" s="153"/>
      <c r="AA669" s="153"/>
      <c r="AF669" s="153"/>
      <c r="AG669" s="153"/>
      <c r="AL669" s="153"/>
      <c r="AM669" s="153"/>
      <c r="AR669" s="153"/>
      <c r="AS669" s="153"/>
      <c r="AX669" s="153"/>
      <c r="AY669" s="153"/>
      <c r="BD669" s="153"/>
      <c r="BE669" s="153"/>
      <c r="BF669" s="153"/>
    </row>
    <row r="670" ht="15.75" customHeight="1">
      <c r="H670" s="153"/>
      <c r="I670" s="153"/>
      <c r="N670" s="153"/>
      <c r="O670" s="153"/>
      <c r="T670" s="153"/>
      <c r="U670" s="153"/>
      <c r="Z670" s="153"/>
      <c r="AA670" s="153"/>
      <c r="AF670" s="153"/>
      <c r="AG670" s="153"/>
      <c r="AL670" s="153"/>
      <c r="AM670" s="153"/>
      <c r="AR670" s="153"/>
      <c r="AS670" s="153"/>
      <c r="AX670" s="153"/>
      <c r="AY670" s="153"/>
      <c r="BD670" s="153"/>
      <c r="BE670" s="153"/>
      <c r="BF670" s="153"/>
    </row>
    <row r="671" ht="15.75" customHeight="1">
      <c r="H671" s="153"/>
      <c r="I671" s="153"/>
      <c r="N671" s="153"/>
      <c r="O671" s="153"/>
      <c r="T671" s="153"/>
      <c r="U671" s="153"/>
      <c r="Z671" s="153"/>
      <c r="AA671" s="153"/>
      <c r="AF671" s="153"/>
      <c r="AG671" s="153"/>
      <c r="AL671" s="153"/>
      <c r="AM671" s="153"/>
      <c r="AR671" s="153"/>
      <c r="AS671" s="153"/>
      <c r="AX671" s="153"/>
      <c r="AY671" s="153"/>
      <c r="BD671" s="153"/>
      <c r="BE671" s="153"/>
      <c r="BF671" s="153"/>
    </row>
    <row r="672" ht="15.75" customHeight="1">
      <c r="H672" s="153"/>
      <c r="I672" s="153"/>
      <c r="N672" s="153"/>
      <c r="O672" s="153"/>
      <c r="T672" s="153"/>
      <c r="U672" s="153"/>
      <c r="Z672" s="153"/>
      <c r="AA672" s="153"/>
      <c r="AF672" s="153"/>
      <c r="AG672" s="153"/>
      <c r="AL672" s="153"/>
      <c r="AM672" s="153"/>
      <c r="AR672" s="153"/>
      <c r="AS672" s="153"/>
      <c r="AX672" s="153"/>
      <c r="AY672" s="153"/>
      <c r="BD672" s="153"/>
      <c r="BE672" s="153"/>
      <c r="BF672" s="153"/>
    </row>
    <row r="673" ht="15.75" customHeight="1">
      <c r="H673" s="153"/>
      <c r="I673" s="153"/>
      <c r="N673" s="153"/>
      <c r="O673" s="153"/>
      <c r="T673" s="153"/>
      <c r="U673" s="153"/>
      <c r="Z673" s="153"/>
      <c r="AA673" s="153"/>
      <c r="AF673" s="153"/>
      <c r="AG673" s="153"/>
      <c r="AL673" s="153"/>
      <c r="AM673" s="153"/>
      <c r="AR673" s="153"/>
      <c r="AS673" s="153"/>
      <c r="AX673" s="153"/>
      <c r="AY673" s="153"/>
      <c r="BD673" s="153"/>
      <c r="BE673" s="153"/>
      <c r="BF673" s="153"/>
    </row>
    <row r="674" ht="15.75" customHeight="1">
      <c r="H674" s="153"/>
      <c r="I674" s="153"/>
      <c r="N674" s="153"/>
      <c r="O674" s="153"/>
      <c r="T674" s="153"/>
      <c r="U674" s="153"/>
      <c r="Z674" s="153"/>
      <c r="AA674" s="153"/>
      <c r="AF674" s="153"/>
      <c r="AG674" s="153"/>
      <c r="AL674" s="153"/>
      <c r="AM674" s="153"/>
      <c r="AR674" s="153"/>
      <c r="AS674" s="153"/>
      <c r="AX674" s="153"/>
      <c r="AY674" s="153"/>
      <c r="BD674" s="153"/>
      <c r="BE674" s="153"/>
      <c r="BF674" s="153"/>
    </row>
    <row r="675" ht="15.75" customHeight="1">
      <c r="H675" s="153"/>
      <c r="I675" s="153"/>
      <c r="N675" s="153"/>
      <c r="O675" s="153"/>
      <c r="T675" s="153"/>
      <c r="U675" s="153"/>
      <c r="Z675" s="153"/>
      <c r="AA675" s="153"/>
      <c r="AF675" s="153"/>
      <c r="AG675" s="153"/>
      <c r="AL675" s="153"/>
      <c r="AM675" s="153"/>
      <c r="AR675" s="153"/>
      <c r="AS675" s="153"/>
      <c r="AX675" s="153"/>
      <c r="AY675" s="153"/>
      <c r="BD675" s="153"/>
      <c r="BE675" s="153"/>
      <c r="BF675" s="153"/>
    </row>
    <row r="676" ht="15.75" customHeight="1">
      <c r="H676" s="153"/>
      <c r="I676" s="153"/>
      <c r="N676" s="153"/>
      <c r="O676" s="153"/>
      <c r="T676" s="153"/>
      <c r="U676" s="153"/>
      <c r="Z676" s="153"/>
      <c r="AA676" s="153"/>
      <c r="AF676" s="153"/>
      <c r="AG676" s="153"/>
      <c r="AL676" s="153"/>
      <c r="AM676" s="153"/>
      <c r="AR676" s="153"/>
      <c r="AS676" s="153"/>
      <c r="AX676" s="153"/>
      <c r="AY676" s="153"/>
      <c r="BD676" s="153"/>
      <c r="BE676" s="153"/>
      <c r="BF676" s="153"/>
    </row>
    <row r="677" ht="15.75" customHeight="1">
      <c r="H677" s="153"/>
      <c r="I677" s="153"/>
      <c r="N677" s="153"/>
      <c r="O677" s="153"/>
      <c r="T677" s="153"/>
      <c r="U677" s="153"/>
      <c r="Z677" s="153"/>
      <c r="AA677" s="153"/>
      <c r="AF677" s="153"/>
      <c r="AG677" s="153"/>
      <c r="AL677" s="153"/>
      <c r="AM677" s="153"/>
      <c r="AR677" s="153"/>
      <c r="AS677" s="153"/>
      <c r="AX677" s="153"/>
      <c r="AY677" s="153"/>
      <c r="BD677" s="153"/>
      <c r="BE677" s="153"/>
      <c r="BF677" s="153"/>
    </row>
    <row r="678" ht="15.75" customHeight="1">
      <c r="H678" s="153"/>
      <c r="I678" s="153"/>
      <c r="N678" s="153"/>
      <c r="O678" s="153"/>
      <c r="T678" s="153"/>
      <c r="U678" s="153"/>
      <c r="Z678" s="153"/>
      <c r="AA678" s="153"/>
      <c r="AF678" s="153"/>
      <c r="AG678" s="153"/>
      <c r="AL678" s="153"/>
      <c r="AM678" s="153"/>
      <c r="AR678" s="153"/>
      <c r="AS678" s="153"/>
      <c r="AX678" s="153"/>
      <c r="AY678" s="153"/>
      <c r="BD678" s="153"/>
      <c r="BE678" s="153"/>
      <c r="BF678" s="153"/>
    </row>
    <row r="679" ht="15.75" customHeight="1">
      <c r="H679" s="153"/>
      <c r="I679" s="153"/>
      <c r="N679" s="153"/>
      <c r="O679" s="153"/>
      <c r="T679" s="153"/>
      <c r="U679" s="153"/>
      <c r="Z679" s="153"/>
      <c r="AA679" s="153"/>
      <c r="AF679" s="153"/>
      <c r="AG679" s="153"/>
      <c r="AL679" s="153"/>
      <c r="AM679" s="153"/>
      <c r="AR679" s="153"/>
      <c r="AS679" s="153"/>
      <c r="AX679" s="153"/>
      <c r="AY679" s="153"/>
      <c r="BD679" s="153"/>
      <c r="BE679" s="153"/>
      <c r="BF679" s="153"/>
    </row>
    <row r="680" ht="15.75" customHeight="1">
      <c r="H680" s="153"/>
      <c r="I680" s="153"/>
      <c r="N680" s="153"/>
      <c r="O680" s="153"/>
      <c r="T680" s="153"/>
      <c r="U680" s="153"/>
      <c r="Z680" s="153"/>
      <c r="AA680" s="153"/>
      <c r="AF680" s="153"/>
      <c r="AG680" s="153"/>
      <c r="AL680" s="153"/>
      <c r="AM680" s="153"/>
      <c r="AR680" s="153"/>
      <c r="AS680" s="153"/>
      <c r="AX680" s="153"/>
      <c r="AY680" s="153"/>
      <c r="BD680" s="153"/>
      <c r="BE680" s="153"/>
      <c r="BF680" s="153"/>
    </row>
    <row r="681" ht="15.75" customHeight="1">
      <c r="H681" s="153"/>
      <c r="I681" s="153"/>
      <c r="N681" s="153"/>
      <c r="O681" s="153"/>
      <c r="T681" s="153"/>
      <c r="U681" s="153"/>
      <c r="Z681" s="153"/>
      <c r="AA681" s="153"/>
      <c r="AF681" s="153"/>
      <c r="AG681" s="153"/>
      <c r="AL681" s="153"/>
      <c r="AM681" s="153"/>
      <c r="AR681" s="153"/>
      <c r="AS681" s="153"/>
      <c r="AX681" s="153"/>
      <c r="AY681" s="153"/>
      <c r="BD681" s="153"/>
      <c r="BE681" s="153"/>
      <c r="BF681" s="153"/>
    </row>
    <row r="682" ht="15.75" customHeight="1">
      <c r="H682" s="153"/>
      <c r="I682" s="153"/>
      <c r="N682" s="153"/>
      <c r="O682" s="153"/>
      <c r="T682" s="153"/>
      <c r="U682" s="153"/>
      <c r="Z682" s="153"/>
      <c r="AA682" s="153"/>
      <c r="AF682" s="153"/>
      <c r="AG682" s="153"/>
      <c r="AL682" s="153"/>
      <c r="AM682" s="153"/>
      <c r="AR682" s="153"/>
      <c r="AS682" s="153"/>
      <c r="AX682" s="153"/>
      <c r="AY682" s="153"/>
      <c r="BD682" s="153"/>
      <c r="BE682" s="153"/>
      <c r="BF682" s="153"/>
    </row>
    <row r="683" ht="15.75" customHeight="1">
      <c r="H683" s="153"/>
      <c r="I683" s="153"/>
      <c r="N683" s="153"/>
      <c r="O683" s="153"/>
      <c r="T683" s="153"/>
      <c r="U683" s="153"/>
      <c r="Z683" s="153"/>
      <c r="AA683" s="153"/>
      <c r="AF683" s="153"/>
      <c r="AG683" s="153"/>
      <c r="AL683" s="153"/>
      <c r="AM683" s="153"/>
      <c r="AR683" s="153"/>
      <c r="AS683" s="153"/>
      <c r="AX683" s="153"/>
      <c r="AY683" s="153"/>
      <c r="BD683" s="153"/>
      <c r="BE683" s="153"/>
      <c r="BF683" s="153"/>
    </row>
    <row r="684" ht="15.75" customHeight="1">
      <c r="H684" s="153"/>
      <c r="I684" s="153"/>
      <c r="N684" s="153"/>
      <c r="O684" s="153"/>
      <c r="T684" s="153"/>
      <c r="U684" s="153"/>
      <c r="Z684" s="153"/>
      <c r="AA684" s="153"/>
      <c r="AF684" s="153"/>
      <c r="AG684" s="153"/>
      <c r="AL684" s="153"/>
      <c r="AM684" s="153"/>
      <c r="AR684" s="153"/>
      <c r="AS684" s="153"/>
      <c r="AX684" s="153"/>
      <c r="AY684" s="153"/>
      <c r="BD684" s="153"/>
      <c r="BE684" s="153"/>
      <c r="BF684" s="153"/>
    </row>
    <row r="685" ht="15.75" customHeight="1">
      <c r="H685" s="153"/>
      <c r="I685" s="153"/>
      <c r="N685" s="153"/>
      <c r="O685" s="153"/>
      <c r="T685" s="153"/>
      <c r="U685" s="153"/>
      <c r="Z685" s="153"/>
      <c r="AA685" s="153"/>
      <c r="AF685" s="153"/>
      <c r="AG685" s="153"/>
      <c r="AL685" s="153"/>
      <c r="AM685" s="153"/>
      <c r="AR685" s="153"/>
      <c r="AS685" s="153"/>
      <c r="AX685" s="153"/>
      <c r="AY685" s="153"/>
      <c r="BD685" s="153"/>
      <c r="BE685" s="153"/>
      <c r="BF685" s="153"/>
    </row>
    <row r="686" ht="15.75" customHeight="1">
      <c r="H686" s="153"/>
      <c r="I686" s="153"/>
      <c r="N686" s="153"/>
      <c r="O686" s="153"/>
      <c r="T686" s="153"/>
      <c r="U686" s="153"/>
      <c r="Z686" s="153"/>
      <c r="AA686" s="153"/>
      <c r="AF686" s="153"/>
      <c r="AG686" s="153"/>
      <c r="AL686" s="153"/>
      <c r="AM686" s="153"/>
      <c r="AR686" s="153"/>
      <c r="AS686" s="153"/>
      <c r="AX686" s="153"/>
      <c r="AY686" s="153"/>
      <c r="BD686" s="153"/>
      <c r="BE686" s="153"/>
      <c r="BF686" s="153"/>
    </row>
    <row r="687" ht="15.75" customHeight="1">
      <c r="H687" s="153"/>
      <c r="I687" s="153"/>
      <c r="N687" s="153"/>
      <c r="O687" s="153"/>
      <c r="T687" s="153"/>
      <c r="U687" s="153"/>
      <c r="Z687" s="153"/>
      <c r="AA687" s="153"/>
      <c r="AF687" s="153"/>
      <c r="AG687" s="153"/>
      <c r="AL687" s="153"/>
      <c r="AM687" s="153"/>
      <c r="AR687" s="153"/>
      <c r="AS687" s="153"/>
      <c r="AX687" s="153"/>
      <c r="AY687" s="153"/>
      <c r="BD687" s="153"/>
      <c r="BE687" s="153"/>
      <c r="BF687" s="153"/>
    </row>
    <row r="688" ht="15.75" customHeight="1">
      <c r="H688" s="153"/>
      <c r="I688" s="153"/>
      <c r="N688" s="153"/>
      <c r="O688" s="153"/>
      <c r="T688" s="153"/>
      <c r="U688" s="153"/>
      <c r="Z688" s="153"/>
      <c r="AA688" s="153"/>
      <c r="AF688" s="153"/>
      <c r="AG688" s="153"/>
      <c r="AL688" s="153"/>
      <c r="AM688" s="153"/>
      <c r="AR688" s="153"/>
      <c r="AS688" s="153"/>
      <c r="AX688" s="153"/>
      <c r="AY688" s="153"/>
      <c r="BD688" s="153"/>
      <c r="BE688" s="153"/>
      <c r="BF688" s="153"/>
    </row>
    <row r="689" ht="15.75" customHeight="1">
      <c r="H689" s="153"/>
      <c r="I689" s="153"/>
      <c r="N689" s="153"/>
      <c r="O689" s="153"/>
      <c r="T689" s="153"/>
      <c r="U689" s="153"/>
      <c r="Z689" s="153"/>
      <c r="AA689" s="153"/>
      <c r="AF689" s="153"/>
      <c r="AG689" s="153"/>
      <c r="AL689" s="153"/>
      <c r="AM689" s="153"/>
      <c r="AR689" s="153"/>
      <c r="AS689" s="153"/>
      <c r="AX689" s="153"/>
      <c r="AY689" s="153"/>
      <c r="BD689" s="153"/>
      <c r="BE689" s="153"/>
      <c r="BF689" s="153"/>
    </row>
    <row r="690" ht="15.75" customHeight="1">
      <c r="H690" s="153"/>
      <c r="I690" s="153"/>
      <c r="N690" s="153"/>
      <c r="O690" s="153"/>
      <c r="T690" s="153"/>
      <c r="U690" s="153"/>
      <c r="Z690" s="153"/>
      <c r="AA690" s="153"/>
      <c r="AF690" s="153"/>
      <c r="AG690" s="153"/>
      <c r="AL690" s="153"/>
      <c r="AM690" s="153"/>
      <c r="AR690" s="153"/>
      <c r="AS690" s="153"/>
      <c r="AX690" s="153"/>
      <c r="AY690" s="153"/>
      <c r="BD690" s="153"/>
      <c r="BE690" s="153"/>
      <c r="BF690" s="153"/>
    </row>
    <row r="691" ht="15.75" customHeight="1">
      <c r="H691" s="153"/>
      <c r="I691" s="153"/>
      <c r="N691" s="153"/>
      <c r="O691" s="153"/>
      <c r="T691" s="153"/>
      <c r="U691" s="153"/>
      <c r="Z691" s="153"/>
      <c r="AA691" s="153"/>
      <c r="AF691" s="153"/>
      <c r="AG691" s="153"/>
      <c r="AL691" s="153"/>
      <c r="AM691" s="153"/>
      <c r="AR691" s="153"/>
      <c r="AS691" s="153"/>
      <c r="AX691" s="153"/>
      <c r="AY691" s="153"/>
      <c r="BD691" s="153"/>
      <c r="BE691" s="153"/>
      <c r="BF691" s="153"/>
    </row>
    <row r="692" ht="15.75" customHeight="1">
      <c r="H692" s="153"/>
      <c r="I692" s="153"/>
      <c r="N692" s="153"/>
      <c r="O692" s="153"/>
      <c r="T692" s="153"/>
      <c r="U692" s="153"/>
      <c r="Z692" s="153"/>
      <c r="AA692" s="153"/>
      <c r="AF692" s="153"/>
      <c r="AG692" s="153"/>
      <c r="AL692" s="153"/>
      <c r="AM692" s="153"/>
      <c r="AR692" s="153"/>
      <c r="AS692" s="153"/>
      <c r="AX692" s="153"/>
      <c r="AY692" s="153"/>
      <c r="BD692" s="153"/>
      <c r="BE692" s="153"/>
      <c r="BF692" s="153"/>
    </row>
    <row r="693" ht="15.75" customHeight="1">
      <c r="H693" s="153"/>
      <c r="I693" s="153"/>
      <c r="N693" s="153"/>
      <c r="O693" s="153"/>
      <c r="T693" s="153"/>
      <c r="U693" s="153"/>
      <c r="Z693" s="153"/>
      <c r="AA693" s="153"/>
      <c r="AF693" s="153"/>
      <c r="AG693" s="153"/>
      <c r="AL693" s="153"/>
      <c r="AM693" s="153"/>
      <c r="AR693" s="153"/>
      <c r="AS693" s="153"/>
      <c r="AX693" s="153"/>
      <c r="AY693" s="153"/>
      <c r="BD693" s="153"/>
      <c r="BE693" s="153"/>
      <c r="BF693" s="153"/>
    </row>
    <row r="694" ht="15.75" customHeight="1">
      <c r="H694" s="153"/>
      <c r="I694" s="153"/>
      <c r="N694" s="153"/>
      <c r="O694" s="153"/>
      <c r="T694" s="153"/>
      <c r="U694" s="153"/>
      <c r="Z694" s="153"/>
      <c r="AA694" s="153"/>
      <c r="AF694" s="153"/>
      <c r="AG694" s="153"/>
      <c r="AL694" s="153"/>
      <c r="AM694" s="153"/>
      <c r="AR694" s="153"/>
      <c r="AS694" s="153"/>
      <c r="AX694" s="153"/>
      <c r="AY694" s="153"/>
      <c r="BD694" s="153"/>
      <c r="BE694" s="153"/>
      <c r="BF694" s="153"/>
    </row>
    <row r="695" ht="15.75" customHeight="1">
      <c r="H695" s="153"/>
      <c r="I695" s="153"/>
      <c r="N695" s="153"/>
      <c r="O695" s="153"/>
      <c r="T695" s="153"/>
      <c r="U695" s="153"/>
      <c r="Z695" s="153"/>
      <c r="AA695" s="153"/>
      <c r="AF695" s="153"/>
      <c r="AG695" s="153"/>
      <c r="AL695" s="153"/>
      <c r="AM695" s="153"/>
      <c r="AR695" s="153"/>
      <c r="AS695" s="153"/>
      <c r="AX695" s="153"/>
      <c r="AY695" s="153"/>
      <c r="BD695" s="153"/>
      <c r="BE695" s="153"/>
      <c r="BF695" s="153"/>
    </row>
    <row r="696" ht="15.75" customHeight="1">
      <c r="H696" s="153"/>
      <c r="I696" s="153"/>
      <c r="N696" s="153"/>
      <c r="O696" s="153"/>
      <c r="T696" s="153"/>
      <c r="U696" s="153"/>
      <c r="Z696" s="153"/>
      <c r="AA696" s="153"/>
      <c r="AF696" s="153"/>
      <c r="AG696" s="153"/>
      <c r="AL696" s="153"/>
      <c r="AM696" s="153"/>
      <c r="AR696" s="153"/>
      <c r="AS696" s="153"/>
      <c r="AX696" s="153"/>
      <c r="AY696" s="153"/>
      <c r="BD696" s="153"/>
      <c r="BE696" s="153"/>
      <c r="BF696" s="153"/>
    </row>
    <row r="697" ht="15.75" customHeight="1">
      <c r="H697" s="153"/>
      <c r="I697" s="153"/>
      <c r="N697" s="153"/>
      <c r="O697" s="153"/>
      <c r="T697" s="153"/>
      <c r="U697" s="153"/>
      <c r="Z697" s="153"/>
      <c r="AA697" s="153"/>
      <c r="AF697" s="153"/>
      <c r="AG697" s="153"/>
      <c r="AL697" s="153"/>
      <c r="AM697" s="153"/>
      <c r="AR697" s="153"/>
      <c r="AS697" s="153"/>
      <c r="AX697" s="153"/>
      <c r="AY697" s="153"/>
      <c r="BD697" s="153"/>
      <c r="BE697" s="153"/>
      <c r="BF697" s="153"/>
    </row>
    <row r="698" ht="15.75" customHeight="1">
      <c r="H698" s="153"/>
      <c r="I698" s="153"/>
      <c r="N698" s="153"/>
      <c r="O698" s="153"/>
      <c r="T698" s="153"/>
      <c r="U698" s="153"/>
      <c r="Z698" s="153"/>
      <c r="AA698" s="153"/>
      <c r="AF698" s="153"/>
      <c r="AG698" s="153"/>
      <c r="AL698" s="153"/>
      <c r="AM698" s="153"/>
      <c r="AR698" s="153"/>
      <c r="AS698" s="153"/>
      <c r="AX698" s="153"/>
      <c r="AY698" s="153"/>
      <c r="BD698" s="153"/>
      <c r="BE698" s="153"/>
      <c r="BF698" s="153"/>
    </row>
    <row r="699" ht="15.75" customHeight="1">
      <c r="H699" s="153"/>
      <c r="I699" s="153"/>
      <c r="N699" s="153"/>
      <c r="O699" s="153"/>
      <c r="T699" s="153"/>
      <c r="U699" s="153"/>
      <c r="Z699" s="153"/>
      <c r="AA699" s="153"/>
      <c r="AF699" s="153"/>
      <c r="AG699" s="153"/>
      <c r="AL699" s="153"/>
      <c r="AM699" s="153"/>
      <c r="AR699" s="153"/>
      <c r="AS699" s="153"/>
      <c r="AX699" s="153"/>
      <c r="AY699" s="153"/>
      <c r="BD699" s="153"/>
      <c r="BE699" s="153"/>
      <c r="BF699" s="153"/>
    </row>
    <row r="700" ht="15.75" customHeight="1">
      <c r="H700" s="153"/>
      <c r="I700" s="153"/>
      <c r="N700" s="153"/>
      <c r="O700" s="153"/>
      <c r="T700" s="153"/>
      <c r="U700" s="153"/>
      <c r="Z700" s="153"/>
      <c r="AA700" s="153"/>
      <c r="AF700" s="153"/>
      <c r="AG700" s="153"/>
      <c r="AL700" s="153"/>
      <c r="AM700" s="153"/>
      <c r="AR700" s="153"/>
      <c r="AS700" s="153"/>
      <c r="AX700" s="153"/>
      <c r="AY700" s="153"/>
      <c r="BD700" s="153"/>
      <c r="BE700" s="153"/>
      <c r="BF700" s="153"/>
    </row>
    <row r="701" ht="15.75" customHeight="1">
      <c r="H701" s="153"/>
      <c r="I701" s="153"/>
      <c r="N701" s="153"/>
      <c r="O701" s="153"/>
      <c r="T701" s="153"/>
      <c r="U701" s="153"/>
      <c r="Z701" s="153"/>
      <c r="AA701" s="153"/>
      <c r="AF701" s="153"/>
      <c r="AG701" s="153"/>
      <c r="AL701" s="153"/>
      <c r="AM701" s="153"/>
      <c r="AR701" s="153"/>
      <c r="AS701" s="153"/>
      <c r="AX701" s="153"/>
      <c r="AY701" s="153"/>
      <c r="BD701" s="153"/>
      <c r="BE701" s="153"/>
      <c r="BF701" s="153"/>
    </row>
    <row r="702" ht="15.75" customHeight="1">
      <c r="H702" s="153"/>
      <c r="I702" s="153"/>
      <c r="N702" s="153"/>
      <c r="O702" s="153"/>
      <c r="T702" s="153"/>
      <c r="U702" s="153"/>
      <c r="Z702" s="153"/>
      <c r="AA702" s="153"/>
      <c r="AF702" s="153"/>
      <c r="AG702" s="153"/>
      <c r="AL702" s="153"/>
      <c r="AM702" s="153"/>
      <c r="AR702" s="153"/>
      <c r="AS702" s="153"/>
      <c r="AX702" s="153"/>
      <c r="AY702" s="153"/>
      <c r="BD702" s="153"/>
      <c r="BE702" s="153"/>
      <c r="BF702" s="153"/>
    </row>
    <row r="703" ht="15.75" customHeight="1">
      <c r="H703" s="153"/>
      <c r="I703" s="153"/>
      <c r="N703" s="153"/>
      <c r="O703" s="153"/>
      <c r="T703" s="153"/>
      <c r="U703" s="153"/>
      <c r="Z703" s="153"/>
      <c r="AA703" s="153"/>
      <c r="AF703" s="153"/>
      <c r="AG703" s="153"/>
      <c r="AL703" s="153"/>
      <c r="AM703" s="153"/>
      <c r="AR703" s="153"/>
      <c r="AS703" s="153"/>
      <c r="AX703" s="153"/>
      <c r="AY703" s="153"/>
      <c r="BD703" s="153"/>
      <c r="BE703" s="153"/>
      <c r="BF703" s="153"/>
    </row>
    <row r="704" ht="15.75" customHeight="1">
      <c r="H704" s="153"/>
      <c r="I704" s="153"/>
      <c r="N704" s="153"/>
      <c r="O704" s="153"/>
      <c r="T704" s="153"/>
      <c r="U704" s="153"/>
      <c r="Z704" s="153"/>
      <c r="AA704" s="153"/>
      <c r="AF704" s="153"/>
      <c r="AG704" s="153"/>
      <c r="AL704" s="153"/>
      <c r="AM704" s="153"/>
      <c r="AR704" s="153"/>
      <c r="AS704" s="153"/>
      <c r="AX704" s="153"/>
      <c r="AY704" s="153"/>
      <c r="BD704" s="153"/>
      <c r="BE704" s="153"/>
      <c r="BF704" s="153"/>
    </row>
    <row r="705" ht="15.75" customHeight="1">
      <c r="H705" s="153"/>
      <c r="I705" s="153"/>
      <c r="N705" s="153"/>
      <c r="O705" s="153"/>
      <c r="T705" s="153"/>
      <c r="U705" s="153"/>
      <c r="Z705" s="153"/>
      <c r="AA705" s="153"/>
      <c r="AF705" s="153"/>
      <c r="AG705" s="153"/>
      <c r="AL705" s="153"/>
      <c r="AM705" s="153"/>
      <c r="AR705" s="153"/>
      <c r="AS705" s="153"/>
      <c r="AX705" s="153"/>
      <c r="AY705" s="153"/>
      <c r="BD705" s="153"/>
      <c r="BE705" s="153"/>
      <c r="BF705" s="153"/>
    </row>
    <row r="706" ht="15.75" customHeight="1">
      <c r="H706" s="153"/>
      <c r="I706" s="153"/>
      <c r="N706" s="153"/>
      <c r="O706" s="153"/>
      <c r="T706" s="153"/>
      <c r="U706" s="153"/>
      <c r="Z706" s="153"/>
      <c r="AA706" s="153"/>
      <c r="AF706" s="153"/>
      <c r="AG706" s="153"/>
      <c r="AL706" s="153"/>
      <c r="AM706" s="153"/>
      <c r="AR706" s="153"/>
      <c r="AS706" s="153"/>
      <c r="AX706" s="153"/>
      <c r="AY706" s="153"/>
      <c r="BD706" s="153"/>
      <c r="BE706" s="153"/>
      <c r="BF706" s="153"/>
    </row>
    <row r="707" ht="15.75" customHeight="1">
      <c r="H707" s="153"/>
      <c r="I707" s="153"/>
      <c r="N707" s="153"/>
      <c r="O707" s="153"/>
      <c r="T707" s="153"/>
      <c r="U707" s="153"/>
      <c r="Z707" s="153"/>
      <c r="AA707" s="153"/>
      <c r="AF707" s="153"/>
      <c r="AG707" s="153"/>
      <c r="AL707" s="153"/>
      <c r="AM707" s="153"/>
      <c r="AR707" s="153"/>
      <c r="AS707" s="153"/>
      <c r="AX707" s="153"/>
      <c r="AY707" s="153"/>
      <c r="BD707" s="153"/>
      <c r="BE707" s="153"/>
      <c r="BF707" s="153"/>
    </row>
    <row r="708" ht="15.75" customHeight="1">
      <c r="H708" s="153"/>
      <c r="I708" s="153"/>
      <c r="N708" s="153"/>
      <c r="O708" s="153"/>
      <c r="T708" s="153"/>
      <c r="U708" s="153"/>
      <c r="Z708" s="153"/>
      <c r="AA708" s="153"/>
      <c r="AF708" s="153"/>
      <c r="AG708" s="153"/>
      <c r="AL708" s="153"/>
      <c r="AM708" s="153"/>
      <c r="AR708" s="153"/>
      <c r="AS708" s="153"/>
      <c r="AX708" s="153"/>
      <c r="AY708" s="153"/>
      <c r="BD708" s="153"/>
      <c r="BE708" s="153"/>
      <c r="BF708" s="153"/>
    </row>
    <row r="709" ht="15.75" customHeight="1">
      <c r="H709" s="153"/>
      <c r="I709" s="153"/>
      <c r="N709" s="153"/>
      <c r="O709" s="153"/>
      <c r="T709" s="153"/>
      <c r="U709" s="153"/>
      <c r="Z709" s="153"/>
      <c r="AA709" s="153"/>
      <c r="AF709" s="153"/>
      <c r="AG709" s="153"/>
      <c r="AL709" s="153"/>
      <c r="AM709" s="153"/>
      <c r="AR709" s="153"/>
      <c r="AS709" s="153"/>
      <c r="AX709" s="153"/>
      <c r="AY709" s="153"/>
      <c r="BD709" s="153"/>
      <c r="BE709" s="153"/>
      <c r="BF709" s="153"/>
    </row>
    <row r="710" ht="15.75" customHeight="1">
      <c r="H710" s="153"/>
      <c r="I710" s="153"/>
      <c r="N710" s="153"/>
      <c r="O710" s="153"/>
      <c r="T710" s="153"/>
      <c r="U710" s="153"/>
      <c r="Z710" s="153"/>
      <c r="AA710" s="153"/>
      <c r="AF710" s="153"/>
      <c r="AG710" s="153"/>
      <c r="AL710" s="153"/>
      <c r="AM710" s="153"/>
      <c r="AR710" s="153"/>
      <c r="AS710" s="153"/>
      <c r="AX710" s="153"/>
      <c r="AY710" s="153"/>
      <c r="BD710" s="153"/>
      <c r="BE710" s="153"/>
      <c r="BF710" s="153"/>
    </row>
    <row r="711" ht="15.75" customHeight="1">
      <c r="H711" s="153"/>
      <c r="I711" s="153"/>
      <c r="N711" s="153"/>
      <c r="O711" s="153"/>
      <c r="T711" s="153"/>
      <c r="U711" s="153"/>
      <c r="Z711" s="153"/>
      <c r="AA711" s="153"/>
      <c r="AF711" s="153"/>
      <c r="AG711" s="153"/>
      <c r="AL711" s="153"/>
      <c r="AM711" s="153"/>
      <c r="AR711" s="153"/>
      <c r="AS711" s="153"/>
      <c r="AX711" s="153"/>
      <c r="AY711" s="153"/>
      <c r="BD711" s="153"/>
      <c r="BE711" s="153"/>
      <c r="BF711" s="153"/>
    </row>
    <row r="712" ht="15.75" customHeight="1">
      <c r="H712" s="153"/>
      <c r="I712" s="153"/>
      <c r="N712" s="153"/>
      <c r="O712" s="153"/>
      <c r="T712" s="153"/>
      <c r="U712" s="153"/>
      <c r="Z712" s="153"/>
      <c r="AA712" s="153"/>
      <c r="AF712" s="153"/>
      <c r="AG712" s="153"/>
      <c r="AL712" s="153"/>
      <c r="AM712" s="153"/>
      <c r="AR712" s="153"/>
      <c r="AS712" s="153"/>
      <c r="AX712" s="153"/>
      <c r="AY712" s="153"/>
      <c r="BD712" s="153"/>
      <c r="BE712" s="153"/>
      <c r="BF712" s="153"/>
    </row>
    <row r="713" ht="15.75" customHeight="1">
      <c r="H713" s="153"/>
      <c r="I713" s="153"/>
      <c r="N713" s="153"/>
      <c r="O713" s="153"/>
      <c r="T713" s="153"/>
      <c r="U713" s="153"/>
      <c r="Z713" s="153"/>
      <c r="AA713" s="153"/>
      <c r="AF713" s="153"/>
      <c r="AG713" s="153"/>
      <c r="AL713" s="153"/>
      <c r="AM713" s="153"/>
      <c r="AR713" s="153"/>
      <c r="AS713" s="153"/>
      <c r="AX713" s="153"/>
      <c r="AY713" s="153"/>
      <c r="BD713" s="153"/>
      <c r="BE713" s="153"/>
      <c r="BF713" s="153"/>
    </row>
    <row r="714" ht="15.75" customHeight="1">
      <c r="H714" s="153"/>
      <c r="I714" s="153"/>
      <c r="N714" s="153"/>
      <c r="O714" s="153"/>
      <c r="T714" s="153"/>
      <c r="U714" s="153"/>
      <c r="Z714" s="153"/>
      <c r="AA714" s="153"/>
      <c r="AF714" s="153"/>
      <c r="AG714" s="153"/>
      <c r="AL714" s="153"/>
      <c r="AM714" s="153"/>
      <c r="AR714" s="153"/>
      <c r="AS714" s="153"/>
      <c r="AX714" s="153"/>
      <c r="AY714" s="153"/>
      <c r="BD714" s="153"/>
      <c r="BE714" s="153"/>
      <c r="BF714" s="153"/>
    </row>
    <row r="715" ht="15.75" customHeight="1">
      <c r="H715" s="153"/>
      <c r="I715" s="153"/>
      <c r="N715" s="153"/>
      <c r="O715" s="153"/>
      <c r="T715" s="153"/>
      <c r="U715" s="153"/>
      <c r="Z715" s="153"/>
      <c r="AA715" s="153"/>
      <c r="AF715" s="153"/>
      <c r="AG715" s="153"/>
      <c r="AL715" s="153"/>
      <c r="AM715" s="153"/>
      <c r="AR715" s="153"/>
      <c r="AS715" s="153"/>
      <c r="AX715" s="153"/>
      <c r="AY715" s="153"/>
      <c r="BD715" s="153"/>
      <c r="BE715" s="153"/>
      <c r="BF715" s="153"/>
    </row>
    <row r="716" ht="15.75" customHeight="1">
      <c r="H716" s="153"/>
      <c r="I716" s="153"/>
      <c r="N716" s="153"/>
      <c r="O716" s="153"/>
      <c r="T716" s="153"/>
      <c r="U716" s="153"/>
      <c r="Z716" s="153"/>
      <c r="AA716" s="153"/>
      <c r="AF716" s="153"/>
      <c r="AG716" s="153"/>
      <c r="AL716" s="153"/>
      <c r="AM716" s="153"/>
      <c r="AR716" s="153"/>
      <c r="AS716" s="153"/>
      <c r="AX716" s="153"/>
      <c r="AY716" s="153"/>
      <c r="BD716" s="153"/>
      <c r="BE716" s="153"/>
      <c r="BF716" s="153"/>
    </row>
    <row r="717" ht="15.75" customHeight="1">
      <c r="H717" s="153"/>
      <c r="I717" s="153"/>
      <c r="N717" s="153"/>
      <c r="O717" s="153"/>
      <c r="T717" s="153"/>
      <c r="U717" s="153"/>
      <c r="Z717" s="153"/>
      <c r="AA717" s="153"/>
      <c r="AF717" s="153"/>
      <c r="AG717" s="153"/>
      <c r="AL717" s="153"/>
      <c r="AM717" s="153"/>
      <c r="AR717" s="153"/>
      <c r="AS717" s="153"/>
      <c r="AX717" s="153"/>
      <c r="AY717" s="153"/>
      <c r="BD717" s="153"/>
      <c r="BE717" s="153"/>
      <c r="BF717" s="153"/>
    </row>
    <row r="718" ht="15.75" customHeight="1">
      <c r="H718" s="153"/>
      <c r="I718" s="153"/>
      <c r="N718" s="153"/>
      <c r="O718" s="153"/>
      <c r="T718" s="153"/>
      <c r="U718" s="153"/>
      <c r="Z718" s="153"/>
      <c r="AA718" s="153"/>
      <c r="AF718" s="153"/>
      <c r="AG718" s="153"/>
      <c r="AL718" s="153"/>
      <c r="AM718" s="153"/>
      <c r="AR718" s="153"/>
      <c r="AS718" s="153"/>
      <c r="AX718" s="153"/>
      <c r="AY718" s="153"/>
      <c r="BD718" s="153"/>
      <c r="BE718" s="153"/>
      <c r="BF718" s="153"/>
    </row>
    <row r="719" ht="15.75" customHeight="1">
      <c r="H719" s="153"/>
      <c r="I719" s="153"/>
      <c r="N719" s="153"/>
      <c r="O719" s="153"/>
      <c r="T719" s="153"/>
      <c r="U719" s="153"/>
      <c r="Z719" s="153"/>
      <c r="AA719" s="153"/>
      <c r="AF719" s="153"/>
      <c r="AG719" s="153"/>
      <c r="AL719" s="153"/>
      <c r="AM719" s="153"/>
      <c r="AR719" s="153"/>
      <c r="AS719" s="153"/>
      <c r="AX719" s="153"/>
      <c r="AY719" s="153"/>
      <c r="BD719" s="153"/>
      <c r="BE719" s="153"/>
      <c r="BF719" s="153"/>
    </row>
    <row r="720" ht="15.75" customHeight="1">
      <c r="H720" s="153"/>
      <c r="I720" s="153"/>
      <c r="N720" s="153"/>
      <c r="O720" s="153"/>
      <c r="T720" s="153"/>
      <c r="U720" s="153"/>
      <c r="Z720" s="153"/>
      <c r="AA720" s="153"/>
      <c r="AF720" s="153"/>
      <c r="AG720" s="153"/>
      <c r="AL720" s="153"/>
      <c r="AM720" s="153"/>
      <c r="AR720" s="153"/>
      <c r="AS720" s="153"/>
      <c r="AX720" s="153"/>
      <c r="AY720" s="153"/>
      <c r="BD720" s="153"/>
      <c r="BE720" s="153"/>
      <c r="BF720" s="153"/>
    </row>
    <row r="721" ht="15.75" customHeight="1">
      <c r="H721" s="153"/>
      <c r="I721" s="153"/>
      <c r="N721" s="153"/>
      <c r="O721" s="153"/>
      <c r="T721" s="153"/>
      <c r="U721" s="153"/>
      <c r="Z721" s="153"/>
      <c r="AA721" s="153"/>
      <c r="AF721" s="153"/>
      <c r="AG721" s="153"/>
      <c r="AL721" s="153"/>
      <c r="AM721" s="153"/>
      <c r="AR721" s="153"/>
      <c r="AS721" s="153"/>
      <c r="AX721" s="153"/>
      <c r="AY721" s="153"/>
      <c r="BD721" s="153"/>
      <c r="BE721" s="153"/>
      <c r="BF721" s="153"/>
    </row>
    <row r="722" ht="15.75" customHeight="1">
      <c r="H722" s="153"/>
      <c r="I722" s="153"/>
      <c r="N722" s="153"/>
      <c r="O722" s="153"/>
      <c r="T722" s="153"/>
      <c r="U722" s="153"/>
      <c r="Z722" s="153"/>
      <c r="AA722" s="153"/>
      <c r="AF722" s="153"/>
      <c r="AG722" s="153"/>
      <c r="AL722" s="153"/>
      <c r="AM722" s="153"/>
      <c r="AR722" s="153"/>
      <c r="AS722" s="153"/>
      <c r="AX722" s="153"/>
      <c r="AY722" s="153"/>
      <c r="BD722" s="153"/>
      <c r="BE722" s="153"/>
      <c r="BF722" s="153"/>
    </row>
    <row r="723" ht="15.75" customHeight="1">
      <c r="H723" s="153"/>
      <c r="I723" s="153"/>
      <c r="N723" s="153"/>
      <c r="O723" s="153"/>
      <c r="T723" s="153"/>
      <c r="U723" s="153"/>
      <c r="Z723" s="153"/>
      <c r="AA723" s="153"/>
      <c r="AF723" s="153"/>
      <c r="AG723" s="153"/>
      <c r="AL723" s="153"/>
      <c r="AM723" s="153"/>
      <c r="AR723" s="153"/>
      <c r="AS723" s="153"/>
      <c r="AX723" s="153"/>
      <c r="AY723" s="153"/>
      <c r="BD723" s="153"/>
      <c r="BE723" s="153"/>
      <c r="BF723" s="153"/>
    </row>
    <row r="724" ht="15.75" customHeight="1">
      <c r="H724" s="153"/>
      <c r="I724" s="153"/>
      <c r="N724" s="153"/>
      <c r="O724" s="153"/>
      <c r="T724" s="153"/>
      <c r="U724" s="153"/>
      <c r="Z724" s="153"/>
      <c r="AA724" s="153"/>
      <c r="AF724" s="153"/>
      <c r="AG724" s="153"/>
      <c r="AL724" s="153"/>
      <c r="AM724" s="153"/>
      <c r="AR724" s="153"/>
      <c r="AS724" s="153"/>
      <c r="AX724" s="153"/>
      <c r="AY724" s="153"/>
      <c r="BD724" s="153"/>
      <c r="BE724" s="153"/>
      <c r="BF724" s="153"/>
    </row>
    <row r="725" ht="15.75" customHeight="1">
      <c r="H725" s="153"/>
      <c r="I725" s="153"/>
      <c r="N725" s="153"/>
      <c r="O725" s="153"/>
      <c r="T725" s="153"/>
      <c r="U725" s="153"/>
      <c r="Z725" s="153"/>
      <c r="AA725" s="153"/>
      <c r="AF725" s="153"/>
      <c r="AG725" s="153"/>
      <c r="AL725" s="153"/>
      <c r="AM725" s="153"/>
      <c r="AR725" s="153"/>
      <c r="AS725" s="153"/>
      <c r="AX725" s="153"/>
      <c r="AY725" s="153"/>
      <c r="BD725" s="153"/>
      <c r="BE725" s="153"/>
      <c r="BF725" s="153"/>
    </row>
    <row r="726" ht="15.75" customHeight="1">
      <c r="H726" s="153"/>
      <c r="I726" s="153"/>
      <c r="N726" s="153"/>
      <c r="O726" s="153"/>
      <c r="T726" s="153"/>
      <c r="U726" s="153"/>
      <c r="Z726" s="153"/>
      <c r="AA726" s="153"/>
      <c r="AF726" s="153"/>
      <c r="AG726" s="153"/>
      <c r="AL726" s="153"/>
      <c r="AM726" s="153"/>
      <c r="AR726" s="153"/>
      <c r="AS726" s="153"/>
      <c r="AX726" s="153"/>
      <c r="AY726" s="153"/>
      <c r="BD726" s="153"/>
      <c r="BE726" s="153"/>
      <c r="BF726" s="153"/>
    </row>
    <row r="727" ht="15.75" customHeight="1">
      <c r="H727" s="153"/>
      <c r="I727" s="153"/>
      <c r="N727" s="153"/>
      <c r="O727" s="153"/>
      <c r="T727" s="153"/>
      <c r="U727" s="153"/>
      <c r="Z727" s="153"/>
      <c r="AA727" s="153"/>
      <c r="AF727" s="153"/>
      <c r="AG727" s="153"/>
      <c r="AL727" s="153"/>
      <c r="AM727" s="153"/>
      <c r="AR727" s="153"/>
      <c r="AS727" s="153"/>
      <c r="AX727" s="153"/>
      <c r="AY727" s="153"/>
      <c r="BD727" s="153"/>
      <c r="BE727" s="153"/>
      <c r="BF727" s="153"/>
    </row>
    <row r="728" ht="15.75" customHeight="1">
      <c r="H728" s="153"/>
      <c r="I728" s="153"/>
      <c r="N728" s="153"/>
      <c r="O728" s="153"/>
      <c r="T728" s="153"/>
      <c r="U728" s="153"/>
      <c r="Z728" s="153"/>
      <c r="AA728" s="153"/>
      <c r="AF728" s="153"/>
      <c r="AG728" s="153"/>
      <c r="AL728" s="153"/>
      <c r="AM728" s="153"/>
      <c r="AR728" s="153"/>
      <c r="AS728" s="153"/>
      <c r="AX728" s="153"/>
      <c r="AY728" s="153"/>
      <c r="BD728" s="153"/>
      <c r="BE728" s="153"/>
      <c r="BF728" s="153"/>
    </row>
    <row r="729" ht="15.75" customHeight="1">
      <c r="H729" s="153"/>
      <c r="I729" s="153"/>
      <c r="N729" s="153"/>
      <c r="O729" s="153"/>
      <c r="T729" s="153"/>
      <c r="U729" s="153"/>
      <c r="Z729" s="153"/>
      <c r="AA729" s="153"/>
      <c r="AF729" s="153"/>
      <c r="AG729" s="153"/>
      <c r="AL729" s="153"/>
      <c r="AM729" s="153"/>
      <c r="AR729" s="153"/>
      <c r="AS729" s="153"/>
      <c r="AX729" s="153"/>
      <c r="AY729" s="153"/>
      <c r="BD729" s="153"/>
      <c r="BE729" s="153"/>
      <c r="BF729" s="153"/>
    </row>
    <row r="730" ht="15.75" customHeight="1">
      <c r="H730" s="153"/>
      <c r="I730" s="153"/>
      <c r="N730" s="153"/>
      <c r="O730" s="153"/>
      <c r="T730" s="153"/>
      <c r="U730" s="153"/>
      <c r="Z730" s="153"/>
      <c r="AA730" s="153"/>
      <c r="AF730" s="153"/>
      <c r="AG730" s="153"/>
      <c r="AL730" s="153"/>
      <c r="AM730" s="153"/>
      <c r="AR730" s="153"/>
      <c r="AS730" s="153"/>
      <c r="AX730" s="153"/>
      <c r="AY730" s="153"/>
      <c r="BD730" s="153"/>
      <c r="BE730" s="153"/>
      <c r="BF730" s="153"/>
    </row>
    <row r="731" ht="15.75" customHeight="1">
      <c r="H731" s="153"/>
      <c r="I731" s="153"/>
      <c r="N731" s="153"/>
      <c r="O731" s="153"/>
      <c r="T731" s="153"/>
      <c r="U731" s="153"/>
      <c r="Z731" s="153"/>
      <c r="AA731" s="153"/>
      <c r="AF731" s="153"/>
      <c r="AG731" s="153"/>
      <c r="AL731" s="153"/>
      <c r="AM731" s="153"/>
      <c r="AR731" s="153"/>
      <c r="AS731" s="153"/>
      <c r="AX731" s="153"/>
      <c r="AY731" s="153"/>
      <c r="BD731" s="153"/>
      <c r="BE731" s="153"/>
      <c r="BF731" s="153"/>
    </row>
    <row r="732" ht="15.75" customHeight="1">
      <c r="H732" s="153"/>
      <c r="I732" s="153"/>
      <c r="N732" s="153"/>
      <c r="O732" s="153"/>
      <c r="T732" s="153"/>
      <c r="U732" s="153"/>
      <c r="Z732" s="153"/>
      <c r="AA732" s="153"/>
      <c r="AF732" s="153"/>
      <c r="AG732" s="153"/>
      <c r="AL732" s="153"/>
      <c r="AM732" s="153"/>
      <c r="AR732" s="153"/>
      <c r="AS732" s="153"/>
      <c r="AX732" s="153"/>
      <c r="AY732" s="153"/>
      <c r="BD732" s="153"/>
      <c r="BE732" s="153"/>
      <c r="BF732" s="153"/>
    </row>
    <row r="733" ht="15.75" customHeight="1">
      <c r="H733" s="153"/>
      <c r="I733" s="153"/>
      <c r="N733" s="153"/>
      <c r="O733" s="153"/>
      <c r="T733" s="153"/>
      <c r="U733" s="153"/>
      <c r="Z733" s="153"/>
      <c r="AA733" s="153"/>
      <c r="AF733" s="153"/>
      <c r="AG733" s="153"/>
      <c r="AL733" s="153"/>
      <c r="AM733" s="153"/>
      <c r="AR733" s="153"/>
      <c r="AS733" s="153"/>
      <c r="AX733" s="153"/>
      <c r="AY733" s="153"/>
      <c r="BD733" s="153"/>
      <c r="BE733" s="153"/>
      <c r="BF733" s="153"/>
    </row>
    <row r="734" ht="15.75" customHeight="1">
      <c r="H734" s="153"/>
      <c r="I734" s="153"/>
      <c r="N734" s="153"/>
      <c r="O734" s="153"/>
      <c r="T734" s="153"/>
      <c r="U734" s="153"/>
      <c r="Z734" s="153"/>
      <c r="AA734" s="153"/>
      <c r="AF734" s="153"/>
      <c r="AG734" s="153"/>
      <c r="AL734" s="153"/>
      <c r="AM734" s="153"/>
      <c r="AR734" s="153"/>
      <c r="AS734" s="153"/>
      <c r="AX734" s="153"/>
      <c r="AY734" s="153"/>
      <c r="BD734" s="153"/>
      <c r="BE734" s="153"/>
      <c r="BF734" s="153"/>
    </row>
    <row r="735" ht="15.75" customHeight="1">
      <c r="H735" s="153"/>
      <c r="I735" s="153"/>
      <c r="N735" s="153"/>
      <c r="O735" s="153"/>
      <c r="T735" s="153"/>
      <c r="U735" s="153"/>
      <c r="Z735" s="153"/>
      <c r="AA735" s="153"/>
      <c r="AF735" s="153"/>
      <c r="AG735" s="153"/>
      <c r="AL735" s="153"/>
      <c r="AM735" s="153"/>
      <c r="AR735" s="153"/>
      <c r="AS735" s="153"/>
      <c r="AX735" s="153"/>
      <c r="AY735" s="153"/>
      <c r="BD735" s="153"/>
      <c r="BE735" s="153"/>
      <c r="BF735" s="153"/>
    </row>
    <row r="736" ht="15.75" customHeight="1">
      <c r="H736" s="153"/>
      <c r="I736" s="153"/>
      <c r="N736" s="153"/>
      <c r="O736" s="153"/>
      <c r="T736" s="153"/>
      <c r="U736" s="153"/>
      <c r="Z736" s="153"/>
      <c r="AA736" s="153"/>
      <c r="AF736" s="153"/>
      <c r="AG736" s="153"/>
      <c r="AL736" s="153"/>
      <c r="AM736" s="153"/>
      <c r="AR736" s="153"/>
      <c r="AS736" s="153"/>
      <c r="AX736" s="153"/>
      <c r="AY736" s="153"/>
      <c r="BD736" s="153"/>
      <c r="BE736" s="153"/>
      <c r="BF736" s="153"/>
    </row>
    <row r="737" ht="15.75" customHeight="1">
      <c r="H737" s="153"/>
      <c r="I737" s="153"/>
      <c r="N737" s="153"/>
      <c r="O737" s="153"/>
      <c r="T737" s="153"/>
      <c r="U737" s="153"/>
      <c r="Z737" s="153"/>
      <c r="AA737" s="153"/>
      <c r="AF737" s="153"/>
      <c r="AG737" s="153"/>
      <c r="AL737" s="153"/>
      <c r="AM737" s="153"/>
      <c r="AR737" s="153"/>
      <c r="AS737" s="153"/>
      <c r="AX737" s="153"/>
      <c r="AY737" s="153"/>
      <c r="BD737" s="153"/>
      <c r="BE737" s="153"/>
      <c r="BF737" s="153"/>
    </row>
    <row r="738" ht="15.75" customHeight="1">
      <c r="H738" s="153"/>
      <c r="I738" s="153"/>
      <c r="N738" s="153"/>
      <c r="O738" s="153"/>
      <c r="T738" s="153"/>
      <c r="U738" s="153"/>
      <c r="Z738" s="153"/>
      <c r="AA738" s="153"/>
      <c r="AF738" s="153"/>
      <c r="AG738" s="153"/>
      <c r="AL738" s="153"/>
      <c r="AM738" s="153"/>
      <c r="AR738" s="153"/>
      <c r="AS738" s="153"/>
      <c r="AX738" s="153"/>
      <c r="AY738" s="153"/>
      <c r="BD738" s="153"/>
      <c r="BE738" s="153"/>
      <c r="BF738" s="153"/>
    </row>
    <row r="739" ht="15.75" customHeight="1">
      <c r="H739" s="153"/>
      <c r="I739" s="153"/>
      <c r="N739" s="153"/>
      <c r="O739" s="153"/>
      <c r="T739" s="153"/>
      <c r="U739" s="153"/>
      <c r="Z739" s="153"/>
      <c r="AA739" s="153"/>
      <c r="AF739" s="153"/>
      <c r="AG739" s="153"/>
      <c r="AL739" s="153"/>
      <c r="AM739" s="153"/>
      <c r="AR739" s="153"/>
      <c r="AS739" s="153"/>
      <c r="AX739" s="153"/>
      <c r="AY739" s="153"/>
      <c r="BD739" s="153"/>
      <c r="BE739" s="153"/>
      <c r="BF739" s="153"/>
    </row>
    <row r="740" ht="15.75" customHeight="1">
      <c r="H740" s="153"/>
      <c r="I740" s="153"/>
      <c r="N740" s="153"/>
      <c r="O740" s="153"/>
      <c r="T740" s="153"/>
      <c r="U740" s="153"/>
      <c r="Z740" s="153"/>
      <c r="AA740" s="153"/>
      <c r="AF740" s="153"/>
      <c r="AG740" s="153"/>
      <c r="AL740" s="153"/>
      <c r="AM740" s="153"/>
      <c r="AR740" s="153"/>
      <c r="AS740" s="153"/>
      <c r="AX740" s="153"/>
      <c r="AY740" s="153"/>
      <c r="BD740" s="153"/>
      <c r="BE740" s="153"/>
      <c r="BF740" s="153"/>
    </row>
    <row r="741" ht="15.75" customHeight="1">
      <c r="H741" s="153"/>
      <c r="I741" s="153"/>
      <c r="N741" s="153"/>
      <c r="O741" s="153"/>
      <c r="T741" s="153"/>
      <c r="U741" s="153"/>
      <c r="Z741" s="153"/>
      <c r="AA741" s="153"/>
      <c r="AF741" s="153"/>
      <c r="AG741" s="153"/>
      <c r="AL741" s="153"/>
      <c r="AM741" s="153"/>
      <c r="AR741" s="153"/>
      <c r="AS741" s="153"/>
      <c r="AX741" s="153"/>
      <c r="AY741" s="153"/>
      <c r="BD741" s="153"/>
      <c r="BE741" s="153"/>
      <c r="BF741" s="153"/>
    </row>
    <row r="742" ht="15.75" customHeight="1">
      <c r="H742" s="153"/>
      <c r="I742" s="153"/>
      <c r="N742" s="153"/>
      <c r="O742" s="153"/>
      <c r="T742" s="153"/>
      <c r="U742" s="153"/>
      <c r="Z742" s="153"/>
      <c r="AA742" s="153"/>
      <c r="AF742" s="153"/>
      <c r="AG742" s="153"/>
      <c r="AL742" s="153"/>
      <c r="AM742" s="153"/>
      <c r="AR742" s="153"/>
      <c r="AS742" s="153"/>
      <c r="AX742" s="153"/>
      <c r="AY742" s="153"/>
      <c r="BD742" s="153"/>
      <c r="BE742" s="153"/>
      <c r="BF742" s="153"/>
    </row>
    <row r="743" ht="15.75" customHeight="1">
      <c r="H743" s="153"/>
      <c r="I743" s="153"/>
      <c r="N743" s="153"/>
      <c r="O743" s="153"/>
      <c r="T743" s="153"/>
      <c r="U743" s="153"/>
      <c r="Z743" s="153"/>
      <c r="AA743" s="153"/>
      <c r="AF743" s="153"/>
      <c r="AG743" s="153"/>
      <c r="AL743" s="153"/>
      <c r="AM743" s="153"/>
      <c r="AR743" s="153"/>
      <c r="AS743" s="153"/>
      <c r="AX743" s="153"/>
      <c r="AY743" s="153"/>
      <c r="BD743" s="153"/>
      <c r="BE743" s="153"/>
      <c r="BF743" s="153"/>
    </row>
    <row r="744" ht="15.75" customHeight="1">
      <c r="H744" s="153"/>
      <c r="I744" s="153"/>
      <c r="N744" s="153"/>
      <c r="O744" s="153"/>
      <c r="T744" s="153"/>
      <c r="U744" s="153"/>
      <c r="Z744" s="153"/>
      <c r="AA744" s="153"/>
      <c r="AF744" s="153"/>
      <c r="AG744" s="153"/>
      <c r="AL744" s="153"/>
      <c r="AM744" s="153"/>
      <c r="AR744" s="153"/>
      <c r="AS744" s="153"/>
      <c r="AX744" s="153"/>
      <c r="AY744" s="153"/>
      <c r="BD744" s="153"/>
      <c r="BE744" s="153"/>
      <c r="BF744" s="153"/>
    </row>
    <row r="745" ht="15.75" customHeight="1">
      <c r="H745" s="153"/>
      <c r="I745" s="153"/>
      <c r="N745" s="153"/>
      <c r="O745" s="153"/>
      <c r="T745" s="153"/>
      <c r="U745" s="153"/>
      <c r="Z745" s="153"/>
      <c r="AA745" s="153"/>
      <c r="AF745" s="153"/>
      <c r="AG745" s="153"/>
      <c r="AL745" s="153"/>
      <c r="AM745" s="153"/>
      <c r="AR745" s="153"/>
      <c r="AS745" s="153"/>
      <c r="AX745" s="153"/>
      <c r="AY745" s="153"/>
      <c r="BD745" s="153"/>
      <c r="BE745" s="153"/>
      <c r="BF745" s="153"/>
    </row>
    <row r="746" ht="15.75" customHeight="1">
      <c r="H746" s="153"/>
      <c r="I746" s="153"/>
      <c r="N746" s="153"/>
      <c r="O746" s="153"/>
      <c r="T746" s="153"/>
      <c r="U746" s="153"/>
      <c r="Z746" s="153"/>
      <c r="AA746" s="153"/>
      <c r="AF746" s="153"/>
      <c r="AG746" s="153"/>
      <c r="AL746" s="153"/>
      <c r="AM746" s="153"/>
      <c r="AR746" s="153"/>
      <c r="AS746" s="153"/>
      <c r="AX746" s="153"/>
      <c r="AY746" s="153"/>
      <c r="BD746" s="153"/>
      <c r="BE746" s="153"/>
      <c r="BF746" s="153"/>
    </row>
    <row r="747" ht="15.75" customHeight="1">
      <c r="H747" s="153"/>
      <c r="I747" s="153"/>
      <c r="N747" s="153"/>
      <c r="O747" s="153"/>
      <c r="T747" s="153"/>
      <c r="U747" s="153"/>
      <c r="Z747" s="153"/>
      <c r="AA747" s="153"/>
      <c r="AF747" s="153"/>
      <c r="AG747" s="153"/>
      <c r="AL747" s="153"/>
      <c r="AM747" s="153"/>
      <c r="AR747" s="153"/>
      <c r="AS747" s="153"/>
      <c r="AX747" s="153"/>
      <c r="AY747" s="153"/>
      <c r="BD747" s="153"/>
      <c r="BE747" s="153"/>
      <c r="BF747" s="153"/>
    </row>
    <row r="748" ht="15.75" customHeight="1">
      <c r="H748" s="153"/>
      <c r="I748" s="153"/>
      <c r="N748" s="153"/>
      <c r="O748" s="153"/>
      <c r="T748" s="153"/>
      <c r="U748" s="153"/>
      <c r="Z748" s="153"/>
      <c r="AA748" s="153"/>
      <c r="AF748" s="153"/>
      <c r="AG748" s="153"/>
      <c r="AL748" s="153"/>
      <c r="AM748" s="153"/>
      <c r="AR748" s="153"/>
      <c r="AS748" s="153"/>
      <c r="AX748" s="153"/>
      <c r="AY748" s="153"/>
      <c r="BD748" s="153"/>
      <c r="BE748" s="153"/>
      <c r="BF748" s="153"/>
    </row>
    <row r="749" ht="15.75" customHeight="1">
      <c r="H749" s="153"/>
      <c r="I749" s="153"/>
      <c r="N749" s="153"/>
      <c r="O749" s="153"/>
      <c r="T749" s="153"/>
      <c r="U749" s="153"/>
      <c r="Z749" s="153"/>
      <c r="AA749" s="153"/>
      <c r="AF749" s="153"/>
      <c r="AG749" s="153"/>
      <c r="AL749" s="153"/>
      <c r="AM749" s="153"/>
      <c r="AR749" s="153"/>
      <c r="AS749" s="153"/>
      <c r="AX749" s="153"/>
      <c r="AY749" s="153"/>
      <c r="BD749" s="153"/>
      <c r="BE749" s="153"/>
      <c r="BF749" s="153"/>
    </row>
    <row r="750" ht="15.75" customHeight="1">
      <c r="H750" s="153"/>
      <c r="I750" s="153"/>
      <c r="N750" s="153"/>
      <c r="O750" s="153"/>
      <c r="T750" s="153"/>
      <c r="U750" s="153"/>
      <c r="Z750" s="153"/>
      <c r="AA750" s="153"/>
      <c r="AF750" s="153"/>
      <c r="AG750" s="153"/>
      <c r="AL750" s="153"/>
      <c r="AM750" s="153"/>
      <c r="AR750" s="153"/>
      <c r="AS750" s="153"/>
      <c r="AX750" s="153"/>
      <c r="AY750" s="153"/>
      <c r="BD750" s="153"/>
      <c r="BE750" s="153"/>
      <c r="BF750" s="153"/>
    </row>
    <row r="751" ht="15.75" customHeight="1">
      <c r="H751" s="153"/>
      <c r="I751" s="153"/>
      <c r="N751" s="153"/>
      <c r="O751" s="153"/>
      <c r="T751" s="153"/>
      <c r="U751" s="153"/>
      <c r="Z751" s="153"/>
      <c r="AA751" s="153"/>
      <c r="AF751" s="153"/>
      <c r="AG751" s="153"/>
      <c r="AL751" s="153"/>
      <c r="AM751" s="153"/>
      <c r="AR751" s="153"/>
      <c r="AS751" s="153"/>
      <c r="AX751" s="153"/>
      <c r="AY751" s="153"/>
      <c r="BD751" s="153"/>
      <c r="BE751" s="153"/>
      <c r="BF751" s="153"/>
    </row>
    <row r="752" ht="15.75" customHeight="1">
      <c r="H752" s="153"/>
      <c r="I752" s="153"/>
      <c r="N752" s="153"/>
      <c r="O752" s="153"/>
      <c r="T752" s="153"/>
      <c r="U752" s="153"/>
      <c r="Z752" s="153"/>
      <c r="AA752" s="153"/>
      <c r="AF752" s="153"/>
      <c r="AG752" s="153"/>
      <c r="AL752" s="153"/>
      <c r="AM752" s="153"/>
      <c r="AR752" s="153"/>
      <c r="AS752" s="153"/>
      <c r="AX752" s="153"/>
      <c r="AY752" s="153"/>
      <c r="BD752" s="153"/>
      <c r="BE752" s="153"/>
      <c r="BF752" s="153"/>
    </row>
    <row r="753" ht="15.75" customHeight="1">
      <c r="H753" s="153"/>
      <c r="I753" s="153"/>
      <c r="N753" s="153"/>
      <c r="O753" s="153"/>
      <c r="T753" s="153"/>
      <c r="U753" s="153"/>
      <c r="Z753" s="153"/>
      <c r="AA753" s="153"/>
      <c r="AF753" s="153"/>
      <c r="AG753" s="153"/>
      <c r="AL753" s="153"/>
      <c r="AM753" s="153"/>
      <c r="AR753" s="153"/>
      <c r="AS753" s="153"/>
      <c r="AX753" s="153"/>
      <c r="AY753" s="153"/>
      <c r="BD753" s="153"/>
      <c r="BE753" s="153"/>
      <c r="BF753" s="153"/>
    </row>
    <row r="754" ht="15.75" customHeight="1">
      <c r="H754" s="153"/>
      <c r="I754" s="153"/>
      <c r="N754" s="153"/>
      <c r="O754" s="153"/>
      <c r="T754" s="153"/>
      <c r="U754" s="153"/>
      <c r="Z754" s="153"/>
      <c r="AA754" s="153"/>
      <c r="AF754" s="153"/>
      <c r="AG754" s="153"/>
      <c r="AL754" s="153"/>
      <c r="AM754" s="153"/>
      <c r="AR754" s="153"/>
      <c r="AS754" s="153"/>
      <c r="AX754" s="153"/>
      <c r="AY754" s="153"/>
      <c r="BD754" s="153"/>
      <c r="BE754" s="153"/>
      <c r="BF754" s="153"/>
    </row>
    <row r="755" ht="15.75" customHeight="1">
      <c r="H755" s="153"/>
      <c r="I755" s="153"/>
      <c r="N755" s="153"/>
      <c r="O755" s="153"/>
      <c r="T755" s="153"/>
      <c r="U755" s="153"/>
      <c r="Z755" s="153"/>
      <c r="AA755" s="153"/>
      <c r="AF755" s="153"/>
      <c r="AG755" s="153"/>
      <c r="AL755" s="153"/>
      <c r="AM755" s="153"/>
      <c r="AR755" s="153"/>
      <c r="AS755" s="153"/>
      <c r="AX755" s="153"/>
      <c r="AY755" s="153"/>
      <c r="BD755" s="153"/>
      <c r="BE755" s="153"/>
      <c r="BF755" s="153"/>
    </row>
    <row r="756" ht="15.75" customHeight="1">
      <c r="H756" s="153"/>
      <c r="I756" s="153"/>
      <c r="N756" s="153"/>
      <c r="O756" s="153"/>
      <c r="T756" s="153"/>
      <c r="U756" s="153"/>
      <c r="Z756" s="153"/>
      <c r="AA756" s="153"/>
      <c r="AF756" s="153"/>
      <c r="AG756" s="153"/>
      <c r="AL756" s="153"/>
      <c r="AM756" s="153"/>
      <c r="AR756" s="153"/>
      <c r="AS756" s="153"/>
      <c r="AX756" s="153"/>
      <c r="AY756" s="153"/>
      <c r="BD756" s="153"/>
      <c r="BE756" s="153"/>
      <c r="BF756" s="153"/>
    </row>
    <row r="757" ht="15.75" customHeight="1">
      <c r="H757" s="153"/>
      <c r="I757" s="153"/>
      <c r="N757" s="153"/>
      <c r="O757" s="153"/>
      <c r="T757" s="153"/>
      <c r="U757" s="153"/>
      <c r="Z757" s="153"/>
      <c r="AA757" s="153"/>
      <c r="AF757" s="153"/>
      <c r="AG757" s="153"/>
      <c r="AL757" s="153"/>
      <c r="AM757" s="153"/>
      <c r="AR757" s="153"/>
      <c r="AS757" s="153"/>
      <c r="AX757" s="153"/>
      <c r="AY757" s="153"/>
      <c r="BD757" s="153"/>
      <c r="BE757" s="153"/>
      <c r="BF757" s="153"/>
    </row>
    <row r="758" ht="15.75" customHeight="1">
      <c r="H758" s="153"/>
      <c r="I758" s="153"/>
      <c r="N758" s="153"/>
      <c r="O758" s="153"/>
      <c r="T758" s="153"/>
      <c r="U758" s="153"/>
      <c r="Z758" s="153"/>
      <c r="AA758" s="153"/>
      <c r="AF758" s="153"/>
      <c r="AG758" s="153"/>
      <c r="AL758" s="153"/>
      <c r="AM758" s="153"/>
      <c r="AR758" s="153"/>
      <c r="AS758" s="153"/>
      <c r="AX758" s="153"/>
      <c r="AY758" s="153"/>
      <c r="BD758" s="153"/>
      <c r="BE758" s="153"/>
      <c r="BF758" s="153"/>
    </row>
    <row r="759" ht="15.75" customHeight="1">
      <c r="H759" s="153"/>
      <c r="I759" s="153"/>
      <c r="N759" s="153"/>
      <c r="O759" s="153"/>
      <c r="T759" s="153"/>
      <c r="U759" s="153"/>
      <c r="Z759" s="153"/>
      <c r="AA759" s="153"/>
      <c r="AF759" s="153"/>
      <c r="AG759" s="153"/>
      <c r="AL759" s="153"/>
      <c r="AM759" s="153"/>
      <c r="AR759" s="153"/>
      <c r="AS759" s="153"/>
      <c r="AX759" s="153"/>
      <c r="AY759" s="153"/>
      <c r="BD759" s="153"/>
      <c r="BE759" s="153"/>
      <c r="BF759" s="153"/>
    </row>
    <row r="760" ht="15.75" customHeight="1">
      <c r="H760" s="153"/>
      <c r="I760" s="153"/>
      <c r="N760" s="153"/>
      <c r="O760" s="153"/>
      <c r="T760" s="153"/>
      <c r="U760" s="153"/>
      <c r="Z760" s="153"/>
      <c r="AA760" s="153"/>
      <c r="AF760" s="153"/>
      <c r="AG760" s="153"/>
      <c r="AL760" s="153"/>
      <c r="AM760" s="153"/>
      <c r="AR760" s="153"/>
      <c r="AS760" s="153"/>
      <c r="AX760" s="153"/>
      <c r="AY760" s="153"/>
      <c r="BD760" s="153"/>
      <c r="BE760" s="153"/>
      <c r="BF760" s="153"/>
    </row>
    <row r="761" ht="15.75" customHeight="1">
      <c r="H761" s="153"/>
      <c r="I761" s="153"/>
      <c r="N761" s="153"/>
      <c r="O761" s="153"/>
      <c r="T761" s="153"/>
      <c r="U761" s="153"/>
      <c r="Z761" s="153"/>
      <c r="AA761" s="153"/>
      <c r="AF761" s="153"/>
      <c r="AG761" s="153"/>
      <c r="AL761" s="153"/>
      <c r="AM761" s="153"/>
      <c r="AR761" s="153"/>
      <c r="AS761" s="153"/>
      <c r="AX761" s="153"/>
      <c r="AY761" s="153"/>
      <c r="BD761" s="153"/>
      <c r="BE761" s="153"/>
      <c r="BF761" s="153"/>
    </row>
    <row r="762" ht="15.75" customHeight="1">
      <c r="H762" s="153"/>
      <c r="I762" s="153"/>
      <c r="N762" s="153"/>
      <c r="O762" s="153"/>
      <c r="T762" s="153"/>
      <c r="U762" s="153"/>
      <c r="Z762" s="153"/>
      <c r="AA762" s="153"/>
      <c r="AF762" s="153"/>
      <c r="AG762" s="153"/>
      <c r="AL762" s="153"/>
      <c r="AM762" s="153"/>
      <c r="AR762" s="153"/>
      <c r="AS762" s="153"/>
      <c r="AX762" s="153"/>
      <c r="AY762" s="153"/>
      <c r="BD762" s="153"/>
      <c r="BE762" s="153"/>
      <c r="BF762" s="153"/>
    </row>
    <row r="763" ht="15.75" customHeight="1">
      <c r="H763" s="153"/>
      <c r="I763" s="153"/>
      <c r="N763" s="153"/>
      <c r="O763" s="153"/>
      <c r="T763" s="153"/>
      <c r="U763" s="153"/>
      <c r="Z763" s="153"/>
      <c r="AA763" s="153"/>
      <c r="AF763" s="153"/>
      <c r="AG763" s="153"/>
      <c r="AL763" s="153"/>
      <c r="AM763" s="153"/>
      <c r="AR763" s="153"/>
      <c r="AS763" s="153"/>
      <c r="AX763" s="153"/>
      <c r="AY763" s="153"/>
      <c r="BD763" s="153"/>
      <c r="BE763" s="153"/>
      <c r="BF763" s="153"/>
    </row>
    <row r="764" ht="15.75" customHeight="1">
      <c r="H764" s="153"/>
      <c r="I764" s="153"/>
      <c r="N764" s="153"/>
      <c r="O764" s="153"/>
      <c r="T764" s="153"/>
      <c r="U764" s="153"/>
      <c r="Z764" s="153"/>
      <c r="AA764" s="153"/>
      <c r="AF764" s="153"/>
      <c r="AG764" s="153"/>
      <c r="AL764" s="153"/>
      <c r="AM764" s="153"/>
      <c r="AR764" s="153"/>
      <c r="AS764" s="153"/>
      <c r="AX764" s="153"/>
      <c r="AY764" s="153"/>
      <c r="BD764" s="153"/>
      <c r="BE764" s="153"/>
      <c r="BF764" s="153"/>
    </row>
    <row r="765" ht="15.75" customHeight="1">
      <c r="H765" s="153"/>
      <c r="I765" s="153"/>
      <c r="N765" s="153"/>
      <c r="O765" s="153"/>
      <c r="T765" s="153"/>
      <c r="U765" s="153"/>
      <c r="Z765" s="153"/>
      <c r="AA765" s="153"/>
      <c r="AF765" s="153"/>
      <c r="AG765" s="153"/>
      <c r="AL765" s="153"/>
      <c r="AM765" s="153"/>
      <c r="AR765" s="153"/>
      <c r="AS765" s="153"/>
      <c r="AX765" s="153"/>
      <c r="AY765" s="153"/>
      <c r="BD765" s="153"/>
      <c r="BE765" s="153"/>
      <c r="BF765" s="153"/>
    </row>
    <row r="766" ht="15.75" customHeight="1">
      <c r="H766" s="153"/>
      <c r="I766" s="153"/>
      <c r="N766" s="153"/>
      <c r="O766" s="153"/>
      <c r="T766" s="153"/>
      <c r="U766" s="153"/>
      <c r="Z766" s="153"/>
      <c r="AA766" s="153"/>
      <c r="AF766" s="153"/>
      <c r="AG766" s="153"/>
      <c r="AL766" s="153"/>
      <c r="AM766" s="153"/>
      <c r="AR766" s="153"/>
      <c r="AS766" s="153"/>
      <c r="AX766" s="153"/>
      <c r="AY766" s="153"/>
      <c r="BD766" s="153"/>
      <c r="BE766" s="153"/>
      <c r="BF766" s="153"/>
    </row>
    <row r="767" ht="15.75" customHeight="1">
      <c r="H767" s="153"/>
      <c r="I767" s="153"/>
      <c r="N767" s="153"/>
      <c r="O767" s="153"/>
      <c r="T767" s="153"/>
      <c r="U767" s="153"/>
      <c r="Z767" s="153"/>
      <c r="AA767" s="153"/>
      <c r="AF767" s="153"/>
      <c r="AG767" s="153"/>
      <c r="AL767" s="153"/>
      <c r="AM767" s="153"/>
      <c r="AR767" s="153"/>
      <c r="AS767" s="153"/>
      <c r="AX767" s="153"/>
      <c r="AY767" s="153"/>
      <c r="BD767" s="153"/>
      <c r="BE767" s="153"/>
      <c r="BF767" s="153"/>
    </row>
    <row r="768" ht="15.75" customHeight="1">
      <c r="H768" s="153"/>
      <c r="I768" s="153"/>
      <c r="N768" s="153"/>
      <c r="O768" s="153"/>
      <c r="T768" s="153"/>
      <c r="U768" s="153"/>
      <c r="Z768" s="153"/>
      <c r="AA768" s="153"/>
      <c r="AF768" s="153"/>
      <c r="AG768" s="153"/>
      <c r="AL768" s="153"/>
      <c r="AM768" s="153"/>
      <c r="AR768" s="153"/>
      <c r="AS768" s="153"/>
      <c r="AX768" s="153"/>
      <c r="AY768" s="153"/>
      <c r="BD768" s="153"/>
      <c r="BE768" s="153"/>
      <c r="BF768" s="153"/>
    </row>
    <row r="769" ht="15.75" customHeight="1">
      <c r="H769" s="153"/>
      <c r="I769" s="153"/>
      <c r="N769" s="153"/>
      <c r="O769" s="153"/>
      <c r="T769" s="153"/>
      <c r="U769" s="153"/>
      <c r="Z769" s="153"/>
      <c r="AA769" s="153"/>
      <c r="AF769" s="153"/>
      <c r="AG769" s="153"/>
      <c r="AL769" s="153"/>
      <c r="AM769" s="153"/>
      <c r="AR769" s="153"/>
      <c r="AS769" s="153"/>
      <c r="AX769" s="153"/>
      <c r="AY769" s="153"/>
      <c r="BD769" s="153"/>
      <c r="BE769" s="153"/>
      <c r="BF769" s="153"/>
    </row>
    <row r="770" ht="15.75" customHeight="1">
      <c r="H770" s="153"/>
      <c r="I770" s="153"/>
      <c r="N770" s="153"/>
      <c r="O770" s="153"/>
      <c r="T770" s="153"/>
      <c r="U770" s="153"/>
      <c r="Z770" s="153"/>
      <c r="AA770" s="153"/>
      <c r="AF770" s="153"/>
      <c r="AG770" s="153"/>
      <c r="AL770" s="153"/>
      <c r="AM770" s="153"/>
      <c r="AR770" s="153"/>
      <c r="AS770" s="153"/>
      <c r="AX770" s="153"/>
      <c r="AY770" s="153"/>
      <c r="BD770" s="153"/>
      <c r="BE770" s="153"/>
      <c r="BF770" s="153"/>
    </row>
    <row r="771" ht="15.75" customHeight="1">
      <c r="H771" s="153"/>
      <c r="I771" s="153"/>
      <c r="N771" s="153"/>
      <c r="O771" s="153"/>
      <c r="T771" s="153"/>
      <c r="U771" s="153"/>
      <c r="Z771" s="153"/>
      <c r="AA771" s="153"/>
      <c r="AF771" s="153"/>
      <c r="AG771" s="153"/>
      <c r="AL771" s="153"/>
      <c r="AM771" s="153"/>
      <c r="AR771" s="153"/>
      <c r="AS771" s="153"/>
      <c r="AX771" s="153"/>
      <c r="AY771" s="153"/>
      <c r="BD771" s="153"/>
      <c r="BE771" s="153"/>
      <c r="BF771" s="153"/>
    </row>
    <row r="772" ht="15.75" customHeight="1">
      <c r="H772" s="153"/>
      <c r="I772" s="153"/>
      <c r="N772" s="153"/>
      <c r="O772" s="153"/>
      <c r="T772" s="153"/>
      <c r="U772" s="153"/>
      <c r="Z772" s="153"/>
      <c r="AA772" s="153"/>
      <c r="AF772" s="153"/>
      <c r="AG772" s="153"/>
      <c r="AL772" s="153"/>
      <c r="AM772" s="153"/>
      <c r="AR772" s="153"/>
      <c r="AS772" s="153"/>
      <c r="AX772" s="153"/>
      <c r="AY772" s="153"/>
      <c r="BD772" s="153"/>
      <c r="BE772" s="153"/>
      <c r="BF772" s="153"/>
    </row>
    <row r="773" ht="15.75" customHeight="1">
      <c r="H773" s="153"/>
      <c r="I773" s="153"/>
      <c r="N773" s="153"/>
      <c r="O773" s="153"/>
      <c r="T773" s="153"/>
      <c r="U773" s="153"/>
      <c r="Z773" s="153"/>
      <c r="AA773" s="153"/>
      <c r="AF773" s="153"/>
      <c r="AG773" s="153"/>
      <c r="AL773" s="153"/>
      <c r="AM773" s="153"/>
      <c r="AR773" s="153"/>
      <c r="AS773" s="153"/>
      <c r="AX773" s="153"/>
      <c r="AY773" s="153"/>
      <c r="BD773" s="153"/>
      <c r="BE773" s="153"/>
      <c r="BF773" s="153"/>
    </row>
    <row r="774" ht="15.75" customHeight="1">
      <c r="H774" s="153"/>
      <c r="I774" s="153"/>
      <c r="N774" s="153"/>
      <c r="O774" s="153"/>
      <c r="T774" s="153"/>
      <c r="U774" s="153"/>
      <c r="Z774" s="153"/>
      <c r="AA774" s="153"/>
      <c r="AF774" s="153"/>
      <c r="AG774" s="153"/>
      <c r="AL774" s="153"/>
      <c r="AM774" s="153"/>
      <c r="AR774" s="153"/>
      <c r="AS774" s="153"/>
      <c r="AX774" s="153"/>
      <c r="AY774" s="153"/>
      <c r="BD774" s="153"/>
      <c r="BE774" s="153"/>
      <c r="BF774" s="153"/>
    </row>
    <row r="775" ht="15.75" customHeight="1">
      <c r="H775" s="153"/>
      <c r="I775" s="153"/>
      <c r="N775" s="153"/>
      <c r="O775" s="153"/>
      <c r="T775" s="153"/>
      <c r="U775" s="153"/>
      <c r="Z775" s="153"/>
      <c r="AA775" s="153"/>
      <c r="AF775" s="153"/>
      <c r="AG775" s="153"/>
      <c r="AL775" s="153"/>
      <c r="AM775" s="153"/>
      <c r="AR775" s="153"/>
      <c r="AS775" s="153"/>
      <c r="AX775" s="153"/>
      <c r="AY775" s="153"/>
      <c r="BD775" s="153"/>
      <c r="BE775" s="153"/>
      <c r="BF775" s="153"/>
    </row>
    <row r="776" ht="15.75" customHeight="1">
      <c r="H776" s="153"/>
      <c r="I776" s="153"/>
      <c r="N776" s="153"/>
      <c r="O776" s="153"/>
      <c r="T776" s="153"/>
      <c r="U776" s="153"/>
      <c r="Z776" s="153"/>
      <c r="AA776" s="153"/>
      <c r="AF776" s="153"/>
      <c r="AG776" s="153"/>
      <c r="AL776" s="153"/>
      <c r="AM776" s="153"/>
      <c r="AR776" s="153"/>
      <c r="AS776" s="153"/>
      <c r="AX776" s="153"/>
      <c r="AY776" s="153"/>
      <c r="BD776" s="153"/>
      <c r="BE776" s="153"/>
      <c r="BF776" s="153"/>
    </row>
    <row r="777" ht="15.75" customHeight="1">
      <c r="H777" s="153"/>
      <c r="I777" s="153"/>
      <c r="N777" s="153"/>
      <c r="O777" s="153"/>
      <c r="T777" s="153"/>
      <c r="U777" s="153"/>
      <c r="Z777" s="153"/>
      <c r="AA777" s="153"/>
      <c r="AF777" s="153"/>
      <c r="AG777" s="153"/>
      <c r="AL777" s="153"/>
      <c r="AM777" s="153"/>
      <c r="AR777" s="153"/>
      <c r="AS777" s="153"/>
      <c r="AX777" s="153"/>
      <c r="AY777" s="153"/>
      <c r="BD777" s="153"/>
      <c r="BE777" s="153"/>
      <c r="BF777" s="153"/>
    </row>
    <row r="778" ht="15.75" customHeight="1">
      <c r="H778" s="153"/>
      <c r="I778" s="153"/>
      <c r="N778" s="153"/>
      <c r="O778" s="153"/>
      <c r="T778" s="153"/>
      <c r="U778" s="153"/>
      <c r="Z778" s="153"/>
      <c r="AA778" s="153"/>
      <c r="AF778" s="153"/>
      <c r="AG778" s="153"/>
      <c r="AL778" s="153"/>
      <c r="AM778" s="153"/>
      <c r="AR778" s="153"/>
      <c r="AS778" s="153"/>
      <c r="AX778" s="153"/>
      <c r="AY778" s="153"/>
      <c r="BD778" s="153"/>
      <c r="BE778" s="153"/>
      <c r="BF778" s="153"/>
    </row>
    <row r="779" ht="15.75" customHeight="1">
      <c r="H779" s="153"/>
      <c r="I779" s="153"/>
      <c r="N779" s="153"/>
      <c r="O779" s="153"/>
      <c r="T779" s="153"/>
      <c r="U779" s="153"/>
      <c r="Z779" s="153"/>
      <c r="AA779" s="153"/>
      <c r="AF779" s="153"/>
      <c r="AG779" s="153"/>
      <c r="AL779" s="153"/>
      <c r="AM779" s="153"/>
      <c r="AR779" s="153"/>
      <c r="AS779" s="153"/>
      <c r="AX779" s="153"/>
      <c r="AY779" s="153"/>
      <c r="BD779" s="153"/>
      <c r="BE779" s="153"/>
      <c r="BF779" s="153"/>
    </row>
    <row r="780" ht="15.75" customHeight="1">
      <c r="H780" s="153"/>
      <c r="I780" s="153"/>
      <c r="N780" s="153"/>
      <c r="O780" s="153"/>
      <c r="T780" s="153"/>
      <c r="U780" s="153"/>
      <c r="Z780" s="153"/>
      <c r="AA780" s="153"/>
      <c r="AF780" s="153"/>
      <c r="AG780" s="153"/>
      <c r="AL780" s="153"/>
      <c r="AM780" s="153"/>
      <c r="AR780" s="153"/>
      <c r="AS780" s="153"/>
      <c r="AX780" s="153"/>
      <c r="AY780" s="153"/>
      <c r="BD780" s="153"/>
      <c r="BE780" s="153"/>
      <c r="BF780" s="153"/>
    </row>
    <row r="781" ht="15.75" customHeight="1">
      <c r="H781" s="153"/>
      <c r="I781" s="153"/>
      <c r="N781" s="153"/>
      <c r="O781" s="153"/>
      <c r="T781" s="153"/>
      <c r="U781" s="153"/>
      <c r="Z781" s="153"/>
      <c r="AA781" s="153"/>
      <c r="AF781" s="153"/>
      <c r="AG781" s="153"/>
      <c r="AL781" s="153"/>
      <c r="AM781" s="153"/>
      <c r="AR781" s="153"/>
      <c r="AS781" s="153"/>
      <c r="AX781" s="153"/>
      <c r="AY781" s="153"/>
      <c r="BD781" s="153"/>
      <c r="BE781" s="153"/>
      <c r="BF781" s="153"/>
    </row>
    <row r="782" ht="15.75" customHeight="1">
      <c r="H782" s="153"/>
      <c r="I782" s="153"/>
      <c r="N782" s="153"/>
      <c r="O782" s="153"/>
      <c r="T782" s="153"/>
      <c r="U782" s="153"/>
      <c r="Z782" s="153"/>
      <c r="AA782" s="153"/>
      <c r="AF782" s="153"/>
      <c r="AG782" s="153"/>
      <c r="AL782" s="153"/>
      <c r="AM782" s="153"/>
      <c r="AR782" s="153"/>
      <c r="AS782" s="153"/>
      <c r="AX782" s="153"/>
      <c r="AY782" s="153"/>
      <c r="BD782" s="153"/>
      <c r="BE782" s="153"/>
      <c r="BF782" s="153"/>
    </row>
    <row r="783" ht="15.75" customHeight="1">
      <c r="H783" s="153"/>
      <c r="I783" s="153"/>
      <c r="N783" s="153"/>
      <c r="O783" s="153"/>
      <c r="T783" s="153"/>
      <c r="U783" s="153"/>
      <c r="Z783" s="153"/>
      <c r="AA783" s="153"/>
      <c r="AF783" s="153"/>
      <c r="AG783" s="153"/>
      <c r="AL783" s="153"/>
      <c r="AM783" s="153"/>
      <c r="AR783" s="153"/>
      <c r="AS783" s="153"/>
      <c r="AX783" s="153"/>
      <c r="AY783" s="153"/>
      <c r="BD783" s="153"/>
      <c r="BE783" s="153"/>
      <c r="BF783" s="153"/>
    </row>
    <row r="784" ht="15.75" customHeight="1">
      <c r="H784" s="153"/>
      <c r="I784" s="153"/>
      <c r="N784" s="153"/>
      <c r="O784" s="153"/>
      <c r="T784" s="153"/>
      <c r="U784" s="153"/>
      <c r="Z784" s="153"/>
      <c r="AA784" s="153"/>
      <c r="AF784" s="153"/>
      <c r="AG784" s="153"/>
      <c r="AL784" s="153"/>
      <c r="AM784" s="153"/>
      <c r="AR784" s="153"/>
      <c r="AS784" s="153"/>
      <c r="AX784" s="153"/>
      <c r="AY784" s="153"/>
      <c r="BD784" s="153"/>
      <c r="BE784" s="153"/>
      <c r="BF784" s="153"/>
    </row>
    <row r="785" ht="15.75" customHeight="1">
      <c r="H785" s="153"/>
      <c r="I785" s="153"/>
      <c r="N785" s="153"/>
      <c r="O785" s="153"/>
      <c r="T785" s="153"/>
      <c r="U785" s="153"/>
      <c r="Z785" s="153"/>
      <c r="AA785" s="153"/>
      <c r="AF785" s="153"/>
      <c r="AG785" s="153"/>
      <c r="AL785" s="153"/>
      <c r="AM785" s="153"/>
      <c r="AR785" s="153"/>
      <c r="AS785" s="153"/>
      <c r="AX785" s="153"/>
      <c r="AY785" s="153"/>
      <c r="BD785" s="153"/>
      <c r="BE785" s="153"/>
      <c r="BF785" s="153"/>
    </row>
    <row r="786" ht="15.75" customHeight="1">
      <c r="H786" s="153"/>
      <c r="I786" s="153"/>
      <c r="N786" s="153"/>
      <c r="O786" s="153"/>
      <c r="T786" s="153"/>
      <c r="U786" s="153"/>
      <c r="Z786" s="153"/>
      <c r="AA786" s="153"/>
      <c r="AF786" s="153"/>
      <c r="AG786" s="153"/>
      <c r="AL786" s="153"/>
      <c r="AM786" s="153"/>
      <c r="AR786" s="153"/>
      <c r="AS786" s="153"/>
      <c r="AX786" s="153"/>
      <c r="AY786" s="153"/>
      <c r="BD786" s="153"/>
      <c r="BE786" s="153"/>
      <c r="BF786" s="153"/>
    </row>
    <row r="787" ht="15.75" customHeight="1">
      <c r="H787" s="153"/>
      <c r="I787" s="153"/>
      <c r="N787" s="153"/>
      <c r="O787" s="153"/>
      <c r="T787" s="153"/>
      <c r="U787" s="153"/>
      <c r="Z787" s="153"/>
      <c r="AA787" s="153"/>
      <c r="AF787" s="153"/>
      <c r="AG787" s="153"/>
      <c r="AL787" s="153"/>
      <c r="AM787" s="153"/>
      <c r="AR787" s="153"/>
      <c r="AS787" s="153"/>
      <c r="AX787" s="153"/>
      <c r="AY787" s="153"/>
      <c r="BD787" s="153"/>
      <c r="BE787" s="153"/>
      <c r="BF787" s="153"/>
    </row>
    <row r="788" ht="15.75" customHeight="1">
      <c r="H788" s="153"/>
      <c r="I788" s="153"/>
      <c r="N788" s="153"/>
      <c r="O788" s="153"/>
      <c r="T788" s="153"/>
      <c r="U788" s="153"/>
      <c r="Z788" s="153"/>
      <c r="AA788" s="153"/>
      <c r="AF788" s="153"/>
      <c r="AG788" s="153"/>
      <c r="AL788" s="153"/>
      <c r="AM788" s="153"/>
      <c r="AR788" s="153"/>
      <c r="AS788" s="153"/>
      <c r="AX788" s="153"/>
      <c r="AY788" s="153"/>
      <c r="BD788" s="153"/>
      <c r="BE788" s="153"/>
      <c r="BF788" s="153"/>
    </row>
    <row r="789" ht="15.75" customHeight="1">
      <c r="H789" s="153"/>
      <c r="I789" s="153"/>
      <c r="N789" s="153"/>
      <c r="O789" s="153"/>
      <c r="T789" s="153"/>
      <c r="U789" s="153"/>
      <c r="Z789" s="153"/>
      <c r="AA789" s="153"/>
      <c r="AF789" s="153"/>
      <c r="AG789" s="153"/>
      <c r="AL789" s="153"/>
      <c r="AM789" s="153"/>
      <c r="AR789" s="153"/>
      <c r="AS789" s="153"/>
      <c r="AX789" s="153"/>
      <c r="AY789" s="153"/>
      <c r="BD789" s="153"/>
      <c r="BE789" s="153"/>
      <c r="BF789" s="153"/>
    </row>
    <row r="790" ht="15.75" customHeight="1">
      <c r="H790" s="153"/>
      <c r="I790" s="153"/>
      <c r="N790" s="153"/>
      <c r="O790" s="153"/>
      <c r="T790" s="153"/>
      <c r="U790" s="153"/>
      <c r="Z790" s="153"/>
      <c r="AA790" s="153"/>
      <c r="AF790" s="153"/>
      <c r="AG790" s="153"/>
      <c r="AL790" s="153"/>
      <c r="AM790" s="153"/>
      <c r="AR790" s="153"/>
      <c r="AS790" s="153"/>
      <c r="AX790" s="153"/>
      <c r="AY790" s="153"/>
      <c r="BD790" s="153"/>
      <c r="BE790" s="153"/>
      <c r="BF790" s="153"/>
    </row>
    <row r="791" ht="15.75" customHeight="1">
      <c r="H791" s="153"/>
      <c r="I791" s="153"/>
      <c r="N791" s="153"/>
      <c r="O791" s="153"/>
      <c r="T791" s="153"/>
      <c r="U791" s="153"/>
      <c r="Z791" s="153"/>
      <c r="AA791" s="153"/>
      <c r="AF791" s="153"/>
      <c r="AG791" s="153"/>
      <c r="AL791" s="153"/>
      <c r="AM791" s="153"/>
      <c r="AR791" s="153"/>
      <c r="AS791" s="153"/>
      <c r="AX791" s="153"/>
      <c r="AY791" s="153"/>
      <c r="BD791" s="153"/>
      <c r="BE791" s="153"/>
      <c r="BF791" s="153"/>
    </row>
    <row r="792" ht="15.75" customHeight="1">
      <c r="H792" s="153"/>
      <c r="I792" s="153"/>
      <c r="N792" s="153"/>
      <c r="O792" s="153"/>
      <c r="T792" s="153"/>
      <c r="U792" s="153"/>
      <c r="Z792" s="153"/>
      <c r="AA792" s="153"/>
      <c r="AF792" s="153"/>
      <c r="AG792" s="153"/>
      <c r="AL792" s="153"/>
      <c r="AM792" s="153"/>
      <c r="AR792" s="153"/>
      <c r="AS792" s="153"/>
      <c r="AX792" s="153"/>
      <c r="AY792" s="153"/>
      <c r="BD792" s="153"/>
      <c r="BE792" s="153"/>
      <c r="BF792" s="153"/>
    </row>
    <row r="793" ht="15.75" customHeight="1">
      <c r="H793" s="153"/>
      <c r="I793" s="153"/>
      <c r="N793" s="153"/>
      <c r="O793" s="153"/>
      <c r="T793" s="153"/>
      <c r="U793" s="153"/>
      <c r="Z793" s="153"/>
      <c r="AA793" s="153"/>
      <c r="AF793" s="153"/>
      <c r="AG793" s="153"/>
      <c r="AL793" s="153"/>
      <c r="AM793" s="153"/>
      <c r="AR793" s="153"/>
      <c r="AS793" s="153"/>
      <c r="AX793" s="153"/>
      <c r="AY793" s="153"/>
      <c r="BD793" s="153"/>
      <c r="BE793" s="153"/>
      <c r="BF793" s="153"/>
    </row>
    <row r="794" ht="15.75" customHeight="1">
      <c r="H794" s="153"/>
      <c r="I794" s="153"/>
      <c r="N794" s="153"/>
      <c r="O794" s="153"/>
      <c r="T794" s="153"/>
      <c r="U794" s="153"/>
      <c r="Z794" s="153"/>
      <c r="AA794" s="153"/>
      <c r="AF794" s="153"/>
      <c r="AG794" s="153"/>
      <c r="AL794" s="153"/>
      <c r="AM794" s="153"/>
      <c r="AR794" s="153"/>
      <c r="AS794" s="153"/>
      <c r="AX794" s="153"/>
      <c r="AY794" s="153"/>
      <c r="BD794" s="153"/>
      <c r="BE794" s="153"/>
      <c r="BF794" s="153"/>
    </row>
    <row r="795" ht="15.75" customHeight="1">
      <c r="H795" s="153"/>
      <c r="I795" s="153"/>
      <c r="N795" s="153"/>
      <c r="O795" s="153"/>
      <c r="T795" s="153"/>
      <c r="U795" s="153"/>
      <c r="Z795" s="153"/>
      <c r="AA795" s="153"/>
      <c r="AF795" s="153"/>
      <c r="AG795" s="153"/>
      <c r="AL795" s="153"/>
      <c r="AM795" s="153"/>
      <c r="AR795" s="153"/>
      <c r="AS795" s="153"/>
      <c r="AX795" s="153"/>
      <c r="AY795" s="153"/>
      <c r="BD795" s="153"/>
      <c r="BE795" s="153"/>
      <c r="BF795" s="153"/>
    </row>
    <row r="796" ht="15.75" customHeight="1">
      <c r="H796" s="153"/>
      <c r="I796" s="153"/>
      <c r="N796" s="153"/>
      <c r="O796" s="153"/>
      <c r="T796" s="153"/>
      <c r="U796" s="153"/>
      <c r="Z796" s="153"/>
      <c r="AA796" s="153"/>
      <c r="AF796" s="153"/>
      <c r="AG796" s="153"/>
      <c r="AL796" s="153"/>
      <c r="AM796" s="153"/>
      <c r="AR796" s="153"/>
      <c r="AS796" s="153"/>
      <c r="AX796" s="153"/>
      <c r="AY796" s="153"/>
      <c r="BD796" s="153"/>
      <c r="BE796" s="153"/>
      <c r="BF796" s="153"/>
    </row>
    <row r="797" ht="15.75" customHeight="1">
      <c r="H797" s="153"/>
      <c r="I797" s="153"/>
      <c r="N797" s="153"/>
      <c r="O797" s="153"/>
      <c r="T797" s="153"/>
      <c r="U797" s="153"/>
      <c r="Z797" s="153"/>
      <c r="AA797" s="153"/>
      <c r="AF797" s="153"/>
      <c r="AG797" s="153"/>
      <c r="AL797" s="153"/>
      <c r="AM797" s="153"/>
      <c r="AR797" s="153"/>
      <c r="AS797" s="153"/>
      <c r="AX797" s="153"/>
      <c r="AY797" s="153"/>
      <c r="BD797" s="153"/>
      <c r="BE797" s="153"/>
      <c r="BF797" s="153"/>
    </row>
    <row r="798" ht="15.75" customHeight="1">
      <c r="H798" s="153"/>
      <c r="I798" s="153"/>
      <c r="N798" s="153"/>
      <c r="O798" s="153"/>
      <c r="T798" s="153"/>
      <c r="U798" s="153"/>
      <c r="Z798" s="153"/>
      <c r="AA798" s="153"/>
      <c r="AF798" s="153"/>
      <c r="AG798" s="153"/>
      <c r="AL798" s="153"/>
      <c r="AM798" s="153"/>
      <c r="AR798" s="153"/>
      <c r="AS798" s="153"/>
      <c r="AX798" s="153"/>
      <c r="AY798" s="153"/>
      <c r="BD798" s="153"/>
      <c r="BE798" s="153"/>
      <c r="BF798" s="153"/>
    </row>
    <row r="799" ht="15.75" customHeight="1">
      <c r="H799" s="153"/>
      <c r="I799" s="153"/>
      <c r="N799" s="153"/>
      <c r="O799" s="153"/>
      <c r="T799" s="153"/>
      <c r="U799" s="153"/>
      <c r="Z799" s="153"/>
      <c r="AA799" s="153"/>
      <c r="AF799" s="153"/>
      <c r="AG799" s="153"/>
      <c r="AL799" s="153"/>
      <c r="AM799" s="153"/>
      <c r="AR799" s="153"/>
      <c r="AS799" s="153"/>
      <c r="AX799" s="153"/>
      <c r="AY799" s="153"/>
      <c r="BD799" s="153"/>
      <c r="BE799" s="153"/>
      <c r="BF799" s="153"/>
    </row>
    <row r="800" ht="15.75" customHeight="1">
      <c r="H800" s="153"/>
      <c r="I800" s="153"/>
      <c r="N800" s="153"/>
      <c r="O800" s="153"/>
      <c r="T800" s="153"/>
      <c r="U800" s="153"/>
      <c r="Z800" s="153"/>
      <c r="AA800" s="153"/>
      <c r="AF800" s="153"/>
      <c r="AG800" s="153"/>
      <c r="AL800" s="153"/>
      <c r="AM800" s="153"/>
      <c r="AR800" s="153"/>
      <c r="AS800" s="153"/>
      <c r="AX800" s="153"/>
      <c r="AY800" s="153"/>
      <c r="BD800" s="153"/>
      <c r="BE800" s="153"/>
      <c r="BF800" s="153"/>
    </row>
    <row r="801" ht="15.75" customHeight="1">
      <c r="H801" s="153"/>
      <c r="I801" s="153"/>
      <c r="N801" s="153"/>
      <c r="O801" s="153"/>
      <c r="T801" s="153"/>
      <c r="U801" s="153"/>
      <c r="Z801" s="153"/>
      <c r="AA801" s="153"/>
      <c r="AF801" s="153"/>
      <c r="AG801" s="153"/>
      <c r="AL801" s="153"/>
      <c r="AM801" s="153"/>
      <c r="AR801" s="153"/>
      <c r="AS801" s="153"/>
      <c r="AX801" s="153"/>
      <c r="AY801" s="153"/>
      <c r="BD801" s="153"/>
      <c r="BE801" s="153"/>
      <c r="BF801" s="153"/>
    </row>
    <row r="802" ht="15.75" customHeight="1">
      <c r="H802" s="153"/>
      <c r="I802" s="153"/>
      <c r="N802" s="153"/>
      <c r="O802" s="153"/>
      <c r="T802" s="153"/>
      <c r="U802" s="153"/>
      <c r="Z802" s="153"/>
      <c r="AA802" s="153"/>
      <c r="AF802" s="153"/>
      <c r="AG802" s="153"/>
      <c r="AL802" s="153"/>
      <c r="AM802" s="153"/>
      <c r="AR802" s="153"/>
      <c r="AS802" s="153"/>
      <c r="AX802" s="153"/>
      <c r="AY802" s="153"/>
      <c r="BD802" s="153"/>
      <c r="BE802" s="153"/>
      <c r="BF802" s="153"/>
    </row>
    <row r="803" ht="15.75" customHeight="1">
      <c r="H803" s="153"/>
      <c r="I803" s="153"/>
      <c r="N803" s="153"/>
      <c r="O803" s="153"/>
      <c r="T803" s="153"/>
      <c r="U803" s="153"/>
      <c r="Z803" s="153"/>
      <c r="AA803" s="153"/>
      <c r="AF803" s="153"/>
      <c r="AG803" s="153"/>
      <c r="AL803" s="153"/>
      <c r="AM803" s="153"/>
      <c r="AR803" s="153"/>
      <c r="AS803" s="153"/>
      <c r="AX803" s="153"/>
      <c r="AY803" s="153"/>
      <c r="BD803" s="153"/>
      <c r="BE803" s="153"/>
      <c r="BF803" s="153"/>
    </row>
    <row r="804" ht="15.75" customHeight="1">
      <c r="H804" s="153"/>
      <c r="I804" s="153"/>
      <c r="N804" s="153"/>
      <c r="O804" s="153"/>
      <c r="T804" s="153"/>
      <c r="U804" s="153"/>
      <c r="Z804" s="153"/>
      <c r="AA804" s="153"/>
      <c r="AF804" s="153"/>
      <c r="AG804" s="153"/>
      <c r="AL804" s="153"/>
      <c r="AM804" s="153"/>
      <c r="AR804" s="153"/>
      <c r="AS804" s="153"/>
      <c r="AX804" s="153"/>
      <c r="AY804" s="153"/>
      <c r="BD804" s="153"/>
      <c r="BE804" s="153"/>
      <c r="BF804" s="153"/>
    </row>
    <row r="805" ht="15.75" customHeight="1">
      <c r="H805" s="153"/>
      <c r="I805" s="153"/>
      <c r="N805" s="153"/>
      <c r="O805" s="153"/>
      <c r="T805" s="153"/>
      <c r="U805" s="153"/>
      <c r="Z805" s="153"/>
      <c r="AA805" s="153"/>
      <c r="AF805" s="153"/>
      <c r="AG805" s="153"/>
      <c r="AL805" s="153"/>
      <c r="AM805" s="153"/>
      <c r="AR805" s="153"/>
      <c r="AS805" s="153"/>
      <c r="AX805" s="153"/>
      <c r="AY805" s="153"/>
      <c r="BD805" s="153"/>
      <c r="BE805" s="153"/>
      <c r="BF805" s="153"/>
    </row>
    <row r="806" ht="15.75" customHeight="1">
      <c r="H806" s="153"/>
      <c r="I806" s="153"/>
      <c r="N806" s="153"/>
      <c r="O806" s="153"/>
      <c r="T806" s="153"/>
      <c r="U806" s="153"/>
      <c r="Z806" s="153"/>
      <c r="AA806" s="153"/>
      <c r="AF806" s="153"/>
      <c r="AG806" s="153"/>
      <c r="AL806" s="153"/>
      <c r="AM806" s="153"/>
      <c r="AR806" s="153"/>
      <c r="AS806" s="153"/>
      <c r="AX806" s="153"/>
      <c r="AY806" s="153"/>
      <c r="BD806" s="153"/>
      <c r="BE806" s="153"/>
      <c r="BF806" s="153"/>
    </row>
    <row r="807" ht="15.75" customHeight="1">
      <c r="H807" s="153"/>
      <c r="I807" s="153"/>
      <c r="N807" s="153"/>
      <c r="O807" s="153"/>
      <c r="T807" s="153"/>
      <c r="U807" s="153"/>
      <c r="Z807" s="153"/>
      <c r="AA807" s="153"/>
      <c r="AF807" s="153"/>
      <c r="AG807" s="153"/>
      <c r="AL807" s="153"/>
      <c r="AM807" s="153"/>
      <c r="AR807" s="153"/>
      <c r="AS807" s="153"/>
      <c r="AX807" s="153"/>
      <c r="AY807" s="153"/>
      <c r="BD807" s="153"/>
      <c r="BE807" s="153"/>
      <c r="BF807" s="153"/>
    </row>
    <row r="808" ht="15.75" customHeight="1">
      <c r="H808" s="153"/>
      <c r="I808" s="153"/>
      <c r="N808" s="153"/>
      <c r="O808" s="153"/>
      <c r="T808" s="153"/>
      <c r="U808" s="153"/>
      <c r="Z808" s="153"/>
      <c r="AA808" s="153"/>
      <c r="AF808" s="153"/>
      <c r="AG808" s="153"/>
      <c r="AL808" s="153"/>
      <c r="AM808" s="153"/>
      <c r="AR808" s="153"/>
      <c r="AS808" s="153"/>
      <c r="AX808" s="153"/>
      <c r="AY808" s="153"/>
      <c r="BD808" s="153"/>
      <c r="BE808" s="153"/>
      <c r="BF808" s="153"/>
    </row>
    <row r="809" ht="15.75" customHeight="1">
      <c r="H809" s="153"/>
      <c r="I809" s="153"/>
      <c r="N809" s="153"/>
      <c r="O809" s="153"/>
      <c r="T809" s="153"/>
      <c r="U809" s="153"/>
      <c r="Z809" s="153"/>
      <c r="AA809" s="153"/>
      <c r="AF809" s="153"/>
      <c r="AG809" s="153"/>
      <c r="AL809" s="153"/>
      <c r="AM809" s="153"/>
      <c r="AR809" s="153"/>
      <c r="AS809" s="153"/>
      <c r="AX809" s="153"/>
      <c r="AY809" s="153"/>
      <c r="BD809" s="153"/>
      <c r="BE809" s="153"/>
      <c r="BF809" s="153"/>
    </row>
    <row r="810" ht="15.75" customHeight="1">
      <c r="H810" s="153"/>
      <c r="I810" s="153"/>
      <c r="N810" s="153"/>
      <c r="O810" s="153"/>
      <c r="T810" s="153"/>
      <c r="U810" s="153"/>
      <c r="Z810" s="153"/>
      <c r="AA810" s="153"/>
      <c r="AF810" s="153"/>
      <c r="AG810" s="153"/>
      <c r="AL810" s="153"/>
      <c r="AM810" s="153"/>
      <c r="AR810" s="153"/>
      <c r="AS810" s="153"/>
      <c r="AX810" s="153"/>
      <c r="AY810" s="153"/>
      <c r="BD810" s="153"/>
      <c r="BE810" s="153"/>
      <c r="BF810" s="153"/>
    </row>
    <row r="811" ht="15.75" customHeight="1">
      <c r="H811" s="153"/>
      <c r="I811" s="153"/>
      <c r="N811" s="153"/>
      <c r="O811" s="153"/>
      <c r="T811" s="153"/>
      <c r="U811" s="153"/>
      <c r="Z811" s="153"/>
      <c r="AA811" s="153"/>
      <c r="AF811" s="153"/>
      <c r="AG811" s="153"/>
      <c r="AL811" s="153"/>
      <c r="AM811" s="153"/>
      <c r="AR811" s="153"/>
      <c r="AS811" s="153"/>
      <c r="AX811" s="153"/>
      <c r="AY811" s="153"/>
      <c r="BD811" s="153"/>
      <c r="BE811" s="153"/>
      <c r="BF811" s="153"/>
    </row>
    <row r="812" ht="15.75" customHeight="1">
      <c r="H812" s="153"/>
      <c r="I812" s="153"/>
      <c r="N812" s="153"/>
      <c r="O812" s="153"/>
      <c r="T812" s="153"/>
      <c r="U812" s="153"/>
      <c r="Z812" s="153"/>
      <c r="AA812" s="153"/>
      <c r="AF812" s="153"/>
      <c r="AG812" s="153"/>
      <c r="AL812" s="153"/>
      <c r="AM812" s="153"/>
      <c r="AR812" s="153"/>
      <c r="AS812" s="153"/>
      <c r="AX812" s="153"/>
      <c r="AY812" s="153"/>
      <c r="BD812" s="153"/>
      <c r="BE812" s="153"/>
      <c r="BF812" s="153"/>
    </row>
    <row r="813" ht="15.75" customHeight="1">
      <c r="H813" s="153"/>
      <c r="I813" s="153"/>
      <c r="N813" s="153"/>
      <c r="O813" s="153"/>
      <c r="T813" s="153"/>
      <c r="U813" s="153"/>
      <c r="Z813" s="153"/>
      <c r="AA813" s="153"/>
      <c r="AF813" s="153"/>
      <c r="AG813" s="153"/>
      <c r="AL813" s="153"/>
      <c r="AM813" s="153"/>
      <c r="AR813" s="153"/>
      <c r="AS813" s="153"/>
      <c r="AX813" s="153"/>
      <c r="AY813" s="153"/>
      <c r="BD813" s="153"/>
      <c r="BE813" s="153"/>
      <c r="BF813" s="153"/>
    </row>
    <row r="814" ht="15.75" customHeight="1">
      <c r="H814" s="153"/>
      <c r="I814" s="153"/>
      <c r="N814" s="153"/>
      <c r="O814" s="153"/>
      <c r="T814" s="153"/>
      <c r="U814" s="153"/>
      <c r="Z814" s="153"/>
      <c r="AA814" s="153"/>
      <c r="AF814" s="153"/>
      <c r="AG814" s="153"/>
      <c r="AL814" s="153"/>
      <c r="AM814" s="153"/>
      <c r="AR814" s="153"/>
      <c r="AS814" s="153"/>
      <c r="AX814" s="153"/>
      <c r="AY814" s="153"/>
      <c r="BD814" s="153"/>
      <c r="BE814" s="153"/>
      <c r="BF814" s="153"/>
    </row>
    <row r="815" ht="15.75" customHeight="1">
      <c r="H815" s="153"/>
      <c r="I815" s="153"/>
      <c r="N815" s="153"/>
      <c r="O815" s="153"/>
      <c r="T815" s="153"/>
      <c r="U815" s="153"/>
      <c r="Z815" s="153"/>
      <c r="AA815" s="153"/>
      <c r="AF815" s="153"/>
      <c r="AG815" s="153"/>
      <c r="AL815" s="153"/>
      <c r="AM815" s="153"/>
      <c r="AR815" s="153"/>
      <c r="AS815" s="153"/>
      <c r="AX815" s="153"/>
      <c r="AY815" s="153"/>
      <c r="BD815" s="153"/>
      <c r="BE815" s="153"/>
      <c r="BF815" s="153"/>
    </row>
    <row r="816" ht="15.75" customHeight="1">
      <c r="H816" s="153"/>
      <c r="I816" s="153"/>
      <c r="N816" s="153"/>
      <c r="O816" s="153"/>
      <c r="T816" s="153"/>
      <c r="U816" s="153"/>
      <c r="Z816" s="153"/>
      <c r="AA816" s="153"/>
      <c r="AF816" s="153"/>
      <c r="AG816" s="153"/>
      <c r="AL816" s="153"/>
      <c r="AM816" s="153"/>
      <c r="AR816" s="153"/>
      <c r="AS816" s="153"/>
      <c r="AX816" s="153"/>
      <c r="AY816" s="153"/>
      <c r="BD816" s="153"/>
      <c r="BE816" s="153"/>
      <c r="BF816" s="153"/>
    </row>
    <row r="817" ht="15.75" customHeight="1">
      <c r="H817" s="153"/>
      <c r="I817" s="153"/>
      <c r="N817" s="153"/>
      <c r="O817" s="153"/>
      <c r="T817" s="153"/>
      <c r="U817" s="153"/>
      <c r="Z817" s="153"/>
      <c r="AA817" s="153"/>
      <c r="AF817" s="153"/>
      <c r="AG817" s="153"/>
      <c r="AL817" s="153"/>
      <c r="AM817" s="153"/>
      <c r="AR817" s="153"/>
      <c r="AS817" s="153"/>
      <c r="AX817" s="153"/>
      <c r="AY817" s="153"/>
      <c r="BD817" s="153"/>
      <c r="BE817" s="153"/>
      <c r="BF817" s="153"/>
    </row>
    <row r="818" ht="15.75" customHeight="1">
      <c r="H818" s="153"/>
      <c r="I818" s="153"/>
      <c r="N818" s="153"/>
      <c r="O818" s="153"/>
      <c r="T818" s="153"/>
      <c r="U818" s="153"/>
      <c r="Z818" s="153"/>
      <c r="AA818" s="153"/>
      <c r="AF818" s="153"/>
      <c r="AG818" s="153"/>
      <c r="AL818" s="153"/>
      <c r="AM818" s="153"/>
      <c r="AR818" s="153"/>
      <c r="AS818" s="153"/>
      <c r="AX818" s="153"/>
      <c r="AY818" s="153"/>
      <c r="BD818" s="153"/>
      <c r="BE818" s="153"/>
      <c r="BF818" s="153"/>
    </row>
    <row r="819" ht="15.75" customHeight="1">
      <c r="H819" s="153"/>
      <c r="I819" s="153"/>
      <c r="N819" s="153"/>
      <c r="O819" s="153"/>
      <c r="T819" s="153"/>
      <c r="U819" s="153"/>
      <c r="Z819" s="153"/>
      <c r="AA819" s="153"/>
      <c r="AF819" s="153"/>
      <c r="AG819" s="153"/>
      <c r="AL819" s="153"/>
      <c r="AM819" s="153"/>
      <c r="AR819" s="153"/>
      <c r="AS819" s="153"/>
      <c r="AX819" s="153"/>
      <c r="AY819" s="153"/>
      <c r="BD819" s="153"/>
      <c r="BE819" s="153"/>
      <c r="BF819" s="153"/>
    </row>
    <row r="820" ht="15.75" customHeight="1">
      <c r="H820" s="153"/>
      <c r="I820" s="153"/>
      <c r="N820" s="153"/>
      <c r="O820" s="153"/>
      <c r="T820" s="153"/>
      <c r="U820" s="153"/>
      <c r="Z820" s="153"/>
      <c r="AA820" s="153"/>
      <c r="AF820" s="153"/>
      <c r="AG820" s="153"/>
      <c r="AL820" s="153"/>
      <c r="AM820" s="153"/>
      <c r="AR820" s="153"/>
      <c r="AS820" s="153"/>
      <c r="AX820" s="153"/>
      <c r="AY820" s="153"/>
      <c r="BD820" s="153"/>
      <c r="BE820" s="153"/>
      <c r="BF820" s="153"/>
    </row>
    <row r="821" ht="15.75" customHeight="1">
      <c r="H821" s="153"/>
      <c r="I821" s="153"/>
      <c r="N821" s="153"/>
      <c r="O821" s="153"/>
      <c r="T821" s="153"/>
      <c r="U821" s="153"/>
      <c r="Z821" s="153"/>
      <c r="AA821" s="153"/>
      <c r="AF821" s="153"/>
      <c r="AG821" s="153"/>
      <c r="AL821" s="153"/>
      <c r="AM821" s="153"/>
      <c r="AR821" s="153"/>
      <c r="AS821" s="153"/>
      <c r="AX821" s="153"/>
      <c r="AY821" s="153"/>
      <c r="BD821" s="153"/>
      <c r="BE821" s="153"/>
      <c r="BF821" s="153"/>
    </row>
    <row r="822" ht="15.75" customHeight="1">
      <c r="H822" s="153"/>
      <c r="I822" s="153"/>
      <c r="N822" s="153"/>
      <c r="O822" s="153"/>
      <c r="T822" s="153"/>
      <c r="U822" s="153"/>
      <c r="Z822" s="153"/>
      <c r="AA822" s="153"/>
      <c r="AF822" s="153"/>
      <c r="AG822" s="153"/>
      <c r="AL822" s="153"/>
      <c r="AM822" s="153"/>
      <c r="AR822" s="153"/>
      <c r="AS822" s="153"/>
      <c r="AX822" s="153"/>
      <c r="AY822" s="153"/>
      <c r="BD822" s="153"/>
      <c r="BE822" s="153"/>
      <c r="BF822" s="153"/>
    </row>
    <row r="823" ht="15.75" customHeight="1">
      <c r="H823" s="153"/>
      <c r="I823" s="153"/>
      <c r="N823" s="153"/>
      <c r="O823" s="153"/>
      <c r="T823" s="153"/>
      <c r="U823" s="153"/>
      <c r="Z823" s="153"/>
      <c r="AA823" s="153"/>
      <c r="AF823" s="153"/>
      <c r="AG823" s="153"/>
      <c r="AL823" s="153"/>
      <c r="AM823" s="153"/>
      <c r="AR823" s="153"/>
      <c r="AS823" s="153"/>
      <c r="AX823" s="153"/>
      <c r="AY823" s="153"/>
      <c r="BD823" s="153"/>
      <c r="BE823" s="153"/>
      <c r="BF823" s="153"/>
    </row>
    <row r="824" ht="15.75" customHeight="1">
      <c r="H824" s="153"/>
      <c r="I824" s="153"/>
      <c r="N824" s="153"/>
      <c r="O824" s="153"/>
      <c r="T824" s="153"/>
      <c r="U824" s="153"/>
      <c r="Z824" s="153"/>
      <c r="AA824" s="153"/>
      <c r="AF824" s="153"/>
      <c r="AG824" s="153"/>
      <c r="AL824" s="153"/>
      <c r="AM824" s="153"/>
      <c r="AR824" s="153"/>
      <c r="AS824" s="153"/>
      <c r="AX824" s="153"/>
      <c r="AY824" s="153"/>
      <c r="BD824" s="153"/>
      <c r="BE824" s="153"/>
      <c r="BF824" s="153"/>
    </row>
    <row r="825" ht="15.75" customHeight="1">
      <c r="H825" s="153"/>
      <c r="I825" s="153"/>
      <c r="N825" s="153"/>
      <c r="O825" s="153"/>
      <c r="T825" s="153"/>
      <c r="U825" s="153"/>
      <c r="Z825" s="153"/>
      <c r="AA825" s="153"/>
      <c r="AF825" s="153"/>
      <c r="AG825" s="153"/>
      <c r="AL825" s="153"/>
      <c r="AM825" s="153"/>
      <c r="AR825" s="153"/>
      <c r="AS825" s="153"/>
      <c r="AX825" s="153"/>
      <c r="AY825" s="153"/>
      <c r="BD825" s="153"/>
      <c r="BE825" s="153"/>
      <c r="BF825" s="153"/>
    </row>
    <row r="826" ht="15.75" customHeight="1">
      <c r="H826" s="153"/>
      <c r="I826" s="153"/>
      <c r="N826" s="153"/>
      <c r="O826" s="153"/>
      <c r="T826" s="153"/>
      <c r="U826" s="153"/>
      <c r="Z826" s="153"/>
      <c r="AA826" s="153"/>
      <c r="AF826" s="153"/>
      <c r="AG826" s="153"/>
      <c r="AL826" s="153"/>
      <c r="AM826" s="153"/>
      <c r="AR826" s="153"/>
      <c r="AS826" s="153"/>
      <c r="AX826" s="153"/>
      <c r="AY826" s="153"/>
      <c r="BD826" s="153"/>
      <c r="BE826" s="153"/>
      <c r="BF826" s="153"/>
    </row>
    <row r="827" ht="15.75" customHeight="1">
      <c r="H827" s="153"/>
      <c r="I827" s="153"/>
      <c r="N827" s="153"/>
      <c r="O827" s="153"/>
      <c r="T827" s="153"/>
      <c r="U827" s="153"/>
      <c r="Z827" s="153"/>
      <c r="AA827" s="153"/>
      <c r="AF827" s="153"/>
      <c r="AG827" s="153"/>
      <c r="AL827" s="153"/>
      <c r="AM827" s="153"/>
      <c r="AR827" s="153"/>
      <c r="AS827" s="153"/>
      <c r="AX827" s="153"/>
      <c r="AY827" s="153"/>
      <c r="BD827" s="153"/>
      <c r="BE827" s="153"/>
      <c r="BF827" s="153"/>
    </row>
    <row r="828" ht="15.75" customHeight="1">
      <c r="H828" s="153"/>
      <c r="I828" s="153"/>
      <c r="N828" s="153"/>
      <c r="O828" s="153"/>
      <c r="T828" s="153"/>
      <c r="U828" s="153"/>
      <c r="Z828" s="153"/>
      <c r="AA828" s="153"/>
      <c r="AF828" s="153"/>
      <c r="AG828" s="153"/>
      <c r="AL828" s="153"/>
      <c r="AM828" s="153"/>
      <c r="AR828" s="153"/>
      <c r="AS828" s="153"/>
      <c r="AX828" s="153"/>
      <c r="AY828" s="153"/>
      <c r="BD828" s="153"/>
      <c r="BE828" s="153"/>
      <c r="BF828" s="153"/>
    </row>
    <row r="829" ht="15.75" customHeight="1">
      <c r="H829" s="153"/>
      <c r="I829" s="153"/>
      <c r="N829" s="153"/>
      <c r="O829" s="153"/>
      <c r="T829" s="153"/>
      <c r="U829" s="153"/>
      <c r="Z829" s="153"/>
      <c r="AA829" s="153"/>
      <c r="AF829" s="153"/>
      <c r="AG829" s="153"/>
      <c r="AL829" s="153"/>
      <c r="AM829" s="153"/>
      <c r="AR829" s="153"/>
      <c r="AS829" s="153"/>
      <c r="AX829" s="153"/>
      <c r="AY829" s="153"/>
      <c r="BD829" s="153"/>
      <c r="BE829" s="153"/>
      <c r="BF829" s="153"/>
    </row>
    <row r="830" ht="15.75" customHeight="1">
      <c r="H830" s="153"/>
      <c r="I830" s="153"/>
      <c r="N830" s="153"/>
      <c r="O830" s="153"/>
      <c r="T830" s="153"/>
      <c r="U830" s="153"/>
      <c r="Z830" s="153"/>
      <c r="AA830" s="153"/>
      <c r="AF830" s="153"/>
      <c r="AG830" s="153"/>
      <c r="AL830" s="153"/>
      <c r="AM830" s="153"/>
      <c r="AR830" s="153"/>
      <c r="AS830" s="153"/>
      <c r="AX830" s="153"/>
      <c r="AY830" s="153"/>
      <c r="BD830" s="153"/>
      <c r="BE830" s="153"/>
      <c r="BF830" s="153"/>
    </row>
    <row r="831" ht="15.75" customHeight="1">
      <c r="H831" s="153"/>
      <c r="I831" s="153"/>
      <c r="N831" s="153"/>
      <c r="O831" s="153"/>
      <c r="T831" s="153"/>
      <c r="U831" s="153"/>
      <c r="Z831" s="153"/>
      <c r="AA831" s="153"/>
      <c r="AF831" s="153"/>
      <c r="AG831" s="153"/>
      <c r="AL831" s="153"/>
      <c r="AM831" s="153"/>
      <c r="AR831" s="153"/>
      <c r="AS831" s="153"/>
      <c r="AX831" s="153"/>
      <c r="AY831" s="153"/>
      <c r="BD831" s="153"/>
      <c r="BE831" s="153"/>
      <c r="BF831" s="153"/>
    </row>
    <row r="832" ht="15.75" customHeight="1">
      <c r="H832" s="153"/>
      <c r="I832" s="153"/>
      <c r="N832" s="153"/>
      <c r="O832" s="153"/>
      <c r="T832" s="153"/>
      <c r="U832" s="153"/>
      <c r="Z832" s="153"/>
      <c r="AA832" s="153"/>
      <c r="AF832" s="153"/>
      <c r="AG832" s="153"/>
      <c r="AL832" s="153"/>
      <c r="AM832" s="153"/>
      <c r="AR832" s="153"/>
      <c r="AS832" s="153"/>
      <c r="AX832" s="153"/>
      <c r="AY832" s="153"/>
      <c r="BD832" s="153"/>
      <c r="BE832" s="153"/>
      <c r="BF832" s="153"/>
    </row>
    <row r="833" ht="15.75" customHeight="1">
      <c r="H833" s="153"/>
      <c r="I833" s="153"/>
      <c r="N833" s="153"/>
      <c r="O833" s="153"/>
      <c r="T833" s="153"/>
      <c r="U833" s="153"/>
      <c r="Z833" s="153"/>
      <c r="AA833" s="153"/>
      <c r="AF833" s="153"/>
      <c r="AG833" s="153"/>
      <c r="AL833" s="153"/>
      <c r="AM833" s="153"/>
      <c r="AR833" s="153"/>
      <c r="AS833" s="153"/>
      <c r="AX833" s="153"/>
      <c r="AY833" s="153"/>
      <c r="BD833" s="153"/>
      <c r="BE833" s="153"/>
      <c r="BF833" s="153"/>
    </row>
    <row r="834" ht="15.75" customHeight="1">
      <c r="H834" s="153"/>
      <c r="I834" s="153"/>
      <c r="N834" s="153"/>
      <c r="O834" s="153"/>
      <c r="T834" s="153"/>
      <c r="U834" s="153"/>
      <c r="Z834" s="153"/>
      <c r="AA834" s="153"/>
      <c r="AF834" s="153"/>
      <c r="AG834" s="153"/>
      <c r="AL834" s="153"/>
      <c r="AM834" s="153"/>
      <c r="AR834" s="153"/>
      <c r="AS834" s="153"/>
      <c r="AX834" s="153"/>
      <c r="AY834" s="153"/>
      <c r="BD834" s="153"/>
      <c r="BE834" s="153"/>
      <c r="BF834" s="153"/>
    </row>
    <row r="835" ht="15.75" customHeight="1">
      <c r="H835" s="153"/>
      <c r="I835" s="153"/>
      <c r="N835" s="153"/>
      <c r="O835" s="153"/>
      <c r="T835" s="153"/>
      <c r="U835" s="153"/>
      <c r="Z835" s="153"/>
      <c r="AA835" s="153"/>
      <c r="AF835" s="153"/>
      <c r="AG835" s="153"/>
      <c r="AL835" s="153"/>
      <c r="AM835" s="153"/>
      <c r="AR835" s="153"/>
      <c r="AS835" s="153"/>
      <c r="AX835" s="153"/>
      <c r="AY835" s="153"/>
      <c r="BD835" s="153"/>
      <c r="BE835" s="153"/>
      <c r="BF835" s="153"/>
    </row>
    <row r="836" ht="15.75" customHeight="1">
      <c r="H836" s="153"/>
      <c r="I836" s="153"/>
      <c r="N836" s="153"/>
      <c r="O836" s="153"/>
      <c r="T836" s="153"/>
      <c r="U836" s="153"/>
      <c r="Z836" s="153"/>
      <c r="AA836" s="153"/>
      <c r="AF836" s="153"/>
      <c r="AG836" s="153"/>
      <c r="AL836" s="153"/>
      <c r="AM836" s="153"/>
      <c r="AR836" s="153"/>
      <c r="AS836" s="153"/>
      <c r="AX836" s="153"/>
      <c r="AY836" s="153"/>
      <c r="BD836" s="153"/>
      <c r="BE836" s="153"/>
      <c r="BF836" s="153"/>
    </row>
    <row r="837" ht="15.75" customHeight="1">
      <c r="H837" s="153"/>
      <c r="I837" s="153"/>
      <c r="N837" s="153"/>
      <c r="O837" s="153"/>
      <c r="T837" s="153"/>
      <c r="U837" s="153"/>
      <c r="Z837" s="153"/>
      <c r="AA837" s="153"/>
      <c r="AF837" s="153"/>
      <c r="AG837" s="153"/>
      <c r="AL837" s="153"/>
      <c r="AM837" s="153"/>
      <c r="AR837" s="153"/>
      <c r="AS837" s="153"/>
      <c r="AX837" s="153"/>
      <c r="AY837" s="153"/>
      <c r="BD837" s="153"/>
      <c r="BE837" s="153"/>
      <c r="BF837" s="153"/>
    </row>
    <row r="838" ht="15.75" customHeight="1">
      <c r="H838" s="153"/>
      <c r="I838" s="153"/>
      <c r="N838" s="153"/>
      <c r="O838" s="153"/>
      <c r="T838" s="153"/>
      <c r="U838" s="153"/>
      <c r="Z838" s="153"/>
      <c r="AA838" s="153"/>
      <c r="AF838" s="153"/>
      <c r="AG838" s="153"/>
      <c r="AL838" s="153"/>
      <c r="AM838" s="153"/>
      <c r="AR838" s="153"/>
      <c r="AS838" s="153"/>
      <c r="AX838" s="153"/>
      <c r="AY838" s="153"/>
      <c r="BD838" s="153"/>
      <c r="BE838" s="153"/>
      <c r="BF838" s="153"/>
    </row>
    <row r="839" ht="15.75" customHeight="1">
      <c r="H839" s="153"/>
      <c r="I839" s="153"/>
      <c r="N839" s="153"/>
      <c r="O839" s="153"/>
      <c r="T839" s="153"/>
      <c r="U839" s="153"/>
      <c r="Z839" s="153"/>
      <c r="AA839" s="153"/>
      <c r="AF839" s="153"/>
      <c r="AG839" s="153"/>
      <c r="AL839" s="153"/>
      <c r="AM839" s="153"/>
      <c r="AR839" s="153"/>
      <c r="AS839" s="153"/>
      <c r="AX839" s="153"/>
      <c r="AY839" s="153"/>
      <c r="BD839" s="153"/>
      <c r="BE839" s="153"/>
      <c r="BF839" s="153"/>
    </row>
    <row r="840" ht="15.75" customHeight="1">
      <c r="H840" s="153"/>
      <c r="I840" s="153"/>
      <c r="N840" s="153"/>
      <c r="O840" s="153"/>
      <c r="T840" s="153"/>
      <c r="U840" s="153"/>
      <c r="Z840" s="153"/>
      <c r="AA840" s="153"/>
      <c r="AF840" s="153"/>
      <c r="AG840" s="153"/>
      <c r="AL840" s="153"/>
      <c r="AM840" s="153"/>
      <c r="AR840" s="153"/>
      <c r="AS840" s="153"/>
      <c r="AX840" s="153"/>
      <c r="AY840" s="153"/>
      <c r="BD840" s="153"/>
      <c r="BE840" s="153"/>
      <c r="BF840" s="153"/>
    </row>
    <row r="841" ht="15.75" customHeight="1">
      <c r="H841" s="153"/>
      <c r="I841" s="153"/>
      <c r="N841" s="153"/>
      <c r="O841" s="153"/>
      <c r="T841" s="153"/>
      <c r="U841" s="153"/>
      <c r="Z841" s="153"/>
      <c r="AA841" s="153"/>
      <c r="AF841" s="153"/>
      <c r="AG841" s="153"/>
      <c r="AL841" s="153"/>
      <c r="AM841" s="153"/>
      <c r="AR841" s="153"/>
      <c r="AS841" s="153"/>
      <c r="AX841" s="153"/>
      <c r="AY841" s="153"/>
      <c r="BD841" s="153"/>
      <c r="BE841" s="153"/>
      <c r="BF841" s="153"/>
    </row>
    <row r="842" ht="15.75" customHeight="1">
      <c r="H842" s="153"/>
      <c r="I842" s="153"/>
      <c r="N842" s="153"/>
      <c r="O842" s="153"/>
      <c r="T842" s="153"/>
      <c r="U842" s="153"/>
      <c r="Z842" s="153"/>
      <c r="AA842" s="153"/>
      <c r="AF842" s="153"/>
      <c r="AG842" s="153"/>
      <c r="AL842" s="153"/>
      <c r="AM842" s="153"/>
      <c r="AR842" s="153"/>
      <c r="AS842" s="153"/>
      <c r="AX842" s="153"/>
      <c r="AY842" s="153"/>
      <c r="BD842" s="153"/>
      <c r="BE842" s="153"/>
      <c r="BF842" s="153"/>
    </row>
    <row r="843" ht="15.75" customHeight="1">
      <c r="H843" s="153"/>
      <c r="I843" s="153"/>
      <c r="N843" s="153"/>
      <c r="O843" s="153"/>
      <c r="T843" s="153"/>
      <c r="U843" s="153"/>
      <c r="Z843" s="153"/>
      <c r="AA843" s="153"/>
      <c r="AF843" s="153"/>
      <c r="AG843" s="153"/>
      <c r="AL843" s="153"/>
      <c r="AM843" s="153"/>
      <c r="AR843" s="153"/>
      <c r="AS843" s="153"/>
      <c r="AX843" s="153"/>
      <c r="AY843" s="153"/>
      <c r="BD843" s="153"/>
      <c r="BE843" s="153"/>
      <c r="BF843" s="153"/>
    </row>
    <row r="844" ht="15.75" customHeight="1">
      <c r="H844" s="153"/>
      <c r="I844" s="153"/>
      <c r="N844" s="153"/>
      <c r="O844" s="153"/>
      <c r="T844" s="153"/>
      <c r="U844" s="153"/>
      <c r="Z844" s="153"/>
      <c r="AA844" s="153"/>
      <c r="AF844" s="153"/>
      <c r="AG844" s="153"/>
      <c r="AL844" s="153"/>
      <c r="AM844" s="153"/>
      <c r="AR844" s="153"/>
      <c r="AS844" s="153"/>
      <c r="AX844" s="153"/>
      <c r="AY844" s="153"/>
      <c r="BD844" s="153"/>
      <c r="BE844" s="153"/>
      <c r="BF844" s="153"/>
    </row>
    <row r="845" ht="15.75" customHeight="1">
      <c r="H845" s="153"/>
      <c r="I845" s="153"/>
      <c r="N845" s="153"/>
      <c r="O845" s="153"/>
      <c r="T845" s="153"/>
      <c r="U845" s="153"/>
      <c r="Z845" s="153"/>
      <c r="AA845" s="153"/>
      <c r="AF845" s="153"/>
      <c r="AG845" s="153"/>
      <c r="AL845" s="153"/>
      <c r="AM845" s="153"/>
      <c r="AR845" s="153"/>
      <c r="AS845" s="153"/>
      <c r="AX845" s="153"/>
      <c r="AY845" s="153"/>
      <c r="BD845" s="153"/>
      <c r="BE845" s="153"/>
      <c r="BF845" s="153"/>
    </row>
    <row r="846" ht="15.75" customHeight="1">
      <c r="H846" s="153"/>
      <c r="I846" s="153"/>
      <c r="N846" s="153"/>
      <c r="O846" s="153"/>
      <c r="T846" s="153"/>
      <c r="U846" s="153"/>
      <c r="Z846" s="153"/>
      <c r="AA846" s="153"/>
      <c r="AF846" s="153"/>
      <c r="AG846" s="153"/>
      <c r="AL846" s="153"/>
      <c r="AM846" s="153"/>
      <c r="AR846" s="153"/>
      <c r="AS846" s="153"/>
      <c r="AX846" s="153"/>
      <c r="AY846" s="153"/>
      <c r="BD846" s="153"/>
      <c r="BE846" s="153"/>
      <c r="BF846" s="153"/>
    </row>
    <row r="847" ht="15.75" customHeight="1">
      <c r="H847" s="153"/>
      <c r="I847" s="153"/>
      <c r="N847" s="153"/>
      <c r="O847" s="153"/>
      <c r="T847" s="153"/>
      <c r="U847" s="153"/>
      <c r="Z847" s="153"/>
      <c r="AA847" s="153"/>
      <c r="AF847" s="153"/>
      <c r="AG847" s="153"/>
      <c r="AL847" s="153"/>
      <c r="AM847" s="153"/>
      <c r="AR847" s="153"/>
      <c r="AS847" s="153"/>
      <c r="AX847" s="153"/>
      <c r="AY847" s="153"/>
      <c r="BD847" s="153"/>
      <c r="BE847" s="153"/>
      <c r="BF847" s="153"/>
    </row>
    <row r="848" ht="15.75" customHeight="1">
      <c r="H848" s="153"/>
      <c r="I848" s="153"/>
      <c r="N848" s="153"/>
      <c r="O848" s="153"/>
      <c r="T848" s="153"/>
      <c r="U848" s="153"/>
      <c r="Z848" s="153"/>
      <c r="AA848" s="153"/>
      <c r="AF848" s="153"/>
      <c r="AG848" s="153"/>
      <c r="AL848" s="153"/>
      <c r="AM848" s="153"/>
      <c r="AR848" s="153"/>
      <c r="AS848" s="153"/>
      <c r="AX848" s="153"/>
      <c r="AY848" s="153"/>
      <c r="BD848" s="153"/>
      <c r="BE848" s="153"/>
      <c r="BF848" s="153"/>
    </row>
    <row r="849" ht="15.75" customHeight="1">
      <c r="H849" s="153"/>
      <c r="I849" s="153"/>
      <c r="N849" s="153"/>
      <c r="O849" s="153"/>
      <c r="T849" s="153"/>
      <c r="U849" s="153"/>
      <c r="Z849" s="153"/>
      <c r="AA849" s="153"/>
      <c r="AF849" s="153"/>
      <c r="AG849" s="153"/>
      <c r="AL849" s="153"/>
      <c r="AM849" s="153"/>
      <c r="AR849" s="153"/>
      <c r="AS849" s="153"/>
      <c r="AX849" s="153"/>
      <c r="AY849" s="153"/>
      <c r="BD849" s="153"/>
      <c r="BE849" s="153"/>
      <c r="BF849" s="153"/>
    </row>
    <row r="850" ht="15.75" customHeight="1">
      <c r="H850" s="153"/>
      <c r="I850" s="153"/>
      <c r="N850" s="153"/>
      <c r="O850" s="153"/>
      <c r="T850" s="153"/>
      <c r="U850" s="153"/>
      <c r="Z850" s="153"/>
      <c r="AA850" s="153"/>
      <c r="AF850" s="153"/>
      <c r="AG850" s="153"/>
      <c r="AL850" s="153"/>
      <c r="AM850" s="153"/>
      <c r="AR850" s="153"/>
      <c r="AS850" s="153"/>
      <c r="AX850" s="153"/>
      <c r="AY850" s="153"/>
      <c r="BD850" s="153"/>
      <c r="BE850" s="153"/>
      <c r="BF850" s="153"/>
    </row>
    <row r="851" ht="15.75" customHeight="1">
      <c r="H851" s="153"/>
      <c r="I851" s="153"/>
      <c r="N851" s="153"/>
      <c r="O851" s="153"/>
      <c r="T851" s="153"/>
      <c r="U851" s="153"/>
      <c r="Z851" s="153"/>
      <c r="AA851" s="153"/>
      <c r="AF851" s="153"/>
      <c r="AG851" s="153"/>
      <c r="AL851" s="153"/>
      <c r="AM851" s="153"/>
      <c r="AR851" s="153"/>
      <c r="AS851" s="153"/>
      <c r="AX851" s="153"/>
      <c r="AY851" s="153"/>
      <c r="BD851" s="153"/>
      <c r="BE851" s="153"/>
      <c r="BF851" s="153"/>
    </row>
    <row r="852" ht="15.75" customHeight="1">
      <c r="H852" s="153"/>
      <c r="I852" s="153"/>
      <c r="N852" s="153"/>
      <c r="O852" s="153"/>
      <c r="T852" s="153"/>
      <c r="U852" s="153"/>
      <c r="Z852" s="153"/>
      <c r="AA852" s="153"/>
      <c r="AF852" s="153"/>
      <c r="AG852" s="153"/>
      <c r="AL852" s="153"/>
      <c r="AM852" s="153"/>
      <c r="AR852" s="153"/>
      <c r="AS852" s="153"/>
      <c r="AX852" s="153"/>
      <c r="AY852" s="153"/>
      <c r="BD852" s="153"/>
      <c r="BE852" s="153"/>
      <c r="BF852" s="153"/>
    </row>
    <row r="853" ht="15.75" customHeight="1">
      <c r="H853" s="153"/>
      <c r="I853" s="153"/>
      <c r="N853" s="153"/>
      <c r="O853" s="153"/>
      <c r="T853" s="153"/>
      <c r="U853" s="153"/>
      <c r="Z853" s="153"/>
      <c r="AA853" s="153"/>
      <c r="AF853" s="153"/>
      <c r="AG853" s="153"/>
      <c r="AL853" s="153"/>
      <c r="AM853" s="153"/>
      <c r="AR853" s="153"/>
      <c r="AS853" s="153"/>
      <c r="AX853" s="153"/>
      <c r="AY853" s="153"/>
      <c r="BD853" s="153"/>
      <c r="BE853" s="153"/>
      <c r="BF853" s="153"/>
    </row>
    <row r="854" ht="15.75" customHeight="1">
      <c r="H854" s="153"/>
      <c r="I854" s="153"/>
      <c r="N854" s="153"/>
      <c r="O854" s="153"/>
      <c r="T854" s="153"/>
      <c r="U854" s="153"/>
      <c r="Z854" s="153"/>
      <c r="AA854" s="153"/>
      <c r="AF854" s="153"/>
      <c r="AG854" s="153"/>
      <c r="AL854" s="153"/>
      <c r="AM854" s="153"/>
      <c r="AR854" s="153"/>
      <c r="AS854" s="153"/>
      <c r="AX854" s="153"/>
      <c r="AY854" s="153"/>
      <c r="BD854" s="153"/>
      <c r="BE854" s="153"/>
      <c r="BF854" s="153"/>
    </row>
    <row r="855" ht="15.75" customHeight="1">
      <c r="H855" s="153"/>
      <c r="I855" s="153"/>
      <c r="N855" s="153"/>
      <c r="O855" s="153"/>
      <c r="T855" s="153"/>
      <c r="U855" s="153"/>
      <c r="Z855" s="153"/>
      <c r="AA855" s="153"/>
      <c r="AF855" s="153"/>
      <c r="AG855" s="153"/>
      <c r="AL855" s="153"/>
      <c r="AM855" s="153"/>
      <c r="AR855" s="153"/>
      <c r="AS855" s="153"/>
      <c r="AX855" s="153"/>
      <c r="AY855" s="153"/>
      <c r="BD855" s="153"/>
      <c r="BE855" s="153"/>
      <c r="BF855" s="153"/>
    </row>
    <row r="856" ht="15.75" customHeight="1">
      <c r="H856" s="153"/>
      <c r="I856" s="153"/>
      <c r="N856" s="153"/>
      <c r="O856" s="153"/>
      <c r="T856" s="153"/>
      <c r="U856" s="153"/>
      <c r="Z856" s="153"/>
      <c r="AA856" s="153"/>
      <c r="AF856" s="153"/>
      <c r="AG856" s="153"/>
      <c r="AL856" s="153"/>
      <c r="AM856" s="153"/>
      <c r="AR856" s="153"/>
      <c r="AS856" s="153"/>
      <c r="AX856" s="153"/>
      <c r="AY856" s="153"/>
      <c r="BD856" s="153"/>
      <c r="BE856" s="153"/>
      <c r="BF856" s="153"/>
    </row>
    <row r="857" ht="15.75" customHeight="1">
      <c r="H857" s="153"/>
      <c r="I857" s="153"/>
      <c r="N857" s="153"/>
      <c r="O857" s="153"/>
      <c r="T857" s="153"/>
      <c r="U857" s="153"/>
      <c r="Z857" s="153"/>
      <c r="AA857" s="153"/>
      <c r="AF857" s="153"/>
      <c r="AG857" s="153"/>
      <c r="AL857" s="153"/>
      <c r="AM857" s="153"/>
      <c r="AR857" s="153"/>
      <c r="AS857" s="153"/>
      <c r="AX857" s="153"/>
      <c r="AY857" s="153"/>
      <c r="BD857" s="153"/>
      <c r="BE857" s="153"/>
      <c r="BF857" s="153"/>
    </row>
    <row r="858" ht="15.75" customHeight="1">
      <c r="H858" s="153"/>
      <c r="I858" s="153"/>
      <c r="N858" s="153"/>
      <c r="O858" s="153"/>
      <c r="T858" s="153"/>
      <c r="U858" s="153"/>
      <c r="Z858" s="153"/>
      <c r="AA858" s="153"/>
      <c r="AF858" s="153"/>
      <c r="AG858" s="153"/>
      <c r="AL858" s="153"/>
      <c r="AM858" s="153"/>
      <c r="AR858" s="153"/>
      <c r="AS858" s="153"/>
      <c r="AX858" s="153"/>
      <c r="AY858" s="153"/>
      <c r="BD858" s="153"/>
      <c r="BE858" s="153"/>
      <c r="BF858" s="153"/>
    </row>
    <row r="859" ht="15.75" customHeight="1">
      <c r="H859" s="153"/>
      <c r="I859" s="153"/>
      <c r="N859" s="153"/>
      <c r="O859" s="153"/>
      <c r="T859" s="153"/>
      <c r="U859" s="153"/>
      <c r="Z859" s="153"/>
      <c r="AA859" s="153"/>
      <c r="AF859" s="153"/>
      <c r="AG859" s="153"/>
      <c r="AL859" s="153"/>
      <c r="AM859" s="153"/>
      <c r="AR859" s="153"/>
      <c r="AS859" s="153"/>
      <c r="AX859" s="153"/>
      <c r="AY859" s="153"/>
      <c r="BD859" s="153"/>
      <c r="BE859" s="153"/>
      <c r="BF859" s="153"/>
    </row>
    <row r="860" ht="15.75" customHeight="1">
      <c r="H860" s="153"/>
      <c r="I860" s="153"/>
      <c r="N860" s="153"/>
      <c r="O860" s="153"/>
      <c r="T860" s="153"/>
      <c r="U860" s="153"/>
      <c r="Z860" s="153"/>
      <c r="AA860" s="153"/>
      <c r="AF860" s="153"/>
      <c r="AG860" s="153"/>
      <c r="AL860" s="153"/>
      <c r="AM860" s="153"/>
      <c r="AR860" s="153"/>
      <c r="AS860" s="153"/>
      <c r="AX860" s="153"/>
      <c r="AY860" s="153"/>
      <c r="BD860" s="153"/>
      <c r="BE860" s="153"/>
      <c r="BF860" s="153"/>
    </row>
    <row r="861" ht="15.75" customHeight="1">
      <c r="H861" s="153"/>
      <c r="I861" s="153"/>
      <c r="N861" s="153"/>
      <c r="O861" s="153"/>
      <c r="T861" s="153"/>
      <c r="U861" s="153"/>
      <c r="Z861" s="153"/>
      <c r="AA861" s="153"/>
      <c r="AF861" s="153"/>
      <c r="AG861" s="153"/>
      <c r="AL861" s="153"/>
      <c r="AM861" s="153"/>
      <c r="AR861" s="153"/>
      <c r="AS861" s="153"/>
      <c r="AX861" s="153"/>
      <c r="AY861" s="153"/>
      <c r="BD861" s="153"/>
      <c r="BE861" s="153"/>
      <c r="BF861" s="153"/>
    </row>
    <row r="862" ht="15.75" customHeight="1">
      <c r="H862" s="153"/>
      <c r="I862" s="153"/>
      <c r="N862" s="153"/>
      <c r="O862" s="153"/>
      <c r="T862" s="153"/>
      <c r="U862" s="153"/>
      <c r="Z862" s="153"/>
      <c r="AA862" s="153"/>
      <c r="AF862" s="153"/>
      <c r="AG862" s="153"/>
      <c r="AL862" s="153"/>
      <c r="AM862" s="153"/>
      <c r="AR862" s="153"/>
      <c r="AS862" s="153"/>
      <c r="AX862" s="153"/>
      <c r="AY862" s="153"/>
      <c r="BD862" s="153"/>
      <c r="BE862" s="153"/>
      <c r="BF862" s="153"/>
    </row>
    <row r="863" ht="15.75" customHeight="1">
      <c r="H863" s="153"/>
      <c r="I863" s="153"/>
      <c r="N863" s="153"/>
      <c r="O863" s="153"/>
      <c r="T863" s="153"/>
      <c r="U863" s="153"/>
      <c r="Z863" s="153"/>
      <c r="AA863" s="153"/>
      <c r="AF863" s="153"/>
      <c r="AG863" s="153"/>
      <c r="AL863" s="153"/>
      <c r="AM863" s="153"/>
      <c r="AR863" s="153"/>
      <c r="AS863" s="153"/>
      <c r="AX863" s="153"/>
      <c r="AY863" s="153"/>
      <c r="BD863" s="153"/>
      <c r="BE863" s="153"/>
      <c r="BF863" s="153"/>
    </row>
    <row r="864" ht="15.75" customHeight="1">
      <c r="H864" s="153"/>
      <c r="I864" s="153"/>
      <c r="N864" s="153"/>
      <c r="O864" s="153"/>
      <c r="T864" s="153"/>
      <c r="U864" s="153"/>
      <c r="Z864" s="153"/>
      <c r="AA864" s="153"/>
      <c r="AF864" s="153"/>
      <c r="AG864" s="153"/>
      <c r="AL864" s="153"/>
      <c r="AM864" s="153"/>
      <c r="AR864" s="153"/>
      <c r="AS864" s="153"/>
      <c r="AX864" s="153"/>
      <c r="AY864" s="153"/>
      <c r="BD864" s="153"/>
      <c r="BE864" s="153"/>
      <c r="BF864" s="153"/>
    </row>
    <row r="865" ht="15.75" customHeight="1">
      <c r="H865" s="153"/>
      <c r="I865" s="153"/>
      <c r="N865" s="153"/>
      <c r="O865" s="153"/>
      <c r="T865" s="153"/>
      <c r="U865" s="153"/>
      <c r="Z865" s="153"/>
      <c r="AA865" s="153"/>
      <c r="AF865" s="153"/>
      <c r="AG865" s="153"/>
      <c r="AL865" s="153"/>
      <c r="AM865" s="153"/>
      <c r="AR865" s="153"/>
      <c r="AS865" s="153"/>
      <c r="AX865" s="153"/>
      <c r="AY865" s="153"/>
      <c r="BD865" s="153"/>
      <c r="BE865" s="153"/>
      <c r="BF865" s="153"/>
    </row>
    <row r="866" ht="15.75" customHeight="1">
      <c r="H866" s="153"/>
      <c r="I866" s="153"/>
      <c r="N866" s="153"/>
      <c r="O866" s="153"/>
      <c r="T866" s="153"/>
      <c r="U866" s="153"/>
      <c r="Z866" s="153"/>
      <c r="AA866" s="153"/>
      <c r="AF866" s="153"/>
      <c r="AG866" s="153"/>
      <c r="AL866" s="153"/>
      <c r="AM866" s="153"/>
      <c r="AR866" s="153"/>
      <c r="AS866" s="153"/>
      <c r="AX866" s="153"/>
      <c r="AY866" s="153"/>
      <c r="BD866" s="153"/>
      <c r="BE866" s="153"/>
      <c r="BF866" s="153"/>
    </row>
    <row r="867" ht="15.75" customHeight="1">
      <c r="H867" s="153"/>
      <c r="I867" s="153"/>
      <c r="N867" s="153"/>
      <c r="O867" s="153"/>
      <c r="T867" s="153"/>
      <c r="U867" s="153"/>
      <c r="Z867" s="153"/>
      <c r="AA867" s="153"/>
      <c r="AF867" s="153"/>
      <c r="AG867" s="153"/>
      <c r="AL867" s="153"/>
      <c r="AM867" s="153"/>
      <c r="AR867" s="153"/>
      <c r="AS867" s="153"/>
      <c r="AX867" s="153"/>
      <c r="AY867" s="153"/>
      <c r="BD867" s="153"/>
      <c r="BE867" s="153"/>
      <c r="BF867" s="153"/>
    </row>
    <row r="868" ht="15.75" customHeight="1">
      <c r="H868" s="153"/>
      <c r="I868" s="153"/>
      <c r="N868" s="153"/>
      <c r="O868" s="153"/>
      <c r="T868" s="153"/>
      <c r="U868" s="153"/>
      <c r="Z868" s="153"/>
      <c r="AA868" s="153"/>
      <c r="AF868" s="153"/>
      <c r="AG868" s="153"/>
      <c r="AL868" s="153"/>
      <c r="AM868" s="153"/>
      <c r="AR868" s="153"/>
      <c r="AS868" s="153"/>
      <c r="AX868" s="153"/>
      <c r="AY868" s="153"/>
      <c r="BD868" s="153"/>
      <c r="BE868" s="153"/>
      <c r="BF868" s="153"/>
    </row>
    <row r="869" ht="15.75" customHeight="1">
      <c r="H869" s="153"/>
      <c r="I869" s="153"/>
      <c r="N869" s="153"/>
      <c r="O869" s="153"/>
      <c r="T869" s="153"/>
      <c r="U869" s="153"/>
      <c r="Z869" s="153"/>
      <c r="AA869" s="153"/>
      <c r="AF869" s="153"/>
      <c r="AG869" s="153"/>
      <c r="AL869" s="153"/>
      <c r="AM869" s="153"/>
      <c r="AR869" s="153"/>
      <c r="AS869" s="153"/>
      <c r="AX869" s="153"/>
      <c r="AY869" s="153"/>
      <c r="BD869" s="153"/>
      <c r="BE869" s="153"/>
      <c r="BF869" s="153"/>
    </row>
    <row r="870" ht="15.75" customHeight="1">
      <c r="H870" s="153"/>
      <c r="I870" s="153"/>
      <c r="N870" s="153"/>
      <c r="O870" s="153"/>
      <c r="T870" s="153"/>
      <c r="U870" s="153"/>
      <c r="Z870" s="153"/>
      <c r="AA870" s="153"/>
      <c r="AF870" s="153"/>
      <c r="AG870" s="153"/>
      <c r="AL870" s="153"/>
      <c r="AM870" s="153"/>
      <c r="AR870" s="153"/>
      <c r="AS870" s="153"/>
      <c r="AX870" s="153"/>
      <c r="AY870" s="153"/>
      <c r="BD870" s="153"/>
      <c r="BE870" s="153"/>
      <c r="BF870" s="153"/>
    </row>
    <row r="871" ht="15.75" customHeight="1">
      <c r="H871" s="153"/>
      <c r="I871" s="153"/>
      <c r="N871" s="153"/>
      <c r="O871" s="153"/>
      <c r="T871" s="153"/>
      <c r="U871" s="153"/>
      <c r="Z871" s="153"/>
      <c r="AA871" s="153"/>
      <c r="AF871" s="153"/>
      <c r="AG871" s="153"/>
      <c r="AL871" s="153"/>
      <c r="AM871" s="153"/>
      <c r="AR871" s="153"/>
      <c r="AS871" s="153"/>
      <c r="AX871" s="153"/>
      <c r="AY871" s="153"/>
      <c r="BD871" s="153"/>
      <c r="BE871" s="153"/>
      <c r="BF871" s="153"/>
    </row>
    <row r="872" ht="15.75" customHeight="1">
      <c r="H872" s="153"/>
      <c r="I872" s="153"/>
      <c r="N872" s="153"/>
      <c r="O872" s="153"/>
      <c r="T872" s="153"/>
      <c r="U872" s="153"/>
      <c r="Z872" s="153"/>
      <c r="AA872" s="153"/>
      <c r="AF872" s="153"/>
      <c r="AG872" s="153"/>
      <c r="AL872" s="153"/>
      <c r="AM872" s="153"/>
      <c r="AR872" s="153"/>
      <c r="AS872" s="153"/>
      <c r="AX872" s="153"/>
      <c r="AY872" s="153"/>
      <c r="BD872" s="153"/>
      <c r="BE872" s="153"/>
      <c r="BF872" s="153"/>
    </row>
    <row r="873" ht="15.75" customHeight="1">
      <c r="H873" s="153"/>
      <c r="I873" s="153"/>
      <c r="N873" s="153"/>
      <c r="O873" s="153"/>
      <c r="T873" s="153"/>
      <c r="U873" s="153"/>
      <c r="Z873" s="153"/>
      <c r="AA873" s="153"/>
      <c r="AF873" s="153"/>
      <c r="AG873" s="153"/>
      <c r="AL873" s="153"/>
      <c r="AM873" s="153"/>
      <c r="AR873" s="153"/>
      <c r="AS873" s="153"/>
      <c r="AX873" s="153"/>
      <c r="AY873" s="153"/>
      <c r="BD873" s="153"/>
      <c r="BE873" s="153"/>
      <c r="BF873" s="153"/>
    </row>
    <row r="874" ht="15.75" customHeight="1">
      <c r="H874" s="153"/>
      <c r="I874" s="153"/>
      <c r="N874" s="153"/>
      <c r="O874" s="153"/>
      <c r="T874" s="153"/>
      <c r="U874" s="153"/>
      <c r="Z874" s="153"/>
      <c r="AA874" s="153"/>
      <c r="AF874" s="153"/>
      <c r="AG874" s="153"/>
      <c r="AL874" s="153"/>
      <c r="AM874" s="153"/>
      <c r="AR874" s="153"/>
      <c r="AS874" s="153"/>
      <c r="AX874" s="153"/>
      <c r="AY874" s="153"/>
      <c r="BD874" s="153"/>
      <c r="BE874" s="153"/>
      <c r="BF874" s="153"/>
    </row>
    <row r="875" ht="15.75" customHeight="1">
      <c r="H875" s="153"/>
      <c r="I875" s="153"/>
      <c r="N875" s="153"/>
      <c r="O875" s="153"/>
      <c r="T875" s="153"/>
      <c r="U875" s="153"/>
      <c r="Z875" s="153"/>
      <c r="AA875" s="153"/>
      <c r="AF875" s="153"/>
      <c r="AG875" s="153"/>
      <c r="AL875" s="153"/>
      <c r="AM875" s="153"/>
      <c r="AR875" s="153"/>
      <c r="AS875" s="153"/>
      <c r="AX875" s="153"/>
      <c r="AY875" s="153"/>
      <c r="BD875" s="153"/>
      <c r="BE875" s="153"/>
      <c r="BF875" s="153"/>
    </row>
    <row r="876" ht="15.75" customHeight="1">
      <c r="H876" s="153"/>
      <c r="I876" s="153"/>
      <c r="N876" s="153"/>
      <c r="O876" s="153"/>
      <c r="T876" s="153"/>
      <c r="U876" s="153"/>
      <c r="Z876" s="153"/>
      <c r="AA876" s="153"/>
      <c r="AF876" s="153"/>
      <c r="AG876" s="153"/>
      <c r="AL876" s="153"/>
      <c r="AM876" s="153"/>
      <c r="AR876" s="153"/>
      <c r="AS876" s="153"/>
      <c r="AX876" s="153"/>
      <c r="AY876" s="153"/>
      <c r="BD876" s="153"/>
      <c r="BE876" s="153"/>
      <c r="BF876" s="153"/>
    </row>
    <row r="877" ht="15.75" customHeight="1">
      <c r="H877" s="153"/>
      <c r="I877" s="153"/>
      <c r="N877" s="153"/>
      <c r="O877" s="153"/>
      <c r="T877" s="153"/>
      <c r="U877" s="153"/>
      <c r="Z877" s="153"/>
      <c r="AA877" s="153"/>
      <c r="AF877" s="153"/>
      <c r="AG877" s="153"/>
      <c r="AL877" s="153"/>
      <c r="AM877" s="153"/>
      <c r="AR877" s="153"/>
      <c r="AS877" s="153"/>
      <c r="AX877" s="153"/>
      <c r="AY877" s="153"/>
      <c r="BD877" s="153"/>
      <c r="BE877" s="153"/>
      <c r="BF877" s="153"/>
    </row>
    <row r="878" ht="15.75" customHeight="1">
      <c r="H878" s="153"/>
      <c r="I878" s="153"/>
      <c r="N878" s="153"/>
      <c r="O878" s="153"/>
      <c r="T878" s="153"/>
      <c r="U878" s="153"/>
      <c r="Z878" s="153"/>
      <c r="AA878" s="153"/>
      <c r="AF878" s="153"/>
      <c r="AG878" s="153"/>
      <c r="AL878" s="153"/>
      <c r="AM878" s="153"/>
      <c r="AR878" s="153"/>
      <c r="AS878" s="153"/>
      <c r="AX878" s="153"/>
      <c r="AY878" s="153"/>
      <c r="BD878" s="153"/>
      <c r="BE878" s="153"/>
      <c r="BF878" s="153"/>
    </row>
    <row r="879" ht="15.75" customHeight="1">
      <c r="H879" s="153"/>
      <c r="I879" s="153"/>
      <c r="N879" s="153"/>
      <c r="O879" s="153"/>
      <c r="T879" s="153"/>
      <c r="U879" s="153"/>
      <c r="Z879" s="153"/>
      <c r="AA879" s="153"/>
      <c r="AF879" s="153"/>
      <c r="AG879" s="153"/>
      <c r="AL879" s="153"/>
      <c r="AM879" s="153"/>
      <c r="AR879" s="153"/>
      <c r="AS879" s="153"/>
      <c r="AX879" s="153"/>
      <c r="AY879" s="153"/>
      <c r="BD879" s="153"/>
      <c r="BE879" s="153"/>
      <c r="BF879" s="153"/>
    </row>
    <row r="880" ht="15.75" customHeight="1">
      <c r="H880" s="153"/>
      <c r="I880" s="153"/>
      <c r="N880" s="153"/>
      <c r="O880" s="153"/>
      <c r="T880" s="153"/>
      <c r="U880" s="153"/>
      <c r="Z880" s="153"/>
      <c r="AA880" s="153"/>
      <c r="AF880" s="153"/>
      <c r="AG880" s="153"/>
      <c r="AL880" s="153"/>
      <c r="AM880" s="153"/>
      <c r="AR880" s="153"/>
      <c r="AS880" s="153"/>
      <c r="AX880" s="153"/>
      <c r="AY880" s="153"/>
      <c r="BD880" s="153"/>
      <c r="BE880" s="153"/>
      <c r="BF880" s="153"/>
    </row>
    <row r="881" ht="15.75" customHeight="1">
      <c r="H881" s="153"/>
      <c r="I881" s="153"/>
      <c r="N881" s="153"/>
      <c r="O881" s="153"/>
      <c r="T881" s="153"/>
      <c r="U881" s="153"/>
      <c r="Z881" s="153"/>
      <c r="AA881" s="153"/>
      <c r="AF881" s="153"/>
      <c r="AG881" s="153"/>
      <c r="AL881" s="153"/>
      <c r="AM881" s="153"/>
      <c r="AR881" s="153"/>
      <c r="AS881" s="153"/>
      <c r="AX881" s="153"/>
      <c r="AY881" s="153"/>
      <c r="BD881" s="153"/>
      <c r="BE881" s="153"/>
      <c r="BF881" s="153"/>
    </row>
    <row r="882" ht="15.75" customHeight="1">
      <c r="H882" s="153"/>
      <c r="I882" s="153"/>
      <c r="N882" s="153"/>
      <c r="O882" s="153"/>
      <c r="T882" s="153"/>
      <c r="U882" s="153"/>
      <c r="Z882" s="153"/>
      <c r="AA882" s="153"/>
      <c r="AF882" s="153"/>
      <c r="AG882" s="153"/>
      <c r="AL882" s="153"/>
      <c r="AM882" s="153"/>
      <c r="AR882" s="153"/>
      <c r="AS882" s="153"/>
      <c r="AX882" s="153"/>
      <c r="AY882" s="153"/>
      <c r="BD882" s="153"/>
      <c r="BE882" s="153"/>
      <c r="BF882" s="153"/>
    </row>
    <row r="883" ht="15.75" customHeight="1">
      <c r="H883" s="153"/>
      <c r="I883" s="153"/>
      <c r="N883" s="153"/>
      <c r="O883" s="153"/>
      <c r="T883" s="153"/>
      <c r="U883" s="153"/>
      <c r="Z883" s="153"/>
      <c r="AA883" s="153"/>
      <c r="AF883" s="153"/>
      <c r="AG883" s="153"/>
      <c r="AL883" s="153"/>
      <c r="AM883" s="153"/>
      <c r="AR883" s="153"/>
      <c r="AS883" s="153"/>
      <c r="AX883" s="153"/>
      <c r="AY883" s="153"/>
      <c r="BD883" s="153"/>
      <c r="BE883" s="153"/>
      <c r="BF883" s="153"/>
    </row>
    <row r="884" ht="15.75" customHeight="1">
      <c r="H884" s="153"/>
      <c r="I884" s="153"/>
      <c r="N884" s="153"/>
      <c r="O884" s="153"/>
      <c r="T884" s="153"/>
      <c r="U884" s="153"/>
      <c r="Z884" s="153"/>
      <c r="AA884" s="153"/>
      <c r="AF884" s="153"/>
      <c r="AG884" s="153"/>
      <c r="AL884" s="153"/>
      <c r="AM884" s="153"/>
      <c r="AR884" s="153"/>
      <c r="AS884" s="153"/>
      <c r="AX884" s="153"/>
      <c r="AY884" s="153"/>
      <c r="BD884" s="153"/>
      <c r="BE884" s="153"/>
      <c r="BF884" s="153"/>
    </row>
    <row r="885" ht="15.75" customHeight="1">
      <c r="H885" s="153"/>
      <c r="I885" s="153"/>
      <c r="N885" s="153"/>
      <c r="O885" s="153"/>
      <c r="T885" s="153"/>
      <c r="U885" s="153"/>
      <c r="Z885" s="153"/>
      <c r="AA885" s="153"/>
      <c r="AF885" s="153"/>
      <c r="AG885" s="153"/>
      <c r="AL885" s="153"/>
      <c r="AM885" s="153"/>
      <c r="AR885" s="153"/>
      <c r="AS885" s="153"/>
      <c r="AX885" s="153"/>
      <c r="AY885" s="153"/>
      <c r="BD885" s="153"/>
      <c r="BE885" s="153"/>
      <c r="BF885" s="153"/>
    </row>
    <row r="886" ht="15.75" customHeight="1">
      <c r="H886" s="153"/>
      <c r="I886" s="153"/>
      <c r="N886" s="153"/>
      <c r="O886" s="153"/>
      <c r="T886" s="153"/>
      <c r="U886" s="153"/>
      <c r="Z886" s="153"/>
      <c r="AA886" s="153"/>
      <c r="AF886" s="153"/>
      <c r="AG886" s="153"/>
      <c r="AL886" s="153"/>
      <c r="AM886" s="153"/>
      <c r="AR886" s="153"/>
      <c r="AS886" s="153"/>
      <c r="AX886" s="153"/>
      <c r="AY886" s="153"/>
      <c r="BD886" s="153"/>
      <c r="BE886" s="153"/>
      <c r="BF886" s="153"/>
    </row>
    <row r="887" ht="15.75" customHeight="1">
      <c r="H887" s="153"/>
      <c r="I887" s="153"/>
      <c r="N887" s="153"/>
      <c r="O887" s="153"/>
      <c r="T887" s="153"/>
      <c r="U887" s="153"/>
      <c r="Z887" s="153"/>
      <c r="AA887" s="153"/>
      <c r="AF887" s="153"/>
      <c r="AG887" s="153"/>
      <c r="AL887" s="153"/>
      <c r="AM887" s="153"/>
      <c r="AR887" s="153"/>
      <c r="AS887" s="153"/>
      <c r="AX887" s="153"/>
      <c r="AY887" s="153"/>
      <c r="BD887" s="153"/>
      <c r="BE887" s="153"/>
      <c r="BF887" s="153"/>
    </row>
    <row r="888" ht="15.75" customHeight="1">
      <c r="H888" s="153"/>
      <c r="I888" s="153"/>
      <c r="N888" s="153"/>
      <c r="O888" s="153"/>
      <c r="T888" s="153"/>
      <c r="U888" s="153"/>
      <c r="Z888" s="153"/>
      <c r="AA888" s="153"/>
      <c r="AF888" s="153"/>
      <c r="AG888" s="153"/>
      <c r="AL888" s="153"/>
      <c r="AM888" s="153"/>
      <c r="AR888" s="153"/>
      <c r="AS888" s="153"/>
      <c r="AX888" s="153"/>
      <c r="AY888" s="153"/>
      <c r="BD888" s="153"/>
      <c r="BE888" s="153"/>
      <c r="BF888" s="153"/>
    </row>
    <row r="889" ht="15.75" customHeight="1">
      <c r="H889" s="153"/>
      <c r="I889" s="153"/>
      <c r="N889" s="153"/>
      <c r="O889" s="153"/>
      <c r="T889" s="153"/>
      <c r="U889" s="153"/>
      <c r="Z889" s="153"/>
      <c r="AA889" s="153"/>
      <c r="AF889" s="153"/>
      <c r="AG889" s="153"/>
      <c r="AL889" s="153"/>
      <c r="AM889" s="153"/>
      <c r="AR889" s="153"/>
      <c r="AS889" s="153"/>
      <c r="AX889" s="153"/>
      <c r="AY889" s="153"/>
      <c r="BD889" s="153"/>
      <c r="BE889" s="153"/>
      <c r="BF889" s="153"/>
    </row>
    <row r="890" ht="15.75" customHeight="1">
      <c r="H890" s="153"/>
      <c r="I890" s="153"/>
      <c r="N890" s="153"/>
      <c r="O890" s="153"/>
      <c r="T890" s="153"/>
      <c r="U890" s="153"/>
      <c r="Z890" s="153"/>
      <c r="AA890" s="153"/>
      <c r="AF890" s="153"/>
      <c r="AG890" s="153"/>
      <c r="AL890" s="153"/>
      <c r="AM890" s="153"/>
      <c r="AR890" s="153"/>
      <c r="AS890" s="153"/>
      <c r="AX890" s="153"/>
      <c r="AY890" s="153"/>
      <c r="BD890" s="153"/>
      <c r="BE890" s="153"/>
      <c r="BF890" s="153"/>
    </row>
    <row r="891" ht="15.75" customHeight="1">
      <c r="H891" s="153"/>
      <c r="I891" s="153"/>
      <c r="N891" s="153"/>
      <c r="O891" s="153"/>
      <c r="T891" s="153"/>
      <c r="U891" s="153"/>
      <c r="Z891" s="153"/>
      <c r="AA891" s="153"/>
      <c r="AF891" s="153"/>
      <c r="AG891" s="153"/>
      <c r="AL891" s="153"/>
      <c r="AM891" s="153"/>
      <c r="AR891" s="153"/>
      <c r="AS891" s="153"/>
      <c r="AX891" s="153"/>
      <c r="AY891" s="153"/>
      <c r="BD891" s="153"/>
      <c r="BE891" s="153"/>
      <c r="BF891" s="153"/>
    </row>
    <row r="892" ht="15.75" customHeight="1">
      <c r="H892" s="153"/>
      <c r="I892" s="153"/>
      <c r="N892" s="153"/>
      <c r="O892" s="153"/>
      <c r="T892" s="153"/>
      <c r="U892" s="153"/>
      <c r="Z892" s="153"/>
      <c r="AA892" s="153"/>
      <c r="AF892" s="153"/>
      <c r="AG892" s="153"/>
      <c r="AL892" s="153"/>
      <c r="AM892" s="153"/>
      <c r="AR892" s="153"/>
      <c r="AS892" s="153"/>
      <c r="AX892" s="153"/>
      <c r="AY892" s="153"/>
      <c r="BD892" s="153"/>
      <c r="BE892" s="153"/>
      <c r="BF892" s="153"/>
    </row>
    <row r="893" ht="15.75" customHeight="1">
      <c r="H893" s="153"/>
      <c r="I893" s="153"/>
      <c r="N893" s="153"/>
      <c r="O893" s="153"/>
      <c r="T893" s="153"/>
      <c r="U893" s="153"/>
      <c r="Z893" s="153"/>
      <c r="AA893" s="153"/>
      <c r="AF893" s="153"/>
      <c r="AG893" s="153"/>
      <c r="AL893" s="153"/>
      <c r="AM893" s="153"/>
      <c r="AR893" s="153"/>
      <c r="AS893" s="153"/>
      <c r="AX893" s="153"/>
      <c r="AY893" s="153"/>
      <c r="BD893" s="153"/>
      <c r="BE893" s="153"/>
      <c r="BF893" s="153"/>
    </row>
    <row r="894" ht="15.75" customHeight="1">
      <c r="H894" s="153"/>
      <c r="I894" s="153"/>
      <c r="N894" s="153"/>
      <c r="O894" s="153"/>
      <c r="T894" s="153"/>
      <c r="U894" s="153"/>
      <c r="Z894" s="153"/>
      <c r="AA894" s="153"/>
      <c r="AF894" s="153"/>
      <c r="AG894" s="153"/>
      <c r="AL894" s="153"/>
      <c r="AM894" s="153"/>
      <c r="AR894" s="153"/>
      <c r="AS894" s="153"/>
      <c r="AX894" s="153"/>
      <c r="AY894" s="153"/>
      <c r="BD894" s="153"/>
      <c r="BE894" s="153"/>
      <c r="BF894" s="153"/>
    </row>
    <row r="895" ht="15.75" customHeight="1">
      <c r="H895" s="153"/>
      <c r="I895" s="153"/>
      <c r="N895" s="153"/>
      <c r="O895" s="153"/>
      <c r="T895" s="153"/>
      <c r="U895" s="153"/>
      <c r="Z895" s="153"/>
      <c r="AA895" s="153"/>
      <c r="AF895" s="153"/>
      <c r="AG895" s="153"/>
      <c r="AL895" s="153"/>
      <c r="AM895" s="153"/>
      <c r="AR895" s="153"/>
      <c r="AS895" s="153"/>
      <c r="AX895" s="153"/>
      <c r="AY895" s="153"/>
      <c r="BD895" s="153"/>
      <c r="BE895" s="153"/>
      <c r="BF895" s="153"/>
    </row>
    <row r="896" ht="15.75" customHeight="1">
      <c r="H896" s="153"/>
      <c r="I896" s="153"/>
      <c r="N896" s="153"/>
      <c r="O896" s="153"/>
      <c r="T896" s="153"/>
      <c r="U896" s="153"/>
      <c r="Z896" s="153"/>
      <c r="AA896" s="153"/>
      <c r="AF896" s="153"/>
      <c r="AG896" s="153"/>
      <c r="AL896" s="153"/>
      <c r="AM896" s="153"/>
      <c r="AR896" s="153"/>
      <c r="AS896" s="153"/>
      <c r="AX896" s="153"/>
      <c r="AY896" s="153"/>
      <c r="BD896" s="153"/>
      <c r="BE896" s="153"/>
      <c r="BF896" s="153"/>
    </row>
    <row r="897" ht="15.75" customHeight="1">
      <c r="H897" s="153"/>
      <c r="I897" s="153"/>
      <c r="N897" s="153"/>
      <c r="O897" s="153"/>
      <c r="T897" s="153"/>
      <c r="U897" s="153"/>
      <c r="Z897" s="153"/>
      <c r="AA897" s="153"/>
      <c r="AF897" s="153"/>
      <c r="AG897" s="153"/>
      <c r="AL897" s="153"/>
      <c r="AM897" s="153"/>
      <c r="AR897" s="153"/>
      <c r="AS897" s="153"/>
      <c r="AX897" s="153"/>
      <c r="AY897" s="153"/>
      <c r="BD897" s="153"/>
      <c r="BE897" s="153"/>
      <c r="BF897" s="153"/>
    </row>
    <row r="898" ht="15.75" customHeight="1">
      <c r="H898" s="153"/>
      <c r="I898" s="153"/>
      <c r="N898" s="153"/>
      <c r="O898" s="153"/>
      <c r="T898" s="153"/>
      <c r="U898" s="153"/>
      <c r="Z898" s="153"/>
      <c r="AA898" s="153"/>
      <c r="AF898" s="153"/>
      <c r="AG898" s="153"/>
      <c r="AL898" s="153"/>
      <c r="AM898" s="153"/>
      <c r="AR898" s="153"/>
      <c r="AS898" s="153"/>
      <c r="AX898" s="153"/>
      <c r="AY898" s="153"/>
      <c r="BD898" s="153"/>
      <c r="BE898" s="153"/>
      <c r="BF898" s="153"/>
    </row>
    <row r="899" ht="15.75" customHeight="1">
      <c r="H899" s="153"/>
      <c r="I899" s="153"/>
      <c r="N899" s="153"/>
      <c r="O899" s="153"/>
      <c r="T899" s="153"/>
      <c r="U899" s="153"/>
      <c r="Z899" s="153"/>
      <c r="AA899" s="153"/>
      <c r="AF899" s="153"/>
      <c r="AG899" s="153"/>
      <c r="AL899" s="153"/>
      <c r="AM899" s="153"/>
      <c r="AR899" s="153"/>
      <c r="AS899" s="153"/>
      <c r="AX899" s="153"/>
      <c r="AY899" s="153"/>
      <c r="BD899" s="153"/>
      <c r="BE899" s="153"/>
      <c r="BF899" s="153"/>
    </row>
    <row r="900" ht="15.75" customHeight="1">
      <c r="H900" s="153"/>
      <c r="I900" s="153"/>
      <c r="N900" s="153"/>
      <c r="O900" s="153"/>
      <c r="T900" s="153"/>
      <c r="U900" s="153"/>
      <c r="Z900" s="153"/>
      <c r="AA900" s="153"/>
      <c r="AF900" s="153"/>
      <c r="AG900" s="153"/>
      <c r="AL900" s="153"/>
      <c r="AM900" s="153"/>
      <c r="AR900" s="153"/>
      <c r="AS900" s="153"/>
      <c r="AX900" s="153"/>
      <c r="AY900" s="153"/>
      <c r="BD900" s="153"/>
      <c r="BE900" s="153"/>
      <c r="BF900" s="153"/>
    </row>
    <row r="901" ht="15.75" customHeight="1">
      <c r="H901" s="153"/>
      <c r="I901" s="153"/>
      <c r="N901" s="153"/>
      <c r="O901" s="153"/>
      <c r="T901" s="153"/>
      <c r="U901" s="153"/>
      <c r="Z901" s="153"/>
      <c r="AA901" s="153"/>
      <c r="AF901" s="153"/>
      <c r="AG901" s="153"/>
      <c r="AL901" s="153"/>
      <c r="AM901" s="153"/>
      <c r="AR901" s="153"/>
      <c r="AS901" s="153"/>
      <c r="AX901" s="153"/>
      <c r="AY901" s="153"/>
      <c r="BD901" s="153"/>
      <c r="BE901" s="153"/>
      <c r="BF901" s="153"/>
    </row>
    <row r="902" ht="15.75" customHeight="1">
      <c r="H902" s="153"/>
      <c r="I902" s="153"/>
      <c r="N902" s="153"/>
      <c r="O902" s="153"/>
      <c r="T902" s="153"/>
      <c r="U902" s="153"/>
      <c r="Z902" s="153"/>
      <c r="AA902" s="153"/>
      <c r="AF902" s="153"/>
      <c r="AG902" s="153"/>
      <c r="AL902" s="153"/>
      <c r="AM902" s="153"/>
      <c r="AR902" s="153"/>
      <c r="AS902" s="153"/>
      <c r="AX902" s="153"/>
      <c r="AY902" s="153"/>
      <c r="BD902" s="153"/>
      <c r="BE902" s="153"/>
      <c r="BF902" s="153"/>
    </row>
    <row r="903" ht="15.75" customHeight="1">
      <c r="H903" s="153"/>
      <c r="I903" s="153"/>
      <c r="N903" s="153"/>
      <c r="O903" s="153"/>
      <c r="T903" s="153"/>
      <c r="U903" s="153"/>
      <c r="Z903" s="153"/>
      <c r="AA903" s="153"/>
      <c r="AF903" s="153"/>
      <c r="AG903" s="153"/>
      <c r="AL903" s="153"/>
      <c r="AM903" s="153"/>
      <c r="AR903" s="153"/>
      <c r="AS903" s="153"/>
      <c r="AX903" s="153"/>
      <c r="AY903" s="153"/>
      <c r="BD903" s="153"/>
      <c r="BE903" s="153"/>
      <c r="BF903" s="153"/>
    </row>
    <row r="904" ht="15.75" customHeight="1">
      <c r="H904" s="153"/>
      <c r="I904" s="153"/>
      <c r="N904" s="153"/>
      <c r="O904" s="153"/>
      <c r="T904" s="153"/>
      <c r="U904" s="153"/>
      <c r="Z904" s="153"/>
      <c r="AA904" s="153"/>
      <c r="AF904" s="153"/>
      <c r="AG904" s="153"/>
      <c r="AL904" s="153"/>
      <c r="AM904" s="153"/>
      <c r="AR904" s="153"/>
      <c r="AS904" s="153"/>
      <c r="AX904" s="153"/>
      <c r="AY904" s="153"/>
      <c r="BD904" s="153"/>
      <c r="BE904" s="153"/>
      <c r="BF904" s="153"/>
    </row>
    <row r="905" ht="15.75" customHeight="1">
      <c r="H905" s="153"/>
      <c r="I905" s="153"/>
      <c r="N905" s="153"/>
      <c r="O905" s="153"/>
      <c r="T905" s="153"/>
      <c r="U905" s="153"/>
      <c r="Z905" s="153"/>
      <c r="AA905" s="153"/>
      <c r="AF905" s="153"/>
      <c r="AG905" s="153"/>
      <c r="AL905" s="153"/>
      <c r="AM905" s="153"/>
      <c r="AR905" s="153"/>
      <c r="AS905" s="153"/>
      <c r="AX905" s="153"/>
      <c r="AY905" s="153"/>
      <c r="BD905" s="153"/>
      <c r="BE905" s="153"/>
      <c r="BF905" s="153"/>
    </row>
    <row r="906" ht="15.75" customHeight="1">
      <c r="H906" s="153"/>
      <c r="I906" s="153"/>
      <c r="N906" s="153"/>
      <c r="O906" s="153"/>
      <c r="T906" s="153"/>
      <c r="U906" s="153"/>
      <c r="Z906" s="153"/>
      <c r="AA906" s="153"/>
      <c r="AF906" s="153"/>
      <c r="AG906" s="153"/>
      <c r="AL906" s="153"/>
      <c r="AM906" s="153"/>
      <c r="AR906" s="153"/>
      <c r="AS906" s="153"/>
      <c r="AX906" s="153"/>
      <c r="AY906" s="153"/>
      <c r="BD906" s="153"/>
      <c r="BE906" s="153"/>
      <c r="BF906" s="153"/>
    </row>
    <row r="907" ht="15.75" customHeight="1">
      <c r="H907" s="153"/>
      <c r="I907" s="153"/>
      <c r="N907" s="153"/>
      <c r="O907" s="153"/>
      <c r="T907" s="153"/>
      <c r="U907" s="153"/>
      <c r="Z907" s="153"/>
      <c r="AA907" s="153"/>
      <c r="AF907" s="153"/>
      <c r="AG907" s="153"/>
      <c r="AL907" s="153"/>
      <c r="AM907" s="153"/>
      <c r="AR907" s="153"/>
      <c r="AS907" s="153"/>
      <c r="AX907" s="153"/>
      <c r="AY907" s="153"/>
      <c r="BD907" s="153"/>
      <c r="BE907" s="153"/>
      <c r="BF907" s="153"/>
    </row>
    <row r="908" ht="15.75" customHeight="1">
      <c r="H908" s="153"/>
      <c r="I908" s="153"/>
      <c r="N908" s="153"/>
      <c r="O908" s="153"/>
      <c r="T908" s="153"/>
      <c r="U908" s="153"/>
      <c r="Z908" s="153"/>
      <c r="AA908" s="153"/>
      <c r="AF908" s="153"/>
      <c r="AG908" s="153"/>
      <c r="AL908" s="153"/>
      <c r="AM908" s="153"/>
      <c r="AR908" s="153"/>
      <c r="AS908" s="153"/>
      <c r="AX908" s="153"/>
      <c r="AY908" s="153"/>
      <c r="BD908" s="153"/>
      <c r="BE908" s="153"/>
      <c r="BF908" s="153"/>
    </row>
    <row r="909" ht="15.75" customHeight="1">
      <c r="H909" s="153"/>
      <c r="I909" s="153"/>
      <c r="N909" s="153"/>
      <c r="O909" s="153"/>
      <c r="T909" s="153"/>
      <c r="U909" s="153"/>
      <c r="Z909" s="153"/>
      <c r="AA909" s="153"/>
      <c r="AF909" s="153"/>
      <c r="AG909" s="153"/>
      <c r="AL909" s="153"/>
      <c r="AM909" s="153"/>
      <c r="AR909" s="153"/>
      <c r="AS909" s="153"/>
      <c r="AX909" s="153"/>
      <c r="AY909" s="153"/>
      <c r="BD909" s="153"/>
      <c r="BE909" s="153"/>
      <c r="BF909" s="153"/>
    </row>
    <row r="910" ht="15.75" customHeight="1">
      <c r="H910" s="153"/>
      <c r="I910" s="153"/>
      <c r="N910" s="153"/>
      <c r="O910" s="153"/>
      <c r="T910" s="153"/>
      <c r="U910" s="153"/>
      <c r="Z910" s="153"/>
      <c r="AA910" s="153"/>
      <c r="AF910" s="153"/>
      <c r="AG910" s="153"/>
      <c r="AL910" s="153"/>
      <c r="AM910" s="153"/>
      <c r="AR910" s="153"/>
      <c r="AS910" s="153"/>
      <c r="AX910" s="153"/>
      <c r="AY910" s="153"/>
      <c r="BD910" s="153"/>
      <c r="BE910" s="153"/>
      <c r="BF910" s="153"/>
    </row>
    <row r="911" ht="15.75" customHeight="1">
      <c r="H911" s="153"/>
      <c r="I911" s="153"/>
      <c r="N911" s="153"/>
      <c r="O911" s="153"/>
      <c r="T911" s="153"/>
      <c r="U911" s="153"/>
      <c r="Z911" s="153"/>
      <c r="AA911" s="153"/>
      <c r="AF911" s="153"/>
      <c r="AG911" s="153"/>
      <c r="AL911" s="153"/>
      <c r="AM911" s="153"/>
      <c r="AR911" s="153"/>
      <c r="AS911" s="153"/>
      <c r="AX911" s="153"/>
      <c r="AY911" s="153"/>
      <c r="BD911" s="153"/>
      <c r="BE911" s="153"/>
      <c r="BF911" s="153"/>
    </row>
    <row r="912" ht="15.75" customHeight="1">
      <c r="H912" s="153"/>
      <c r="I912" s="153"/>
      <c r="N912" s="153"/>
      <c r="O912" s="153"/>
      <c r="T912" s="153"/>
      <c r="U912" s="153"/>
      <c r="Z912" s="153"/>
      <c r="AA912" s="153"/>
      <c r="AF912" s="153"/>
      <c r="AG912" s="153"/>
      <c r="AL912" s="153"/>
      <c r="AM912" s="153"/>
      <c r="AR912" s="153"/>
      <c r="AS912" s="153"/>
      <c r="AX912" s="153"/>
      <c r="AY912" s="153"/>
      <c r="BD912" s="153"/>
      <c r="BE912" s="153"/>
      <c r="BF912" s="153"/>
    </row>
    <row r="913" ht="15.75" customHeight="1">
      <c r="H913" s="153"/>
      <c r="I913" s="153"/>
      <c r="N913" s="153"/>
      <c r="O913" s="153"/>
      <c r="T913" s="153"/>
      <c r="U913" s="153"/>
      <c r="Z913" s="153"/>
      <c r="AA913" s="153"/>
      <c r="AF913" s="153"/>
      <c r="AG913" s="153"/>
      <c r="AL913" s="153"/>
      <c r="AM913" s="153"/>
      <c r="AR913" s="153"/>
      <c r="AS913" s="153"/>
      <c r="AX913" s="153"/>
      <c r="AY913" s="153"/>
      <c r="BD913" s="153"/>
      <c r="BE913" s="153"/>
      <c r="BF913" s="153"/>
    </row>
    <row r="914" ht="15.75" customHeight="1">
      <c r="H914" s="153"/>
      <c r="I914" s="153"/>
      <c r="N914" s="153"/>
      <c r="O914" s="153"/>
      <c r="T914" s="153"/>
      <c r="U914" s="153"/>
      <c r="Z914" s="153"/>
      <c r="AA914" s="153"/>
      <c r="AF914" s="153"/>
      <c r="AG914" s="153"/>
      <c r="AL914" s="153"/>
      <c r="AM914" s="153"/>
      <c r="AR914" s="153"/>
      <c r="AS914" s="153"/>
      <c r="AX914" s="153"/>
      <c r="AY914" s="153"/>
      <c r="BD914" s="153"/>
      <c r="BE914" s="153"/>
      <c r="BF914" s="153"/>
    </row>
    <row r="915" ht="15.75" customHeight="1">
      <c r="H915" s="153"/>
      <c r="I915" s="153"/>
      <c r="N915" s="153"/>
      <c r="O915" s="153"/>
      <c r="T915" s="153"/>
      <c r="U915" s="153"/>
      <c r="Z915" s="153"/>
      <c r="AA915" s="153"/>
      <c r="AF915" s="153"/>
      <c r="AG915" s="153"/>
      <c r="AL915" s="153"/>
      <c r="AM915" s="153"/>
      <c r="AR915" s="153"/>
      <c r="AS915" s="153"/>
      <c r="AX915" s="153"/>
      <c r="AY915" s="153"/>
      <c r="BD915" s="153"/>
      <c r="BE915" s="153"/>
      <c r="BF915" s="153"/>
    </row>
    <row r="916" ht="15.75" customHeight="1">
      <c r="H916" s="153"/>
      <c r="I916" s="153"/>
      <c r="N916" s="153"/>
      <c r="O916" s="153"/>
      <c r="T916" s="153"/>
      <c r="U916" s="153"/>
      <c r="Z916" s="153"/>
      <c r="AA916" s="153"/>
      <c r="AF916" s="153"/>
      <c r="AG916" s="153"/>
      <c r="AL916" s="153"/>
      <c r="AM916" s="153"/>
      <c r="AR916" s="153"/>
      <c r="AS916" s="153"/>
      <c r="AX916" s="153"/>
      <c r="AY916" s="153"/>
      <c r="BD916" s="153"/>
      <c r="BE916" s="153"/>
      <c r="BF916" s="153"/>
    </row>
    <row r="917" ht="15.75" customHeight="1">
      <c r="H917" s="153"/>
      <c r="I917" s="153"/>
      <c r="N917" s="153"/>
      <c r="O917" s="153"/>
      <c r="T917" s="153"/>
      <c r="U917" s="153"/>
      <c r="Z917" s="153"/>
      <c r="AA917" s="153"/>
      <c r="AF917" s="153"/>
      <c r="AG917" s="153"/>
      <c r="AL917" s="153"/>
      <c r="AM917" s="153"/>
      <c r="AR917" s="153"/>
      <c r="AS917" s="153"/>
      <c r="AX917" s="153"/>
      <c r="AY917" s="153"/>
      <c r="BD917" s="153"/>
      <c r="BE917" s="153"/>
      <c r="BF917" s="153"/>
    </row>
    <row r="918" ht="15.75" customHeight="1">
      <c r="H918" s="153"/>
      <c r="I918" s="153"/>
      <c r="N918" s="153"/>
      <c r="O918" s="153"/>
      <c r="T918" s="153"/>
      <c r="U918" s="153"/>
      <c r="Z918" s="153"/>
      <c r="AA918" s="153"/>
      <c r="AF918" s="153"/>
      <c r="AG918" s="153"/>
      <c r="AL918" s="153"/>
      <c r="AM918" s="153"/>
      <c r="AR918" s="153"/>
      <c r="AS918" s="153"/>
      <c r="AX918" s="153"/>
      <c r="AY918" s="153"/>
      <c r="BD918" s="153"/>
      <c r="BE918" s="153"/>
      <c r="BF918" s="153"/>
    </row>
    <row r="919" ht="15.75" customHeight="1">
      <c r="H919" s="153"/>
      <c r="I919" s="153"/>
      <c r="N919" s="153"/>
      <c r="O919" s="153"/>
      <c r="T919" s="153"/>
      <c r="U919" s="153"/>
      <c r="Z919" s="153"/>
      <c r="AA919" s="153"/>
      <c r="AF919" s="153"/>
      <c r="AG919" s="153"/>
      <c r="AL919" s="153"/>
      <c r="AM919" s="153"/>
      <c r="AR919" s="153"/>
      <c r="AS919" s="153"/>
      <c r="AX919" s="153"/>
      <c r="AY919" s="153"/>
      <c r="BD919" s="153"/>
      <c r="BE919" s="153"/>
      <c r="BF919" s="153"/>
    </row>
    <row r="920" ht="15.75" customHeight="1">
      <c r="H920" s="153"/>
      <c r="I920" s="153"/>
      <c r="N920" s="153"/>
      <c r="O920" s="153"/>
      <c r="T920" s="153"/>
      <c r="U920" s="153"/>
      <c r="Z920" s="153"/>
      <c r="AA920" s="153"/>
      <c r="AF920" s="153"/>
      <c r="AG920" s="153"/>
      <c r="AL920" s="153"/>
      <c r="AM920" s="153"/>
      <c r="AR920" s="153"/>
      <c r="AS920" s="153"/>
      <c r="AX920" s="153"/>
      <c r="AY920" s="153"/>
      <c r="BD920" s="153"/>
      <c r="BE920" s="153"/>
      <c r="BF920" s="153"/>
    </row>
    <row r="921" ht="15.75" customHeight="1">
      <c r="H921" s="153"/>
      <c r="I921" s="153"/>
      <c r="N921" s="153"/>
      <c r="O921" s="153"/>
      <c r="T921" s="153"/>
      <c r="U921" s="153"/>
      <c r="Z921" s="153"/>
      <c r="AA921" s="153"/>
      <c r="AF921" s="153"/>
      <c r="AG921" s="153"/>
      <c r="AL921" s="153"/>
      <c r="AM921" s="153"/>
      <c r="AR921" s="153"/>
      <c r="AS921" s="153"/>
      <c r="AX921" s="153"/>
      <c r="AY921" s="153"/>
      <c r="BD921" s="153"/>
      <c r="BE921" s="153"/>
      <c r="BF921" s="153"/>
    </row>
    <row r="922" ht="15.75" customHeight="1">
      <c r="H922" s="153"/>
      <c r="I922" s="153"/>
      <c r="N922" s="153"/>
      <c r="O922" s="153"/>
      <c r="T922" s="153"/>
      <c r="U922" s="153"/>
      <c r="Z922" s="153"/>
      <c r="AA922" s="153"/>
      <c r="AF922" s="153"/>
      <c r="AG922" s="153"/>
      <c r="AL922" s="153"/>
      <c r="AM922" s="153"/>
      <c r="AR922" s="153"/>
      <c r="AS922" s="153"/>
      <c r="AX922" s="153"/>
      <c r="AY922" s="153"/>
      <c r="BD922" s="153"/>
      <c r="BE922" s="153"/>
      <c r="BF922" s="153"/>
    </row>
    <row r="923" ht="15.75" customHeight="1">
      <c r="H923" s="153"/>
      <c r="I923" s="153"/>
      <c r="N923" s="153"/>
      <c r="O923" s="153"/>
      <c r="T923" s="153"/>
      <c r="U923" s="153"/>
      <c r="Z923" s="153"/>
      <c r="AA923" s="153"/>
      <c r="AF923" s="153"/>
      <c r="AG923" s="153"/>
      <c r="AL923" s="153"/>
      <c r="AM923" s="153"/>
      <c r="AR923" s="153"/>
      <c r="AS923" s="153"/>
      <c r="AX923" s="153"/>
      <c r="AY923" s="153"/>
      <c r="BD923" s="153"/>
      <c r="BE923" s="153"/>
      <c r="BF923" s="153"/>
    </row>
    <row r="924" ht="15.75" customHeight="1">
      <c r="H924" s="153"/>
      <c r="I924" s="153"/>
      <c r="N924" s="153"/>
      <c r="O924" s="153"/>
      <c r="T924" s="153"/>
      <c r="U924" s="153"/>
      <c r="Z924" s="153"/>
      <c r="AA924" s="153"/>
      <c r="AF924" s="153"/>
      <c r="AG924" s="153"/>
      <c r="AL924" s="153"/>
      <c r="AM924" s="153"/>
      <c r="AR924" s="153"/>
      <c r="AS924" s="153"/>
      <c r="AX924" s="153"/>
      <c r="AY924" s="153"/>
      <c r="BD924" s="153"/>
      <c r="BE924" s="153"/>
      <c r="BF924" s="153"/>
    </row>
    <row r="925" ht="15.75" customHeight="1">
      <c r="H925" s="153"/>
      <c r="I925" s="153"/>
      <c r="N925" s="153"/>
      <c r="O925" s="153"/>
      <c r="T925" s="153"/>
      <c r="U925" s="153"/>
      <c r="Z925" s="153"/>
      <c r="AA925" s="153"/>
      <c r="AF925" s="153"/>
      <c r="AG925" s="153"/>
      <c r="AL925" s="153"/>
      <c r="AM925" s="153"/>
      <c r="AR925" s="153"/>
      <c r="AS925" s="153"/>
      <c r="AX925" s="153"/>
      <c r="AY925" s="153"/>
      <c r="BD925" s="153"/>
      <c r="BE925" s="153"/>
      <c r="BF925" s="153"/>
    </row>
    <row r="926" ht="15.75" customHeight="1">
      <c r="H926" s="153"/>
      <c r="I926" s="153"/>
      <c r="N926" s="153"/>
      <c r="O926" s="153"/>
      <c r="T926" s="153"/>
      <c r="U926" s="153"/>
      <c r="Z926" s="153"/>
      <c r="AA926" s="153"/>
      <c r="AF926" s="153"/>
      <c r="AG926" s="153"/>
      <c r="AL926" s="153"/>
      <c r="AM926" s="153"/>
      <c r="AR926" s="153"/>
      <c r="AS926" s="153"/>
      <c r="AX926" s="153"/>
      <c r="AY926" s="153"/>
      <c r="BD926" s="153"/>
      <c r="BE926" s="153"/>
      <c r="BF926" s="153"/>
    </row>
    <row r="927" ht="15.75" customHeight="1">
      <c r="H927" s="153"/>
      <c r="I927" s="153"/>
      <c r="N927" s="153"/>
      <c r="O927" s="153"/>
      <c r="T927" s="153"/>
      <c r="U927" s="153"/>
      <c r="Z927" s="153"/>
      <c r="AA927" s="153"/>
      <c r="AF927" s="153"/>
      <c r="AG927" s="153"/>
      <c r="AL927" s="153"/>
      <c r="AM927" s="153"/>
      <c r="AR927" s="153"/>
      <c r="AS927" s="153"/>
      <c r="AX927" s="153"/>
      <c r="AY927" s="153"/>
      <c r="BD927" s="153"/>
      <c r="BE927" s="153"/>
      <c r="BF927" s="153"/>
    </row>
    <row r="928" ht="15.75" customHeight="1">
      <c r="H928" s="153"/>
      <c r="I928" s="153"/>
      <c r="N928" s="153"/>
      <c r="O928" s="153"/>
      <c r="T928" s="153"/>
      <c r="U928" s="153"/>
      <c r="Z928" s="153"/>
      <c r="AA928" s="153"/>
      <c r="AF928" s="153"/>
      <c r="AG928" s="153"/>
      <c r="AL928" s="153"/>
      <c r="AM928" s="153"/>
      <c r="AR928" s="153"/>
      <c r="AS928" s="153"/>
      <c r="AX928" s="153"/>
      <c r="AY928" s="153"/>
      <c r="BD928" s="153"/>
      <c r="BE928" s="153"/>
      <c r="BF928" s="153"/>
    </row>
    <row r="929" ht="15.75" customHeight="1">
      <c r="H929" s="153"/>
      <c r="I929" s="153"/>
      <c r="N929" s="153"/>
      <c r="O929" s="153"/>
      <c r="T929" s="153"/>
      <c r="U929" s="153"/>
      <c r="Z929" s="153"/>
      <c r="AA929" s="153"/>
      <c r="AF929" s="153"/>
      <c r="AG929" s="153"/>
      <c r="AL929" s="153"/>
      <c r="AM929" s="153"/>
      <c r="AR929" s="153"/>
      <c r="AS929" s="153"/>
      <c r="AX929" s="153"/>
      <c r="AY929" s="153"/>
      <c r="BD929" s="153"/>
      <c r="BE929" s="153"/>
      <c r="BF929" s="153"/>
    </row>
    <row r="930" ht="15.75" customHeight="1">
      <c r="H930" s="153"/>
      <c r="I930" s="153"/>
      <c r="N930" s="153"/>
      <c r="O930" s="153"/>
      <c r="T930" s="153"/>
      <c r="U930" s="153"/>
      <c r="Z930" s="153"/>
      <c r="AA930" s="153"/>
      <c r="AF930" s="153"/>
      <c r="AG930" s="153"/>
      <c r="AL930" s="153"/>
      <c r="AM930" s="153"/>
      <c r="AR930" s="153"/>
      <c r="AS930" s="153"/>
      <c r="AX930" s="153"/>
      <c r="AY930" s="153"/>
      <c r="BD930" s="153"/>
      <c r="BE930" s="153"/>
      <c r="BF930" s="153"/>
    </row>
    <row r="931" ht="15.75" customHeight="1">
      <c r="H931" s="153"/>
      <c r="I931" s="153"/>
      <c r="N931" s="153"/>
      <c r="O931" s="153"/>
      <c r="T931" s="153"/>
      <c r="U931" s="153"/>
      <c r="Z931" s="153"/>
      <c r="AA931" s="153"/>
      <c r="AF931" s="153"/>
      <c r="AG931" s="153"/>
      <c r="AL931" s="153"/>
      <c r="AM931" s="153"/>
      <c r="AR931" s="153"/>
      <c r="AS931" s="153"/>
      <c r="AX931" s="153"/>
      <c r="AY931" s="153"/>
      <c r="BD931" s="153"/>
      <c r="BE931" s="153"/>
      <c r="BF931" s="153"/>
    </row>
    <row r="932" ht="15.75" customHeight="1">
      <c r="H932" s="153"/>
      <c r="I932" s="153"/>
      <c r="N932" s="153"/>
      <c r="O932" s="153"/>
      <c r="T932" s="153"/>
      <c r="U932" s="153"/>
      <c r="Z932" s="153"/>
      <c r="AA932" s="153"/>
      <c r="AF932" s="153"/>
      <c r="AG932" s="153"/>
      <c r="AL932" s="153"/>
      <c r="AM932" s="153"/>
      <c r="AR932" s="153"/>
      <c r="AS932" s="153"/>
      <c r="AX932" s="153"/>
      <c r="AY932" s="153"/>
      <c r="BD932" s="153"/>
      <c r="BE932" s="153"/>
      <c r="BF932" s="153"/>
    </row>
    <row r="933" ht="15.75" customHeight="1">
      <c r="H933" s="153"/>
      <c r="I933" s="153"/>
      <c r="N933" s="153"/>
      <c r="O933" s="153"/>
      <c r="T933" s="153"/>
      <c r="U933" s="153"/>
      <c r="Z933" s="153"/>
      <c r="AA933" s="153"/>
      <c r="AF933" s="153"/>
      <c r="AG933" s="153"/>
      <c r="AL933" s="153"/>
      <c r="AM933" s="153"/>
      <c r="AR933" s="153"/>
      <c r="AS933" s="153"/>
      <c r="AX933" s="153"/>
      <c r="AY933" s="153"/>
      <c r="BD933" s="153"/>
      <c r="BE933" s="153"/>
      <c r="BF933" s="153"/>
    </row>
    <row r="934" ht="15.75" customHeight="1">
      <c r="H934" s="153"/>
      <c r="I934" s="153"/>
      <c r="N934" s="153"/>
      <c r="O934" s="153"/>
      <c r="T934" s="153"/>
      <c r="U934" s="153"/>
      <c r="Z934" s="153"/>
      <c r="AA934" s="153"/>
      <c r="AF934" s="153"/>
      <c r="AG934" s="153"/>
      <c r="AL934" s="153"/>
      <c r="AM934" s="153"/>
      <c r="AR934" s="153"/>
      <c r="AS934" s="153"/>
      <c r="AX934" s="153"/>
      <c r="AY934" s="153"/>
      <c r="BD934" s="153"/>
      <c r="BE934" s="153"/>
      <c r="BF934" s="153"/>
    </row>
    <row r="935" ht="15.75" customHeight="1">
      <c r="H935" s="153"/>
      <c r="I935" s="153"/>
      <c r="N935" s="153"/>
      <c r="O935" s="153"/>
      <c r="T935" s="153"/>
      <c r="U935" s="153"/>
      <c r="Z935" s="153"/>
      <c r="AA935" s="153"/>
      <c r="AF935" s="153"/>
      <c r="AG935" s="153"/>
      <c r="AL935" s="153"/>
      <c r="AM935" s="153"/>
      <c r="AR935" s="153"/>
      <c r="AS935" s="153"/>
      <c r="AX935" s="153"/>
      <c r="AY935" s="153"/>
      <c r="BD935" s="153"/>
      <c r="BE935" s="153"/>
      <c r="BF935" s="153"/>
    </row>
    <row r="936" ht="15.75" customHeight="1">
      <c r="H936" s="153"/>
      <c r="I936" s="153"/>
      <c r="N936" s="153"/>
      <c r="O936" s="153"/>
      <c r="T936" s="153"/>
      <c r="U936" s="153"/>
      <c r="Z936" s="153"/>
      <c r="AA936" s="153"/>
      <c r="AF936" s="153"/>
      <c r="AG936" s="153"/>
      <c r="AL936" s="153"/>
      <c r="AM936" s="153"/>
      <c r="AR936" s="153"/>
      <c r="AS936" s="153"/>
      <c r="AX936" s="153"/>
      <c r="AY936" s="153"/>
      <c r="BD936" s="153"/>
      <c r="BE936" s="153"/>
      <c r="BF936" s="153"/>
    </row>
    <row r="937" ht="15.75" customHeight="1">
      <c r="H937" s="153"/>
      <c r="I937" s="153"/>
      <c r="N937" s="153"/>
      <c r="O937" s="153"/>
      <c r="T937" s="153"/>
      <c r="U937" s="153"/>
      <c r="Z937" s="153"/>
      <c r="AA937" s="153"/>
      <c r="AF937" s="153"/>
      <c r="AG937" s="153"/>
      <c r="AL937" s="153"/>
      <c r="AM937" s="153"/>
      <c r="AR937" s="153"/>
      <c r="AS937" s="153"/>
      <c r="AX937" s="153"/>
      <c r="AY937" s="153"/>
      <c r="BD937" s="153"/>
      <c r="BE937" s="153"/>
      <c r="BF937" s="153"/>
    </row>
    <row r="938" ht="15.75" customHeight="1">
      <c r="H938" s="153"/>
      <c r="I938" s="153"/>
      <c r="N938" s="153"/>
      <c r="O938" s="153"/>
      <c r="T938" s="153"/>
      <c r="U938" s="153"/>
      <c r="Z938" s="153"/>
      <c r="AA938" s="153"/>
      <c r="AF938" s="153"/>
      <c r="AG938" s="153"/>
      <c r="AL938" s="153"/>
      <c r="AM938" s="153"/>
      <c r="AR938" s="153"/>
      <c r="AS938" s="153"/>
      <c r="AX938" s="153"/>
      <c r="AY938" s="153"/>
      <c r="BD938" s="153"/>
      <c r="BE938" s="153"/>
      <c r="BF938" s="153"/>
    </row>
    <row r="939" ht="15.75" customHeight="1">
      <c r="H939" s="153"/>
      <c r="I939" s="153"/>
      <c r="N939" s="153"/>
      <c r="O939" s="153"/>
      <c r="T939" s="153"/>
      <c r="U939" s="153"/>
      <c r="Z939" s="153"/>
      <c r="AA939" s="153"/>
      <c r="AF939" s="153"/>
      <c r="AG939" s="153"/>
      <c r="AL939" s="153"/>
      <c r="AM939" s="153"/>
      <c r="AR939" s="153"/>
      <c r="AS939" s="153"/>
      <c r="AX939" s="153"/>
      <c r="AY939" s="153"/>
      <c r="BD939" s="153"/>
      <c r="BE939" s="153"/>
      <c r="BF939" s="153"/>
    </row>
    <row r="940" ht="15.75" customHeight="1">
      <c r="H940" s="153"/>
      <c r="I940" s="153"/>
      <c r="N940" s="153"/>
      <c r="O940" s="153"/>
      <c r="T940" s="153"/>
      <c r="U940" s="153"/>
      <c r="Z940" s="153"/>
      <c r="AA940" s="153"/>
      <c r="AF940" s="153"/>
      <c r="AG940" s="153"/>
      <c r="AL940" s="153"/>
      <c r="AM940" s="153"/>
      <c r="AR940" s="153"/>
      <c r="AS940" s="153"/>
      <c r="AX940" s="153"/>
      <c r="AY940" s="153"/>
      <c r="BD940" s="153"/>
      <c r="BE940" s="153"/>
      <c r="BF940" s="153"/>
    </row>
    <row r="941" ht="15.75" customHeight="1">
      <c r="H941" s="153"/>
      <c r="I941" s="153"/>
      <c r="N941" s="153"/>
      <c r="O941" s="153"/>
      <c r="T941" s="153"/>
      <c r="U941" s="153"/>
      <c r="Z941" s="153"/>
      <c r="AA941" s="153"/>
      <c r="AF941" s="153"/>
      <c r="AG941" s="153"/>
      <c r="AL941" s="153"/>
      <c r="AM941" s="153"/>
      <c r="AR941" s="153"/>
      <c r="AS941" s="153"/>
      <c r="AX941" s="153"/>
      <c r="AY941" s="153"/>
      <c r="BD941" s="153"/>
      <c r="BE941" s="153"/>
      <c r="BF941" s="153"/>
    </row>
    <row r="942" ht="15.75" customHeight="1">
      <c r="H942" s="153"/>
      <c r="I942" s="153"/>
      <c r="N942" s="153"/>
      <c r="O942" s="153"/>
      <c r="T942" s="153"/>
      <c r="U942" s="153"/>
      <c r="Z942" s="153"/>
      <c r="AA942" s="153"/>
      <c r="AF942" s="153"/>
      <c r="AG942" s="153"/>
      <c r="AL942" s="153"/>
      <c r="AM942" s="153"/>
      <c r="AR942" s="153"/>
      <c r="AS942" s="153"/>
      <c r="AX942" s="153"/>
      <c r="AY942" s="153"/>
      <c r="BD942" s="153"/>
      <c r="BE942" s="153"/>
      <c r="BF942" s="153"/>
    </row>
    <row r="943" ht="15.75" customHeight="1">
      <c r="H943" s="153"/>
      <c r="I943" s="153"/>
      <c r="N943" s="153"/>
      <c r="O943" s="153"/>
      <c r="T943" s="153"/>
      <c r="U943" s="153"/>
      <c r="Z943" s="153"/>
      <c r="AA943" s="153"/>
      <c r="AF943" s="153"/>
      <c r="AG943" s="153"/>
      <c r="AL943" s="153"/>
      <c r="AM943" s="153"/>
      <c r="AR943" s="153"/>
      <c r="AS943" s="153"/>
      <c r="AX943" s="153"/>
      <c r="AY943" s="153"/>
      <c r="BD943" s="153"/>
      <c r="BE943" s="153"/>
      <c r="BF943" s="153"/>
    </row>
    <row r="944" ht="15.75" customHeight="1">
      <c r="H944" s="153"/>
      <c r="I944" s="153"/>
      <c r="N944" s="153"/>
      <c r="O944" s="153"/>
      <c r="T944" s="153"/>
      <c r="U944" s="153"/>
      <c r="Z944" s="153"/>
      <c r="AA944" s="153"/>
      <c r="AF944" s="153"/>
      <c r="AG944" s="153"/>
      <c r="AL944" s="153"/>
      <c r="AM944" s="153"/>
      <c r="AR944" s="153"/>
      <c r="AS944" s="153"/>
      <c r="AX944" s="153"/>
      <c r="AY944" s="153"/>
      <c r="BD944" s="153"/>
      <c r="BE944" s="153"/>
      <c r="BF944" s="153"/>
    </row>
    <row r="945" ht="15.75" customHeight="1">
      <c r="H945" s="153"/>
      <c r="I945" s="153"/>
      <c r="N945" s="153"/>
      <c r="O945" s="153"/>
      <c r="T945" s="153"/>
      <c r="U945" s="153"/>
      <c r="Z945" s="153"/>
      <c r="AA945" s="153"/>
      <c r="AF945" s="153"/>
      <c r="AG945" s="153"/>
      <c r="AL945" s="153"/>
      <c r="AM945" s="153"/>
      <c r="AR945" s="153"/>
      <c r="AS945" s="153"/>
      <c r="AX945" s="153"/>
      <c r="AY945" s="153"/>
      <c r="BD945" s="153"/>
      <c r="BE945" s="153"/>
      <c r="BF945" s="153"/>
    </row>
    <row r="946" ht="15.75" customHeight="1">
      <c r="H946" s="153"/>
      <c r="I946" s="153"/>
      <c r="N946" s="153"/>
      <c r="O946" s="153"/>
      <c r="T946" s="153"/>
      <c r="U946" s="153"/>
      <c r="Z946" s="153"/>
      <c r="AA946" s="153"/>
      <c r="AF946" s="153"/>
      <c r="AG946" s="153"/>
      <c r="AL946" s="153"/>
      <c r="AM946" s="153"/>
      <c r="AR946" s="153"/>
      <c r="AS946" s="153"/>
      <c r="AX946" s="153"/>
      <c r="AY946" s="153"/>
      <c r="BD946" s="153"/>
      <c r="BE946" s="153"/>
      <c r="BF946" s="153"/>
    </row>
    <row r="947" ht="15.75" customHeight="1">
      <c r="H947" s="153"/>
      <c r="I947" s="153"/>
      <c r="N947" s="153"/>
      <c r="O947" s="153"/>
      <c r="T947" s="153"/>
      <c r="U947" s="153"/>
      <c r="Z947" s="153"/>
      <c r="AA947" s="153"/>
      <c r="AF947" s="153"/>
      <c r="AG947" s="153"/>
      <c r="AL947" s="153"/>
      <c r="AM947" s="153"/>
      <c r="AR947" s="153"/>
      <c r="AS947" s="153"/>
      <c r="AX947" s="153"/>
      <c r="AY947" s="153"/>
      <c r="BD947" s="153"/>
      <c r="BE947" s="153"/>
      <c r="BF947" s="153"/>
    </row>
    <row r="948" ht="15.75" customHeight="1">
      <c r="H948" s="153"/>
      <c r="I948" s="153"/>
      <c r="N948" s="153"/>
      <c r="O948" s="153"/>
      <c r="T948" s="153"/>
      <c r="U948" s="153"/>
      <c r="Z948" s="153"/>
      <c r="AA948" s="153"/>
      <c r="AF948" s="153"/>
      <c r="AG948" s="153"/>
      <c r="AL948" s="153"/>
      <c r="AM948" s="153"/>
      <c r="AR948" s="153"/>
      <c r="AS948" s="153"/>
      <c r="AX948" s="153"/>
      <c r="AY948" s="153"/>
      <c r="BD948" s="153"/>
      <c r="BE948" s="153"/>
      <c r="BF948" s="153"/>
    </row>
    <row r="949" ht="15.75" customHeight="1">
      <c r="H949" s="153"/>
      <c r="I949" s="153"/>
      <c r="N949" s="153"/>
      <c r="O949" s="153"/>
      <c r="T949" s="153"/>
      <c r="U949" s="153"/>
      <c r="Z949" s="153"/>
      <c r="AA949" s="153"/>
      <c r="AF949" s="153"/>
      <c r="AG949" s="153"/>
      <c r="AL949" s="153"/>
      <c r="AM949" s="153"/>
      <c r="AR949" s="153"/>
      <c r="AS949" s="153"/>
      <c r="AX949" s="153"/>
      <c r="AY949" s="153"/>
      <c r="BD949" s="153"/>
      <c r="BE949" s="153"/>
      <c r="BF949" s="153"/>
    </row>
    <row r="950" ht="15.75" customHeight="1">
      <c r="H950" s="153"/>
      <c r="I950" s="153"/>
      <c r="N950" s="153"/>
      <c r="O950" s="153"/>
      <c r="T950" s="153"/>
      <c r="U950" s="153"/>
      <c r="Z950" s="153"/>
      <c r="AA950" s="153"/>
      <c r="AF950" s="153"/>
      <c r="AG950" s="153"/>
      <c r="AL950" s="153"/>
      <c r="AM950" s="153"/>
      <c r="AR950" s="153"/>
      <c r="AS950" s="153"/>
      <c r="AX950" s="153"/>
      <c r="AY950" s="153"/>
      <c r="BD950" s="153"/>
      <c r="BE950" s="153"/>
      <c r="BF950" s="153"/>
    </row>
    <row r="951" ht="15.75" customHeight="1">
      <c r="H951" s="153"/>
      <c r="I951" s="153"/>
      <c r="N951" s="153"/>
      <c r="O951" s="153"/>
      <c r="T951" s="153"/>
      <c r="U951" s="153"/>
      <c r="Z951" s="153"/>
      <c r="AA951" s="153"/>
      <c r="AF951" s="153"/>
      <c r="AG951" s="153"/>
      <c r="AL951" s="153"/>
      <c r="AM951" s="153"/>
      <c r="AR951" s="153"/>
      <c r="AS951" s="153"/>
      <c r="AX951" s="153"/>
      <c r="AY951" s="153"/>
      <c r="BD951" s="153"/>
      <c r="BE951" s="153"/>
      <c r="BF951" s="153"/>
    </row>
    <row r="952" ht="15.75" customHeight="1">
      <c r="H952" s="153"/>
      <c r="I952" s="153"/>
      <c r="N952" s="153"/>
      <c r="O952" s="153"/>
      <c r="T952" s="153"/>
      <c r="U952" s="153"/>
      <c r="Z952" s="153"/>
      <c r="AA952" s="153"/>
      <c r="AF952" s="153"/>
      <c r="AG952" s="153"/>
      <c r="AL952" s="153"/>
      <c r="AM952" s="153"/>
      <c r="AR952" s="153"/>
      <c r="AS952" s="153"/>
      <c r="AX952" s="153"/>
      <c r="AY952" s="153"/>
      <c r="BD952" s="153"/>
      <c r="BE952" s="153"/>
      <c r="BF952" s="153"/>
    </row>
    <row r="953" ht="15.75" customHeight="1">
      <c r="H953" s="153"/>
      <c r="I953" s="153"/>
      <c r="N953" s="153"/>
      <c r="O953" s="153"/>
      <c r="T953" s="153"/>
      <c r="U953" s="153"/>
      <c r="Z953" s="153"/>
      <c r="AA953" s="153"/>
      <c r="AF953" s="153"/>
      <c r="AG953" s="153"/>
      <c r="AL953" s="153"/>
      <c r="AM953" s="153"/>
      <c r="AR953" s="153"/>
      <c r="AS953" s="153"/>
      <c r="AX953" s="153"/>
      <c r="AY953" s="153"/>
      <c r="BD953" s="153"/>
      <c r="BE953" s="153"/>
      <c r="BF953" s="153"/>
    </row>
    <row r="954" ht="15.75" customHeight="1">
      <c r="H954" s="153"/>
      <c r="I954" s="153"/>
      <c r="N954" s="153"/>
      <c r="O954" s="153"/>
      <c r="T954" s="153"/>
      <c r="U954" s="153"/>
      <c r="Z954" s="153"/>
      <c r="AA954" s="153"/>
      <c r="AF954" s="153"/>
      <c r="AG954" s="153"/>
      <c r="AL954" s="153"/>
      <c r="AM954" s="153"/>
      <c r="AR954" s="153"/>
      <c r="AS954" s="153"/>
      <c r="AX954" s="153"/>
      <c r="AY954" s="153"/>
      <c r="BD954" s="153"/>
      <c r="BE954" s="153"/>
      <c r="BF954" s="153"/>
    </row>
    <row r="955" ht="15.75" customHeight="1">
      <c r="H955" s="153"/>
      <c r="I955" s="153"/>
      <c r="N955" s="153"/>
      <c r="O955" s="153"/>
      <c r="T955" s="153"/>
      <c r="U955" s="153"/>
      <c r="Z955" s="153"/>
      <c r="AA955" s="153"/>
      <c r="AF955" s="153"/>
      <c r="AG955" s="153"/>
      <c r="AL955" s="153"/>
      <c r="AM955" s="153"/>
      <c r="AR955" s="153"/>
      <c r="AS955" s="153"/>
      <c r="AX955" s="153"/>
      <c r="AY955" s="153"/>
      <c r="BD955" s="153"/>
      <c r="BE955" s="153"/>
      <c r="BF955" s="153"/>
    </row>
    <row r="956" ht="15.75" customHeight="1">
      <c r="H956" s="153"/>
      <c r="I956" s="153"/>
      <c r="N956" s="153"/>
      <c r="O956" s="153"/>
      <c r="T956" s="153"/>
      <c r="U956" s="153"/>
      <c r="Z956" s="153"/>
      <c r="AA956" s="153"/>
      <c r="AF956" s="153"/>
      <c r="AG956" s="153"/>
      <c r="AL956" s="153"/>
      <c r="AM956" s="153"/>
      <c r="AR956" s="153"/>
      <c r="AS956" s="153"/>
      <c r="AX956" s="153"/>
      <c r="AY956" s="153"/>
      <c r="BD956" s="153"/>
      <c r="BE956" s="153"/>
      <c r="BF956" s="153"/>
    </row>
    <row r="957" ht="15.75" customHeight="1">
      <c r="H957" s="153"/>
      <c r="I957" s="153"/>
      <c r="N957" s="153"/>
      <c r="O957" s="153"/>
      <c r="T957" s="153"/>
      <c r="U957" s="153"/>
      <c r="Z957" s="153"/>
      <c r="AA957" s="153"/>
      <c r="AF957" s="153"/>
      <c r="AG957" s="153"/>
      <c r="AL957" s="153"/>
      <c r="AM957" s="153"/>
      <c r="AR957" s="153"/>
      <c r="AS957" s="153"/>
      <c r="AX957" s="153"/>
      <c r="AY957" s="153"/>
      <c r="BD957" s="153"/>
      <c r="BE957" s="153"/>
      <c r="BF957" s="153"/>
    </row>
    <row r="958" ht="15.75" customHeight="1">
      <c r="H958" s="153"/>
      <c r="I958" s="153"/>
      <c r="N958" s="153"/>
      <c r="O958" s="153"/>
      <c r="T958" s="153"/>
      <c r="U958" s="153"/>
      <c r="Z958" s="153"/>
      <c r="AA958" s="153"/>
      <c r="AF958" s="153"/>
      <c r="AG958" s="153"/>
      <c r="AL958" s="153"/>
      <c r="AM958" s="153"/>
      <c r="AR958" s="153"/>
      <c r="AS958" s="153"/>
      <c r="AX958" s="153"/>
      <c r="AY958" s="153"/>
      <c r="BD958" s="153"/>
      <c r="BE958" s="153"/>
      <c r="BF958" s="153"/>
    </row>
    <row r="959" ht="15.75" customHeight="1">
      <c r="H959" s="153"/>
      <c r="I959" s="153"/>
      <c r="N959" s="153"/>
      <c r="O959" s="153"/>
      <c r="T959" s="153"/>
      <c r="U959" s="153"/>
      <c r="Z959" s="153"/>
      <c r="AA959" s="153"/>
      <c r="AF959" s="153"/>
      <c r="AG959" s="153"/>
      <c r="AL959" s="153"/>
      <c r="AM959" s="153"/>
      <c r="AR959" s="153"/>
      <c r="AS959" s="153"/>
      <c r="AX959" s="153"/>
      <c r="AY959" s="153"/>
      <c r="BD959" s="153"/>
      <c r="BE959" s="153"/>
      <c r="BF959" s="153"/>
    </row>
    <row r="960" ht="15.75" customHeight="1">
      <c r="H960" s="153"/>
      <c r="I960" s="153"/>
      <c r="N960" s="153"/>
      <c r="O960" s="153"/>
      <c r="T960" s="153"/>
      <c r="U960" s="153"/>
      <c r="Z960" s="153"/>
      <c r="AA960" s="153"/>
      <c r="AF960" s="153"/>
      <c r="AG960" s="153"/>
      <c r="AL960" s="153"/>
      <c r="AM960" s="153"/>
      <c r="AR960" s="153"/>
      <c r="AS960" s="153"/>
      <c r="AX960" s="153"/>
      <c r="AY960" s="153"/>
      <c r="BD960" s="153"/>
      <c r="BE960" s="153"/>
      <c r="BF960" s="153"/>
    </row>
    <row r="961" ht="15.75" customHeight="1">
      <c r="H961" s="153"/>
      <c r="I961" s="153"/>
      <c r="N961" s="153"/>
      <c r="O961" s="153"/>
      <c r="T961" s="153"/>
      <c r="U961" s="153"/>
      <c r="Z961" s="153"/>
      <c r="AA961" s="153"/>
      <c r="AF961" s="153"/>
      <c r="AG961" s="153"/>
      <c r="AL961" s="153"/>
      <c r="AM961" s="153"/>
      <c r="AR961" s="153"/>
      <c r="AS961" s="153"/>
      <c r="AX961" s="153"/>
      <c r="AY961" s="153"/>
      <c r="BD961" s="153"/>
      <c r="BE961" s="153"/>
      <c r="BF961" s="153"/>
    </row>
    <row r="962" ht="15.75" customHeight="1">
      <c r="H962" s="153"/>
      <c r="I962" s="153"/>
      <c r="N962" s="153"/>
      <c r="O962" s="153"/>
      <c r="T962" s="153"/>
      <c r="U962" s="153"/>
      <c r="Z962" s="153"/>
      <c r="AA962" s="153"/>
      <c r="AF962" s="153"/>
      <c r="AG962" s="153"/>
      <c r="AL962" s="153"/>
      <c r="AM962" s="153"/>
      <c r="AR962" s="153"/>
      <c r="AS962" s="153"/>
      <c r="AX962" s="153"/>
      <c r="AY962" s="153"/>
      <c r="BD962" s="153"/>
      <c r="BE962" s="153"/>
      <c r="BF962" s="153"/>
    </row>
    <row r="963" ht="15.75" customHeight="1">
      <c r="H963" s="153"/>
      <c r="I963" s="153"/>
      <c r="N963" s="153"/>
      <c r="O963" s="153"/>
      <c r="T963" s="153"/>
      <c r="U963" s="153"/>
      <c r="Z963" s="153"/>
      <c r="AA963" s="153"/>
      <c r="AF963" s="153"/>
      <c r="AG963" s="153"/>
      <c r="AL963" s="153"/>
      <c r="AM963" s="153"/>
      <c r="AR963" s="153"/>
      <c r="AS963" s="153"/>
      <c r="AX963" s="153"/>
      <c r="AY963" s="153"/>
      <c r="BD963" s="153"/>
      <c r="BE963" s="153"/>
      <c r="BF963" s="153"/>
    </row>
    <row r="964" ht="15.75" customHeight="1">
      <c r="H964" s="153"/>
      <c r="I964" s="153"/>
      <c r="N964" s="153"/>
      <c r="O964" s="153"/>
      <c r="T964" s="153"/>
      <c r="U964" s="153"/>
      <c r="Z964" s="153"/>
      <c r="AA964" s="153"/>
      <c r="AF964" s="153"/>
      <c r="AG964" s="153"/>
      <c r="AL964" s="153"/>
      <c r="AM964" s="153"/>
      <c r="AR964" s="153"/>
      <c r="AS964" s="153"/>
      <c r="AX964" s="153"/>
      <c r="AY964" s="153"/>
      <c r="BD964" s="153"/>
      <c r="BE964" s="153"/>
      <c r="BF964" s="153"/>
    </row>
    <row r="965" ht="15.75" customHeight="1">
      <c r="H965" s="153"/>
      <c r="I965" s="153"/>
      <c r="N965" s="153"/>
      <c r="O965" s="153"/>
      <c r="T965" s="153"/>
      <c r="U965" s="153"/>
      <c r="Z965" s="153"/>
      <c r="AA965" s="153"/>
      <c r="AF965" s="153"/>
      <c r="AG965" s="153"/>
      <c r="AL965" s="153"/>
      <c r="AM965" s="153"/>
      <c r="AR965" s="153"/>
      <c r="AS965" s="153"/>
      <c r="AX965" s="153"/>
      <c r="AY965" s="153"/>
      <c r="BD965" s="153"/>
      <c r="BE965" s="153"/>
      <c r="BF965" s="153"/>
    </row>
    <row r="966" ht="15.75" customHeight="1">
      <c r="H966" s="153"/>
      <c r="I966" s="153"/>
      <c r="N966" s="153"/>
      <c r="O966" s="153"/>
      <c r="T966" s="153"/>
      <c r="U966" s="153"/>
      <c r="Z966" s="153"/>
      <c r="AA966" s="153"/>
      <c r="AF966" s="153"/>
      <c r="AG966" s="153"/>
      <c r="AL966" s="153"/>
      <c r="AM966" s="153"/>
      <c r="AR966" s="153"/>
      <c r="AS966" s="153"/>
      <c r="AX966" s="153"/>
      <c r="AY966" s="153"/>
      <c r="BD966" s="153"/>
      <c r="BE966" s="153"/>
      <c r="BF966" s="153"/>
    </row>
    <row r="967" ht="15.75" customHeight="1">
      <c r="H967" s="153"/>
      <c r="I967" s="153"/>
      <c r="N967" s="153"/>
      <c r="O967" s="153"/>
      <c r="T967" s="153"/>
      <c r="U967" s="153"/>
      <c r="Z967" s="153"/>
      <c r="AA967" s="153"/>
      <c r="AF967" s="153"/>
      <c r="AG967" s="153"/>
      <c r="AL967" s="153"/>
      <c r="AM967" s="153"/>
      <c r="AR967" s="153"/>
      <c r="AS967" s="153"/>
      <c r="AX967" s="153"/>
      <c r="AY967" s="153"/>
      <c r="BD967" s="153"/>
      <c r="BE967" s="153"/>
      <c r="BF967" s="153"/>
    </row>
    <row r="968" ht="15.75" customHeight="1">
      <c r="H968" s="153"/>
      <c r="I968" s="153"/>
      <c r="N968" s="153"/>
      <c r="O968" s="153"/>
      <c r="T968" s="153"/>
      <c r="U968" s="153"/>
      <c r="Z968" s="153"/>
      <c r="AA968" s="153"/>
      <c r="AF968" s="153"/>
      <c r="AG968" s="153"/>
      <c r="AL968" s="153"/>
      <c r="AM968" s="153"/>
      <c r="AR968" s="153"/>
      <c r="AS968" s="153"/>
      <c r="AX968" s="153"/>
      <c r="AY968" s="153"/>
      <c r="BD968" s="153"/>
      <c r="BE968" s="153"/>
      <c r="BF968" s="153"/>
    </row>
    <row r="969" ht="15.75" customHeight="1">
      <c r="H969" s="153"/>
      <c r="I969" s="153"/>
      <c r="N969" s="153"/>
      <c r="O969" s="153"/>
      <c r="T969" s="153"/>
      <c r="U969" s="153"/>
      <c r="Z969" s="153"/>
      <c r="AA969" s="153"/>
      <c r="AF969" s="153"/>
      <c r="AG969" s="153"/>
      <c r="AL969" s="153"/>
      <c r="AM969" s="153"/>
      <c r="AR969" s="153"/>
      <c r="AS969" s="153"/>
      <c r="AX969" s="153"/>
      <c r="AY969" s="153"/>
      <c r="BD969" s="153"/>
      <c r="BE969" s="153"/>
      <c r="BF969" s="153"/>
    </row>
    <row r="970" ht="15.75" customHeight="1">
      <c r="H970" s="153"/>
      <c r="I970" s="153"/>
      <c r="N970" s="153"/>
      <c r="O970" s="153"/>
      <c r="T970" s="153"/>
      <c r="U970" s="153"/>
      <c r="Z970" s="153"/>
      <c r="AA970" s="153"/>
      <c r="AF970" s="153"/>
      <c r="AG970" s="153"/>
      <c r="AL970" s="153"/>
      <c r="AM970" s="153"/>
      <c r="AR970" s="153"/>
      <c r="AS970" s="153"/>
      <c r="AX970" s="153"/>
      <c r="AY970" s="153"/>
      <c r="BD970" s="153"/>
      <c r="BE970" s="153"/>
      <c r="BF970" s="153"/>
    </row>
    <row r="971" ht="15.75" customHeight="1">
      <c r="H971" s="153"/>
      <c r="I971" s="153"/>
      <c r="N971" s="153"/>
      <c r="O971" s="153"/>
      <c r="T971" s="153"/>
      <c r="U971" s="153"/>
      <c r="Z971" s="153"/>
      <c r="AA971" s="153"/>
      <c r="AF971" s="153"/>
      <c r="AG971" s="153"/>
      <c r="AL971" s="153"/>
      <c r="AM971" s="153"/>
      <c r="AR971" s="153"/>
      <c r="AS971" s="153"/>
      <c r="AX971" s="153"/>
      <c r="AY971" s="153"/>
      <c r="BD971" s="153"/>
      <c r="BE971" s="153"/>
      <c r="BF971" s="153"/>
    </row>
    <row r="972" ht="15.75" customHeight="1">
      <c r="H972" s="153"/>
      <c r="I972" s="153"/>
      <c r="N972" s="153"/>
      <c r="O972" s="153"/>
      <c r="T972" s="153"/>
      <c r="U972" s="153"/>
      <c r="Z972" s="153"/>
      <c r="AA972" s="153"/>
      <c r="AF972" s="153"/>
      <c r="AG972" s="153"/>
      <c r="AL972" s="153"/>
      <c r="AM972" s="153"/>
      <c r="AR972" s="153"/>
      <c r="AS972" s="153"/>
      <c r="AX972" s="153"/>
      <c r="AY972" s="153"/>
      <c r="BD972" s="153"/>
      <c r="BE972" s="153"/>
      <c r="BF972" s="153"/>
    </row>
    <row r="973" ht="15.75" customHeight="1">
      <c r="H973" s="153"/>
      <c r="I973" s="153"/>
      <c r="N973" s="153"/>
      <c r="O973" s="153"/>
      <c r="T973" s="153"/>
      <c r="U973" s="153"/>
      <c r="Z973" s="153"/>
      <c r="AA973" s="153"/>
      <c r="AF973" s="153"/>
      <c r="AG973" s="153"/>
      <c r="AL973" s="153"/>
      <c r="AM973" s="153"/>
      <c r="AR973" s="153"/>
      <c r="AS973" s="153"/>
      <c r="AX973" s="153"/>
      <c r="AY973" s="153"/>
      <c r="BD973" s="153"/>
      <c r="BE973" s="153"/>
      <c r="BF973" s="153"/>
    </row>
    <row r="974" ht="15.75" customHeight="1">
      <c r="H974" s="153"/>
      <c r="I974" s="153"/>
      <c r="N974" s="153"/>
      <c r="O974" s="153"/>
      <c r="T974" s="153"/>
      <c r="U974" s="153"/>
      <c r="Z974" s="153"/>
      <c r="AA974" s="153"/>
      <c r="AF974" s="153"/>
      <c r="AG974" s="153"/>
      <c r="AL974" s="153"/>
      <c r="AM974" s="153"/>
      <c r="AR974" s="153"/>
      <c r="AS974" s="153"/>
      <c r="AX974" s="153"/>
      <c r="AY974" s="153"/>
      <c r="BD974" s="153"/>
      <c r="BE974" s="153"/>
      <c r="BF974" s="153"/>
    </row>
    <row r="975" ht="15.75" customHeight="1">
      <c r="H975" s="153"/>
      <c r="I975" s="153"/>
      <c r="N975" s="153"/>
      <c r="O975" s="153"/>
      <c r="T975" s="153"/>
      <c r="U975" s="153"/>
      <c r="Z975" s="153"/>
      <c r="AA975" s="153"/>
      <c r="AF975" s="153"/>
      <c r="AG975" s="153"/>
      <c r="AL975" s="153"/>
      <c r="AM975" s="153"/>
      <c r="AR975" s="153"/>
      <c r="AS975" s="153"/>
      <c r="AX975" s="153"/>
      <c r="AY975" s="153"/>
      <c r="BD975" s="153"/>
      <c r="BE975" s="153"/>
      <c r="BF975" s="153"/>
    </row>
    <row r="976" ht="15.75" customHeight="1">
      <c r="H976" s="153"/>
      <c r="I976" s="153"/>
      <c r="N976" s="153"/>
      <c r="O976" s="153"/>
      <c r="T976" s="153"/>
      <c r="U976" s="153"/>
      <c r="Z976" s="153"/>
      <c r="AA976" s="153"/>
      <c r="AF976" s="153"/>
      <c r="AG976" s="153"/>
      <c r="AL976" s="153"/>
      <c r="AM976" s="153"/>
      <c r="AR976" s="153"/>
      <c r="AS976" s="153"/>
      <c r="AX976" s="153"/>
      <c r="AY976" s="153"/>
      <c r="BD976" s="153"/>
      <c r="BE976" s="153"/>
      <c r="BF976" s="153"/>
    </row>
    <row r="977" ht="15.75" customHeight="1">
      <c r="H977" s="153"/>
      <c r="I977" s="153"/>
      <c r="N977" s="153"/>
      <c r="O977" s="153"/>
      <c r="T977" s="153"/>
      <c r="U977" s="153"/>
      <c r="Z977" s="153"/>
      <c r="AA977" s="153"/>
      <c r="AF977" s="153"/>
      <c r="AG977" s="153"/>
      <c r="AL977" s="153"/>
      <c r="AM977" s="153"/>
      <c r="AR977" s="153"/>
      <c r="AS977" s="153"/>
      <c r="AX977" s="153"/>
      <c r="AY977" s="153"/>
      <c r="BD977" s="153"/>
      <c r="BE977" s="153"/>
      <c r="BF977" s="153"/>
    </row>
    <row r="978" ht="15.75" customHeight="1">
      <c r="H978" s="153"/>
      <c r="I978" s="153"/>
      <c r="N978" s="153"/>
      <c r="O978" s="153"/>
      <c r="T978" s="153"/>
      <c r="U978" s="153"/>
      <c r="Z978" s="153"/>
      <c r="AA978" s="153"/>
      <c r="AF978" s="153"/>
      <c r="AG978" s="153"/>
      <c r="AL978" s="153"/>
      <c r="AM978" s="153"/>
      <c r="AR978" s="153"/>
      <c r="AS978" s="153"/>
      <c r="AX978" s="153"/>
      <c r="AY978" s="153"/>
      <c r="BD978" s="153"/>
      <c r="BE978" s="153"/>
      <c r="BF978" s="153"/>
    </row>
    <row r="979" ht="15.75" customHeight="1">
      <c r="H979" s="153"/>
      <c r="I979" s="153"/>
      <c r="N979" s="153"/>
      <c r="O979" s="153"/>
      <c r="T979" s="153"/>
      <c r="U979" s="153"/>
      <c r="Z979" s="153"/>
      <c r="AA979" s="153"/>
      <c r="AF979" s="153"/>
      <c r="AG979" s="153"/>
      <c r="AL979" s="153"/>
      <c r="AM979" s="153"/>
      <c r="AR979" s="153"/>
      <c r="AS979" s="153"/>
      <c r="AX979" s="153"/>
      <c r="AY979" s="153"/>
      <c r="BD979" s="153"/>
      <c r="BE979" s="153"/>
      <c r="BF979" s="153"/>
    </row>
    <row r="980" ht="15.75" customHeight="1">
      <c r="H980" s="153"/>
      <c r="I980" s="153"/>
      <c r="N980" s="153"/>
      <c r="O980" s="153"/>
      <c r="T980" s="153"/>
      <c r="U980" s="153"/>
      <c r="Z980" s="153"/>
      <c r="AA980" s="153"/>
      <c r="AF980" s="153"/>
      <c r="AG980" s="153"/>
      <c r="AL980" s="153"/>
      <c r="AM980" s="153"/>
      <c r="AR980" s="153"/>
      <c r="AS980" s="153"/>
      <c r="AX980" s="153"/>
      <c r="AY980" s="153"/>
      <c r="BD980" s="153"/>
      <c r="BE980" s="153"/>
      <c r="BF980" s="153"/>
    </row>
    <row r="981" ht="15.75" customHeight="1">
      <c r="H981" s="153"/>
      <c r="I981" s="153"/>
      <c r="N981" s="153"/>
      <c r="O981" s="153"/>
      <c r="T981" s="153"/>
      <c r="U981" s="153"/>
      <c r="Z981" s="153"/>
      <c r="AA981" s="153"/>
      <c r="AF981" s="153"/>
      <c r="AG981" s="153"/>
      <c r="AL981" s="153"/>
      <c r="AM981" s="153"/>
      <c r="AR981" s="153"/>
      <c r="AS981" s="153"/>
      <c r="AX981" s="153"/>
      <c r="AY981" s="153"/>
      <c r="BD981" s="153"/>
      <c r="BE981" s="153"/>
      <c r="BF981" s="153"/>
    </row>
    <row r="982" ht="15.75" customHeight="1">
      <c r="H982" s="153"/>
      <c r="I982" s="153"/>
      <c r="N982" s="153"/>
      <c r="O982" s="153"/>
      <c r="T982" s="153"/>
      <c r="U982" s="153"/>
      <c r="Z982" s="153"/>
      <c r="AA982" s="153"/>
      <c r="AF982" s="153"/>
      <c r="AG982" s="153"/>
      <c r="AL982" s="153"/>
      <c r="AM982" s="153"/>
      <c r="AR982" s="153"/>
      <c r="AS982" s="153"/>
      <c r="AX982" s="153"/>
      <c r="AY982" s="153"/>
      <c r="BD982" s="153"/>
      <c r="BE982" s="153"/>
      <c r="BF982" s="153"/>
    </row>
    <row r="983" ht="15.75" customHeight="1">
      <c r="H983" s="153"/>
      <c r="I983" s="153"/>
      <c r="N983" s="153"/>
      <c r="O983" s="153"/>
      <c r="T983" s="153"/>
      <c r="U983" s="153"/>
      <c r="Z983" s="153"/>
      <c r="AA983" s="153"/>
      <c r="AF983" s="153"/>
      <c r="AG983" s="153"/>
      <c r="AL983" s="153"/>
      <c r="AM983" s="153"/>
      <c r="AR983" s="153"/>
      <c r="AS983" s="153"/>
      <c r="AX983" s="153"/>
      <c r="AY983" s="153"/>
      <c r="BD983" s="153"/>
      <c r="BE983" s="153"/>
      <c r="BF983" s="153"/>
    </row>
    <row r="984" ht="15.75" customHeight="1">
      <c r="H984" s="153"/>
      <c r="I984" s="153"/>
      <c r="N984" s="153"/>
      <c r="O984" s="153"/>
      <c r="T984" s="153"/>
      <c r="U984" s="153"/>
      <c r="Z984" s="153"/>
      <c r="AA984" s="153"/>
      <c r="AF984" s="153"/>
      <c r="AG984" s="153"/>
      <c r="AL984" s="153"/>
      <c r="AM984" s="153"/>
      <c r="AR984" s="153"/>
      <c r="AS984" s="153"/>
      <c r="AX984" s="153"/>
      <c r="AY984" s="153"/>
      <c r="BD984" s="153"/>
      <c r="BE984" s="153"/>
      <c r="BF984" s="153"/>
    </row>
    <row r="985" ht="15.75" customHeight="1">
      <c r="H985" s="153"/>
      <c r="I985" s="153"/>
      <c r="N985" s="153"/>
      <c r="O985" s="153"/>
      <c r="T985" s="153"/>
      <c r="U985" s="153"/>
      <c r="Z985" s="153"/>
      <c r="AA985" s="153"/>
      <c r="AF985" s="153"/>
      <c r="AG985" s="153"/>
      <c r="AL985" s="153"/>
      <c r="AM985" s="153"/>
      <c r="AR985" s="153"/>
      <c r="AS985" s="153"/>
      <c r="AX985" s="153"/>
      <c r="AY985" s="153"/>
      <c r="BD985" s="153"/>
      <c r="BE985" s="153"/>
      <c r="BF985" s="153"/>
    </row>
    <row r="986" ht="15.75" customHeight="1">
      <c r="H986" s="153"/>
      <c r="I986" s="153"/>
      <c r="N986" s="153"/>
      <c r="O986" s="153"/>
      <c r="T986" s="153"/>
      <c r="U986" s="153"/>
      <c r="Z986" s="153"/>
      <c r="AA986" s="153"/>
      <c r="AF986" s="153"/>
      <c r="AG986" s="153"/>
      <c r="AL986" s="153"/>
      <c r="AM986" s="153"/>
      <c r="AR986" s="153"/>
      <c r="AS986" s="153"/>
      <c r="AX986" s="153"/>
      <c r="AY986" s="153"/>
      <c r="BD986" s="153"/>
      <c r="BE986" s="153"/>
      <c r="BF986" s="153"/>
    </row>
    <row r="987" ht="15.75" customHeight="1">
      <c r="H987" s="153"/>
      <c r="I987" s="153"/>
      <c r="N987" s="153"/>
      <c r="O987" s="153"/>
      <c r="T987" s="153"/>
      <c r="U987" s="153"/>
      <c r="Z987" s="153"/>
      <c r="AA987" s="153"/>
      <c r="AF987" s="153"/>
      <c r="AG987" s="153"/>
      <c r="AL987" s="153"/>
      <c r="AM987" s="153"/>
      <c r="AR987" s="153"/>
      <c r="AS987" s="153"/>
      <c r="AX987" s="153"/>
      <c r="AY987" s="153"/>
      <c r="BD987" s="153"/>
      <c r="BE987" s="153"/>
      <c r="BF987" s="153"/>
    </row>
    <row r="988" ht="15.75" customHeight="1">
      <c r="H988" s="153"/>
      <c r="I988" s="153"/>
      <c r="N988" s="153"/>
      <c r="O988" s="153"/>
      <c r="T988" s="153"/>
      <c r="U988" s="153"/>
      <c r="Z988" s="153"/>
      <c r="AA988" s="153"/>
      <c r="AF988" s="153"/>
      <c r="AG988" s="153"/>
      <c r="AL988" s="153"/>
      <c r="AM988" s="153"/>
      <c r="AR988" s="153"/>
      <c r="AS988" s="153"/>
      <c r="AX988" s="153"/>
      <c r="AY988" s="153"/>
      <c r="BD988" s="153"/>
      <c r="BE988" s="153"/>
      <c r="BF988" s="153"/>
    </row>
    <row r="989" ht="15.75" customHeight="1">
      <c r="H989" s="153"/>
      <c r="I989" s="153"/>
      <c r="N989" s="153"/>
      <c r="O989" s="153"/>
      <c r="T989" s="153"/>
      <c r="U989" s="153"/>
      <c r="Z989" s="153"/>
      <c r="AA989" s="153"/>
      <c r="AF989" s="153"/>
      <c r="AG989" s="153"/>
      <c r="AL989" s="153"/>
      <c r="AM989" s="153"/>
      <c r="AR989" s="153"/>
      <c r="AS989" s="153"/>
      <c r="AX989" s="153"/>
      <c r="AY989" s="153"/>
      <c r="BD989" s="153"/>
      <c r="BE989" s="153"/>
      <c r="BF989" s="153"/>
    </row>
    <row r="990" ht="15.75" customHeight="1">
      <c r="H990" s="153"/>
      <c r="I990" s="153"/>
      <c r="N990" s="153"/>
      <c r="O990" s="153"/>
      <c r="T990" s="153"/>
      <c r="U990" s="153"/>
      <c r="Z990" s="153"/>
      <c r="AA990" s="153"/>
      <c r="AF990" s="153"/>
      <c r="AG990" s="153"/>
      <c r="AL990" s="153"/>
      <c r="AM990" s="153"/>
      <c r="AR990" s="153"/>
      <c r="AS990" s="153"/>
      <c r="AX990" s="153"/>
      <c r="AY990" s="153"/>
      <c r="BD990" s="153"/>
      <c r="BE990" s="153"/>
      <c r="BF990" s="153"/>
    </row>
    <row r="991" ht="15.75" customHeight="1">
      <c r="H991" s="153"/>
      <c r="I991" s="153"/>
      <c r="N991" s="153"/>
      <c r="O991" s="153"/>
      <c r="T991" s="153"/>
      <c r="U991" s="153"/>
      <c r="Z991" s="153"/>
      <c r="AA991" s="153"/>
      <c r="AF991" s="153"/>
      <c r="AG991" s="153"/>
      <c r="AL991" s="153"/>
      <c r="AM991" s="153"/>
      <c r="AR991" s="153"/>
      <c r="AS991" s="153"/>
      <c r="AX991" s="153"/>
      <c r="AY991" s="153"/>
      <c r="BD991" s="153"/>
      <c r="BE991" s="153"/>
      <c r="BF991" s="153"/>
    </row>
    <row r="992" ht="15.75" customHeight="1">
      <c r="H992" s="153"/>
      <c r="I992" s="153"/>
      <c r="N992" s="153"/>
      <c r="O992" s="153"/>
      <c r="T992" s="153"/>
      <c r="U992" s="153"/>
      <c r="Z992" s="153"/>
      <c r="AA992" s="153"/>
      <c r="AF992" s="153"/>
      <c r="AG992" s="153"/>
      <c r="AL992" s="153"/>
      <c r="AM992" s="153"/>
      <c r="AR992" s="153"/>
      <c r="AS992" s="153"/>
      <c r="AX992" s="153"/>
      <c r="AY992" s="153"/>
      <c r="BD992" s="153"/>
      <c r="BE992" s="153"/>
      <c r="BF992" s="153"/>
    </row>
    <row r="993" ht="15.75" customHeight="1">
      <c r="H993" s="153"/>
      <c r="I993" s="153"/>
      <c r="N993" s="153"/>
      <c r="O993" s="153"/>
      <c r="T993" s="153"/>
      <c r="U993" s="153"/>
      <c r="Z993" s="153"/>
      <c r="AA993" s="153"/>
      <c r="AF993" s="153"/>
      <c r="AG993" s="153"/>
      <c r="AL993" s="153"/>
      <c r="AM993" s="153"/>
      <c r="AR993" s="153"/>
      <c r="AS993" s="153"/>
      <c r="AX993" s="153"/>
      <c r="AY993" s="153"/>
      <c r="BD993" s="153"/>
      <c r="BE993" s="153"/>
      <c r="BF993" s="153"/>
    </row>
    <row r="994" ht="15.75" customHeight="1">
      <c r="H994" s="153"/>
      <c r="I994" s="153"/>
      <c r="N994" s="153"/>
      <c r="O994" s="153"/>
      <c r="T994" s="153"/>
      <c r="U994" s="153"/>
      <c r="Z994" s="153"/>
      <c r="AA994" s="153"/>
      <c r="AF994" s="153"/>
      <c r="AG994" s="153"/>
      <c r="AL994" s="153"/>
      <c r="AM994" s="153"/>
      <c r="AR994" s="153"/>
      <c r="AS994" s="153"/>
      <c r="AX994" s="153"/>
      <c r="AY994" s="153"/>
      <c r="BD994" s="153"/>
      <c r="BE994" s="153"/>
      <c r="BF994" s="153"/>
    </row>
    <row r="995" ht="15.75" customHeight="1">
      <c r="H995" s="153"/>
      <c r="I995" s="153"/>
      <c r="N995" s="153"/>
      <c r="O995" s="153"/>
      <c r="T995" s="153"/>
      <c r="U995" s="153"/>
      <c r="Z995" s="153"/>
      <c r="AA995" s="153"/>
      <c r="AF995" s="153"/>
      <c r="AG995" s="153"/>
      <c r="AL995" s="153"/>
      <c r="AM995" s="153"/>
      <c r="AR995" s="153"/>
      <c r="AS995" s="153"/>
      <c r="AX995" s="153"/>
      <c r="AY995" s="153"/>
      <c r="BD995" s="153"/>
      <c r="BE995" s="153"/>
      <c r="BF995" s="153"/>
    </row>
    <row r="996" ht="15.75" customHeight="1">
      <c r="H996" s="153"/>
      <c r="I996" s="153"/>
      <c r="N996" s="153"/>
      <c r="O996" s="153"/>
      <c r="T996" s="153"/>
      <c r="U996" s="153"/>
      <c r="Z996" s="153"/>
      <c r="AA996" s="153"/>
      <c r="AF996" s="153"/>
      <c r="AG996" s="153"/>
      <c r="AL996" s="153"/>
      <c r="AM996" s="153"/>
      <c r="AR996" s="153"/>
      <c r="AS996" s="153"/>
      <c r="AX996" s="153"/>
      <c r="AY996" s="153"/>
      <c r="BD996" s="153"/>
      <c r="BE996" s="153"/>
      <c r="BF996" s="153"/>
    </row>
    <row r="997" ht="15.75" customHeight="1">
      <c r="H997" s="153"/>
      <c r="I997" s="153"/>
      <c r="N997" s="153"/>
      <c r="O997" s="153"/>
      <c r="T997" s="153"/>
      <c r="U997" s="153"/>
      <c r="Z997" s="153"/>
      <c r="AA997" s="153"/>
      <c r="AF997" s="153"/>
      <c r="AG997" s="153"/>
      <c r="AL997" s="153"/>
      <c r="AM997" s="153"/>
      <c r="AR997" s="153"/>
      <c r="AS997" s="153"/>
      <c r="AX997" s="153"/>
      <c r="AY997" s="153"/>
      <c r="BD997" s="153"/>
      <c r="BE997" s="153"/>
      <c r="BF997" s="153"/>
    </row>
    <row r="998" ht="15.75" customHeight="1">
      <c r="H998" s="153"/>
      <c r="I998" s="153"/>
      <c r="N998" s="153"/>
      <c r="O998" s="153"/>
      <c r="T998" s="153"/>
      <c r="U998" s="153"/>
      <c r="Z998" s="153"/>
      <c r="AA998" s="153"/>
      <c r="AF998" s="153"/>
      <c r="AG998" s="153"/>
      <c r="AL998" s="153"/>
      <c r="AM998" s="153"/>
      <c r="AR998" s="153"/>
      <c r="AS998" s="153"/>
      <c r="AX998" s="153"/>
      <c r="AY998" s="153"/>
      <c r="BD998" s="153"/>
      <c r="BE998" s="153"/>
      <c r="BF998" s="153"/>
    </row>
    <row r="999" ht="15.75" customHeight="1">
      <c r="H999" s="153"/>
      <c r="I999" s="153"/>
      <c r="N999" s="153"/>
      <c r="O999" s="153"/>
      <c r="T999" s="153"/>
      <c r="U999" s="153"/>
      <c r="Z999" s="153"/>
      <c r="AA999" s="153"/>
      <c r="AF999" s="153"/>
      <c r="AG999" s="153"/>
      <c r="AL999" s="153"/>
      <c r="AM999" s="153"/>
      <c r="AR999" s="153"/>
      <c r="AS999" s="153"/>
      <c r="AX999" s="153"/>
      <c r="AY999" s="153"/>
      <c r="BD999" s="153"/>
      <c r="BE999" s="153"/>
      <c r="BF999" s="153"/>
    </row>
    <row r="1000" ht="15.75" customHeight="1">
      <c r="H1000" s="153"/>
      <c r="I1000" s="153"/>
      <c r="N1000" s="153"/>
      <c r="O1000" s="153"/>
      <c r="T1000" s="153"/>
      <c r="U1000" s="153"/>
      <c r="Z1000" s="153"/>
      <c r="AA1000" s="153"/>
      <c r="AF1000" s="153"/>
      <c r="AG1000" s="153"/>
      <c r="AL1000" s="153"/>
      <c r="AM1000" s="153"/>
      <c r="AR1000" s="153"/>
      <c r="AS1000" s="153"/>
      <c r="AX1000" s="153"/>
      <c r="AY1000" s="153"/>
      <c r="BD1000" s="153"/>
      <c r="BE1000" s="153"/>
      <c r="BF1000" s="153"/>
    </row>
  </sheetData>
  <mergeCells count="18">
    <mergeCell ref="AR3:AV3"/>
    <mergeCell ref="AX3:BB3"/>
    <mergeCell ref="BD3:BD4"/>
    <mergeCell ref="BE3:BE4"/>
    <mergeCell ref="BF3:BF4"/>
    <mergeCell ref="A50:E50"/>
    <mergeCell ref="A51:E51"/>
    <mergeCell ref="A52:E52"/>
    <mergeCell ref="A54:E54"/>
    <mergeCell ref="A55:E55"/>
    <mergeCell ref="A57:B57"/>
    <mergeCell ref="B3:F3"/>
    <mergeCell ref="H3:L3"/>
    <mergeCell ref="N3:R3"/>
    <mergeCell ref="T3:X3"/>
    <mergeCell ref="Z3:AD3"/>
    <mergeCell ref="AF3:AJ3"/>
    <mergeCell ref="AL3:AP3"/>
  </mergeCell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88"/>
    <col customWidth="1" min="2" max="4" width="7.75"/>
    <col customWidth="1" min="5" max="5" width="16.5"/>
    <col customWidth="1" min="6" max="59" width="7.75"/>
  </cols>
  <sheetData>
    <row r="1">
      <c r="A1" s="155" t="s">
        <v>217</v>
      </c>
      <c r="B1" s="156"/>
      <c r="C1" s="156"/>
      <c r="D1" s="6"/>
      <c r="E1" s="6"/>
      <c r="H1" s="153"/>
      <c r="I1" s="153"/>
      <c r="N1" s="153"/>
      <c r="O1" s="153"/>
      <c r="T1" s="153"/>
      <c r="U1" s="153"/>
      <c r="Z1" s="153"/>
      <c r="AA1" s="153"/>
      <c r="AF1" s="153"/>
      <c r="AG1" s="153"/>
      <c r="AL1" s="153"/>
      <c r="AM1" s="153"/>
      <c r="AR1" s="153"/>
      <c r="AS1" s="153"/>
      <c r="AX1" s="153"/>
      <c r="AY1" s="153"/>
      <c r="BD1" s="153"/>
      <c r="BE1" s="153"/>
      <c r="BF1" s="153"/>
    </row>
    <row r="2">
      <c r="B2" s="153"/>
      <c r="C2" s="153"/>
      <c r="H2" s="153"/>
      <c r="I2" s="153"/>
      <c r="N2" s="153"/>
      <c r="O2" s="153"/>
      <c r="T2" s="153"/>
      <c r="U2" s="153"/>
      <c r="Z2" s="153"/>
      <c r="AA2" s="153"/>
      <c r="AF2" s="153"/>
      <c r="AG2" s="153"/>
      <c r="AL2" s="153"/>
      <c r="AM2" s="153"/>
      <c r="AR2" s="153"/>
      <c r="AS2" s="153"/>
      <c r="AX2" s="153"/>
      <c r="AY2" s="153"/>
      <c r="BD2" s="153"/>
      <c r="BE2" s="153"/>
      <c r="BF2" s="153"/>
    </row>
    <row r="3" ht="15.75" customHeight="1">
      <c r="A3" s="7"/>
      <c r="B3" s="118" t="s">
        <v>104</v>
      </c>
      <c r="C3" s="13"/>
      <c r="D3" s="13"/>
      <c r="E3" s="13"/>
      <c r="F3" s="14"/>
      <c r="G3" s="119"/>
      <c r="H3" s="120" t="s">
        <v>105</v>
      </c>
      <c r="I3" s="13"/>
      <c r="J3" s="13"/>
      <c r="K3" s="13"/>
      <c r="L3" s="14"/>
      <c r="M3" s="119"/>
      <c r="N3" s="121" t="s">
        <v>106</v>
      </c>
      <c r="O3" s="13"/>
      <c r="P3" s="13"/>
      <c r="Q3" s="13"/>
      <c r="R3" s="14"/>
      <c r="S3" s="119"/>
      <c r="T3" s="122" t="s">
        <v>107</v>
      </c>
      <c r="U3" s="13"/>
      <c r="V3" s="13"/>
      <c r="W3" s="13"/>
      <c r="X3" s="14"/>
      <c r="Y3" s="119"/>
      <c r="Z3" s="123" t="s">
        <v>108</v>
      </c>
      <c r="AA3" s="13"/>
      <c r="AB3" s="13"/>
      <c r="AC3" s="13"/>
      <c r="AD3" s="14"/>
      <c r="AE3" s="119"/>
      <c r="AF3" s="124" t="s">
        <v>109</v>
      </c>
      <c r="AG3" s="13"/>
      <c r="AH3" s="13"/>
      <c r="AI3" s="13"/>
      <c r="AJ3" s="14"/>
      <c r="AK3" s="119"/>
      <c r="AL3" s="125" t="s">
        <v>110</v>
      </c>
      <c r="AM3" s="13"/>
      <c r="AN3" s="13"/>
      <c r="AO3" s="13"/>
      <c r="AP3" s="14"/>
      <c r="AQ3" s="119"/>
      <c r="AR3" s="126" t="s">
        <v>111</v>
      </c>
      <c r="AS3" s="13"/>
      <c r="AT3" s="13"/>
      <c r="AU3" s="13"/>
      <c r="AV3" s="14"/>
      <c r="AW3" s="119"/>
      <c r="AX3" s="121" t="s">
        <v>112</v>
      </c>
      <c r="AY3" s="13"/>
      <c r="AZ3" s="13"/>
      <c r="BA3" s="13"/>
      <c r="BB3" s="14"/>
      <c r="BC3" s="119"/>
      <c r="BD3" s="157" t="s">
        <v>113</v>
      </c>
      <c r="BE3" s="157" t="s">
        <v>114</v>
      </c>
      <c r="BF3" s="157" t="s">
        <v>115</v>
      </c>
      <c r="BG3" s="158" t="s">
        <v>218</v>
      </c>
    </row>
    <row r="4">
      <c r="A4" s="128" t="s">
        <v>93</v>
      </c>
      <c r="B4" s="159" t="s">
        <v>51</v>
      </c>
      <c r="C4" s="160" t="s">
        <v>52</v>
      </c>
      <c r="D4" s="161" t="s">
        <v>219</v>
      </c>
      <c r="E4" s="161" t="s">
        <v>220</v>
      </c>
      <c r="F4" s="161" t="s">
        <v>221</v>
      </c>
      <c r="G4" s="162"/>
      <c r="H4" s="163" t="s">
        <v>51</v>
      </c>
      <c r="I4" s="163" t="s">
        <v>52</v>
      </c>
      <c r="J4" s="164" t="s">
        <v>119</v>
      </c>
      <c r="K4" s="164" t="s">
        <v>120</v>
      </c>
      <c r="L4" s="164" t="s">
        <v>121</v>
      </c>
      <c r="M4" s="162"/>
      <c r="N4" s="165" t="s">
        <v>51</v>
      </c>
      <c r="O4" s="165" t="s">
        <v>52</v>
      </c>
      <c r="P4" s="166" t="s">
        <v>122</v>
      </c>
      <c r="Q4" s="166" t="s">
        <v>123</v>
      </c>
      <c r="R4" s="166" t="s">
        <v>124</v>
      </c>
      <c r="S4" s="162"/>
      <c r="T4" s="167" t="s">
        <v>51</v>
      </c>
      <c r="U4" s="167" t="s">
        <v>52</v>
      </c>
      <c r="V4" s="168" t="s">
        <v>125</v>
      </c>
      <c r="W4" s="168" t="s">
        <v>126</v>
      </c>
      <c r="X4" s="168" t="s">
        <v>127</v>
      </c>
      <c r="Y4" s="162"/>
      <c r="Z4" s="169" t="s">
        <v>51</v>
      </c>
      <c r="AA4" s="169" t="s">
        <v>52</v>
      </c>
      <c r="AB4" s="170" t="s">
        <v>128</v>
      </c>
      <c r="AC4" s="170" t="s">
        <v>129</v>
      </c>
      <c r="AD4" s="170" t="s">
        <v>130</v>
      </c>
      <c r="AE4" s="162"/>
      <c r="AF4" s="171" t="s">
        <v>51</v>
      </c>
      <c r="AG4" s="171" t="s">
        <v>52</v>
      </c>
      <c r="AH4" s="172" t="s">
        <v>131</v>
      </c>
      <c r="AI4" s="172" t="s">
        <v>132</v>
      </c>
      <c r="AJ4" s="172" t="s">
        <v>133</v>
      </c>
      <c r="AK4" s="162"/>
      <c r="AL4" s="173" t="s">
        <v>51</v>
      </c>
      <c r="AM4" s="173" t="s">
        <v>52</v>
      </c>
      <c r="AN4" s="174" t="s">
        <v>134</v>
      </c>
      <c r="AO4" s="174" t="s">
        <v>135</v>
      </c>
      <c r="AP4" s="174" t="s">
        <v>136</v>
      </c>
      <c r="AQ4" s="162"/>
      <c r="AR4" s="175" t="s">
        <v>51</v>
      </c>
      <c r="AS4" s="175" t="s">
        <v>52</v>
      </c>
      <c r="AT4" s="176" t="s">
        <v>137</v>
      </c>
      <c r="AU4" s="176" t="s">
        <v>138</v>
      </c>
      <c r="AV4" s="176" t="s">
        <v>139</v>
      </c>
      <c r="AW4" s="162"/>
      <c r="AX4" s="165" t="s">
        <v>51</v>
      </c>
      <c r="AY4" s="165" t="s">
        <v>52</v>
      </c>
      <c r="AZ4" s="166" t="s">
        <v>140</v>
      </c>
      <c r="BA4" s="166" t="s">
        <v>141</v>
      </c>
      <c r="BB4" s="166" t="s">
        <v>142</v>
      </c>
      <c r="BC4" s="162"/>
      <c r="BD4" s="139"/>
      <c r="BE4" s="139"/>
      <c r="BF4" s="177"/>
      <c r="BG4" s="177"/>
    </row>
    <row r="5" hidden="1">
      <c r="A5" s="11">
        <v>1989.0</v>
      </c>
      <c r="B5" s="85">
        <v>1838.0</v>
      </c>
      <c r="C5" s="85">
        <v>1137.0</v>
      </c>
      <c r="D5" s="140">
        <v>0.0045997031965184405</v>
      </c>
      <c r="E5" s="140">
        <v>0.0028454094311433442</v>
      </c>
      <c r="F5" s="140">
        <v>0.007888005767943282</v>
      </c>
      <c r="G5" s="17"/>
      <c r="H5" s="85">
        <v>5566.0</v>
      </c>
      <c r="I5" s="85">
        <v>5333.0</v>
      </c>
      <c r="J5" s="140">
        <v>0.01392924265061025</v>
      </c>
      <c r="K5" s="140">
        <v>0.01334614643472951</v>
      </c>
      <c r="L5" s="140">
        <v>0.02388718177604587</v>
      </c>
      <c r="M5" s="17"/>
      <c r="N5" s="85">
        <v>17704.0</v>
      </c>
      <c r="O5" s="85">
        <v>9826.0</v>
      </c>
      <c r="P5" s="140">
        <v>0.04430530217147033</v>
      </c>
      <c r="Q5" s="140">
        <v>0.024590143421648634</v>
      </c>
      <c r="R5" s="140">
        <v>0.07597891954062452</v>
      </c>
      <c r="S5" s="17"/>
      <c r="T5" s="85">
        <v>9748.0</v>
      </c>
      <c r="U5" s="85">
        <v>7474.0</v>
      </c>
      <c r="V5" s="140">
        <v>0.024394943830066244</v>
      </c>
      <c r="W5" s="140">
        <v>0.018704124967779553</v>
      </c>
      <c r="X5" s="140">
        <v>0.04183475529157297</v>
      </c>
      <c r="Y5" s="17"/>
      <c r="Z5" s="85">
        <v>183029.0</v>
      </c>
      <c r="AA5" s="85">
        <v>127248.0</v>
      </c>
      <c r="AB5" s="140">
        <v>0.458040846765818</v>
      </c>
      <c r="AC5" s="140">
        <v>0.3184456106368762</v>
      </c>
      <c r="AD5" s="140">
        <v>0.7854917343312791</v>
      </c>
      <c r="AE5" s="17"/>
      <c r="AF5" s="85"/>
      <c r="AG5" s="85"/>
      <c r="AH5" s="11"/>
      <c r="AI5" s="11"/>
      <c r="AJ5" s="11"/>
      <c r="AK5" s="17"/>
      <c r="AL5" s="85"/>
      <c r="AM5" s="85"/>
      <c r="AN5" s="11"/>
      <c r="AO5" s="11"/>
      <c r="AP5" s="11"/>
      <c r="AQ5" s="17"/>
      <c r="AR5" s="85"/>
      <c r="AS5" s="85"/>
      <c r="AT5" s="11"/>
      <c r="AU5" s="11"/>
      <c r="AV5" s="11"/>
      <c r="AW5" s="17"/>
      <c r="AX5" s="85">
        <v>2773.0</v>
      </c>
      <c r="AY5" s="85">
        <v>2745.0</v>
      </c>
      <c r="AZ5" s="140">
        <v>0.006939595736640715</v>
      </c>
      <c r="BA5" s="140">
        <v>0.006869524088380369</v>
      </c>
      <c r="BB5" s="140">
        <v>0.011900674643366006</v>
      </c>
      <c r="BC5" s="17"/>
      <c r="BD5" s="85">
        <v>233012.0</v>
      </c>
      <c r="BE5" s="85">
        <v>166579.0</v>
      </c>
      <c r="BF5" s="85">
        <v>399591.0</v>
      </c>
      <c r="BG5" s="32">
        <f t="shared" ref="BG5:BG36" si="1">BD5/BF5</f>
        <v>0.5831262466</v>
      </c>
    </row>
    <row r="6" hidden="1">
      <c r="A6" s="11">
        <v>1990.0</v>
      </c>
      <c r="B6" s="85">
        <v>1953.0</v>
      </c>
      <c r="C6" s="85">
        <v>1246.0</v>
      </c>
      <c r="D6" s="140">
        <v>0.004641192784169089</v>
      </c>
      <c r="E6" s="140">
        <v>0.0029610477261007087</v>
      </c>
      <c r="F6" s="140">
        <v>0.007914861540581396</v>
      </c>
      <c r="G6" s="17"/>
      <c r="H6" s="85">
        <v>6223.0</v>
      </c>
      <c r="I6" s="85">
        <v>5472.0</v>
      </c>
      <c r="J6" s="140">
        <v>0.01478860353091871</v>
      </c>
      <c r="K6" s="140">
        <v>0.013003894989745649</v>
      </c>
      <c r="L6" s="140">
        <v>0.02521975594830416</v>
      </c>
      <c r="M6" s="17"/>
      <c r="N6" s="85">
        <v>18239.0</v>
      </c>
      <c r="O6" s="85">
        <v>10098.0</v>
      </c>
      <c r="P6" s="140">
        <v>0.043343940189687666</v>
      </c>
      <c r="Q6" s="140">
        <v>0.023997319372524042</v>
      </c>
      <c r="R6" s="140">
        <v>0.07391662039870152</v>
      </c>
      <c r="S6" s="17"/>
      <c r="T6" s="85">
        <v>10609.0</v>
      </c>
      <c r="U6" s="85">
        <v>7893.0</v>
      </c>
      <c r="V6" s="140">
        <v>0.025211681642217033</v>
      </c>
      <c r="W6" s="140">
        <v>0.01875726300330088</v>
      </c>
      <c r="X6" s="140">
        <v>0.04299475989965593</v>
      </c>
      <c r="Y6" s="17"/>
      <c r="Z6" s="85">
        <v>194081.0</v>
      </c>
      <c r="AA6" s="85">
        <v>130927.0</v>
      </c>
      <c r="AB6" s="140">
        <v>0.4612223946463497</v>
      </c>
      <c r="AC6" s="140">
        <v>0.3111405261919643</v>
      </c>
      <c r="AD6" s="140">
        <v>0.7865459511815555</v>
      </c>
      <c r="AE6" s="17"/>
      <c r="AF6" s="85"/>
      <c r="AG6" s="85"/>
      <c r="AH6" s="11"/>
      <c r="AI6" s="11"/>
      <c r="AJ6" s="11"/>
      <c r="AK6" s="17"/>
      <c r="AL6" s="85"/>
      <c r="AM6" s="85"/>
      <c r="AN6" s="11"/>
      <c r="AO6" s="11"/>
      <c r="AP6" s="11"/>
      <c r="AQ6" s="17"/>
      <c r="AR6" s="85">
        <v>8709.0</v>
      </c>
      <c r="AS6" s="85">
        <v>6265.0</v>
      </c>
      <c r="AT6" s="140">
        <v>0.020696440326333124</v>
      </c>
      <c r="AU6" s="140">
        <v>0.014888414128427722</v>
      </c>
      <c r="AV6" s="140">
        <v>0.035294689788491235</v>
      </c>
      <c r="AW6" s="17"/>
      <c r="AX6" s="85">
        <v>2856.0</v>
      </c>
      <c r="AY6" s="85">
        <v>2723.0</v>
      </c>
      <c r="AZ6" s="140">
        <v>0.006787120630612861</v>
      </c>
      <c r="BA6" s="140">
        <v>0.006471053738500988</v>
      </c>
      <c r="BB6" s="140">
        <v>0.011574421177624406</v>
      </c>
      <c r="BC6" s="17"/>
      <c r="BD6" s="85">
        <v>246751.0</v>
      </c>
      <c r="BE6" s="85">
        <v>174046.0</v>
      </c>
      <c r="BF6" s="85">
        <v>420797.0</v>
      </c>
      <c r="BG6" s="32">
        <f t="shared" si="1"/>
        <v>0.5863896368</v>
      </c>
    </row>
    <row r="7" hidden="1">
      <c r="A7" s="11">
        <v>1991.0</v>
      </c>
      <c r="B7" s="85">
        <v>2309.0</v>
      </c>
      <c r="C7" s="85">
        <v>1354.0</v>
      </c>
      <c r="D7" s="140">
        <v>0.0051124223671246225</v>
      </c>
      <c r="E7" s="140">
        <v>0.0029979297899899258</v>
      </c>
      <c r="F7" s="140">
        <v>0.008588815569227564</v>
      </c>
      <c r="G7" s="17"/>
      <c r="H7" s="85">
        <v>7475.0</v>
      </c>
      <c r="I7" s="85">
        <v>6430.0</v>
      </c>
      <c r="J7" s="140">
        <v>0.01655060943882917</v>
      </c>
      <c r="K7" s="140">
        <v>0.014236845309922617</v>
      </c>
      <c r="L7" s="140">
        <v>0.027804849016880052</v>
      </c>
      <c r="M7" s="17"/>
      <c r="N7" s="85">
        <v>21056.0</v>
      </c>
      <c r="O7" s="85">
        <v>11453.0</v>
      </c>
      <c r="P7" s="140">
        <v>0.04662068660120227</v>
      </c>
      <c r="Q7" s="140">
        <v>0.025358412027145213</v>
      </c>
      <c r="R7" s="140">
        <v>0.07832226098988983</v>
      </c>
      <c r="S7" s="17"/>
      <c r="T7" s="85">
        <v>13263.0</v>
      </c>
      <c r="U7" s="85">
        <v>9221.0</v>
      </c>
      <c r="V7" s="140">
        <v>0.029365984346112543</v>
      </c>
      <c r="W7" s="140">
        <v>0.02041647754320318</v>
      </c>
      <c r="X7" s="140">
        <v>0.04933454347971641</v>
      </c>
      <c r="Y7" s="17"/>
      <c r="Z7" s="85">
        <v>211719.0</v>
      </c>
      <c r="AA7" s="85">
        <v>143816.0</v>
      </c>
      <c r="AB7" s="140">
        <v>0.4687730407731736</v>
      </c>
      <c r="AC7" s="140">
        <v>0.31842708321801416</v>
      </c>
      <c r="AD7" s="140">
        <v>0.7875337563886058</v>
      </c>
      <c r="AE7" s="17"/>
      <c r="AF7" s="85"/>
      <c r="AG7" s="85"/>
      <c r="AH7" s="11"/>
      <c r="AI7" s="11"/>
      <c r="AJ7" s="11"/>
      <c r="AK7" s="17"/>
      <c r="AL7" s="85"/>
      <c r="AM7" s="85"/>
      <c r="AN7" s="11"/>
      <c r="AO7" s="11"/>
      <c r="AP7" s="11"/>
      <c r="AQ7" s="17"/>
      <c r="AR7" s="85">
        <v>4605.0</v>
      </c>
      <c r="AS7" s="85">
        <v>6345.0</v>
      </c>
      <c r="AT7" s="140">
        <v>0.010196061065659977</v>
      </c>
      <c r="AU7" s="140">
        <v>0.014048644399915863</v>
      </c>
      <c r="AV7" s="140">
        <v>0.017129274879295338</v>
      </c>
      <c r="AW7" s="17"/>
      <c r="AX7" s="85">
        <v>3469.0</v>
      </c>
      <c r="AY7" s="85">
        <v>3200.0</v>
      </c>
      <c r="AZ7" s="140">
        <v>0.007680811256628547</v>
      </c>
      <c r="BA7" s="140">
        <v>0.007085210729665998</v>
      </c>
      <c r="BB7" s="140">
        <v>0.012903681771178182</v>
      </c>
      <c r="BC7" s="17"/>
      <c r="BD7" s="85">
        <v>268838.0</v>
      </c>
      <c r="BE7" s="85">
        <v>182807.0</v>
      </c>
      <c r="BF7" s="85">
        <v>451645.0</v>
      </c>
      <c r="BG7" s="32">
        <f t="shared" si="1"/>
        <v>0.5952418382</v>
      </c>
    </row>
    <row r="8" hidden="1">
      <c r="A8" s="11">
        <v>1992.0</v>
      </c>
      <c r="B8" s="85">
        <v>2400.0</v>
      </c>
      <c r="C8" s="85">
        <v>1324.0</v>
      </c>
      <c r="D8" s="140">
        <v>0.005145268068466367</v>
      </c>
      <c r="E8" s="140">
        <v>0.0028384728844372794</v>
      </c>
      <c r="F8" s="140">
        <v>0.008614037291603108</v>
      </c>
      <c r="G8" s="17"/>
      <c r="H8" s="85">
        <v>7774.0</v>
      </c>
      <c r="I8" s="85">
        <v>6150.0</v>
      </c>
      <c r="J8" s="140">
        <v>0.01666638081844064</v>
      </c>
      <c r="K8" s="140">
        <v>0.013184749425445065</v>
      </c>
      <c r="L8" s="140">
        <v>0.0279023024603844</v>
      </c>
      <c r="M8" s="17"/>
      <c r="N8" s="85">
        <v>22279.0</v>
      </c>
      <c r="O8" s="85">
        <v>11562.0</v>
      </c>
      <c r="P8" s="140">
        <v>0.04776309470723425</v>
      </c>
      <c r="Q8" s="140">
        <v>0.024787328919836725</v>
      </c>
      <c r="R8" s="140">
        <v>0.07996339034151069</v>
      </c>
      <c r="S8" s="17"/>
      <c r="T8" s="85">
        <v>13822.0</v>
      </c>
      <c r="U8" s="85">
        <v>9175.0</v>
      </c>
      <c r="V8" s="140">
        <v>0.029632456350975885</v>
      </c>
      <c r="W8" s="140">
        <v>0.019669931053407884</v>
      </c>
      <c r="X8" s="140">
        <v>0.04960967643522424</v>
      </c>
      <c r="Y8" s="17"/>
      <c r="Z8" s="85">
        <v>221387.0</v>
      </c>
      <c r="AA8" s="85">
        <v>143137.0</v>
      </c>
      <c r="AB8" s="140">
        <v>0.47462310911398486</v>
      </c>
      <c r="AC8" s="140">
        <v>0.30686593146502933</v>
      </c>
      <c r="AD8" s="140">
        <v>0.7945982807817239</v>
      </c>
      <c r="AE8" s="17"/>
      <c r="AF8" s="85"/>
      <c r="AG8" s="85"/>
      <c r="AH8" s="11"/>
      <c r="AI8" s="11"/>
      <c r="AJ8" s="11"/>
      <c r="AK8" s="17"/>
      <c r="AL8" s="85"/>
      <c r="AM8" s="85"/>
      <c r="AN8" s="11"/>
      <c r="AO8" s="11"/>
      <c r="AP8" s="11"/>
      <c r="AQ8" s="17"/>
      <c r="AR8" s="85">
        <v>5963.0</v>
      </c>
      <c r="AS8" s="85">
        <v>12556.0</v>
      </c>
      <c r="AT8" s="140">
        <v>0.012783847288443728</v>
      </c>
      <c r="AU8" s="140">
        <v>0.026918327444859877</v>
      </c>
      <c r="AV8" s="140">
        <v>0.021402293487428888</v>
      </c>
      <c r="AW8" s="17"/>
      <c r="AX8" s="85">
        <v>4323.0</v>
      </c>
      <c r="AY8" s="85">
        <v>3240.0</v>
      </c>
      <c r="AZ8" s="140">
        <v>0.009267914108325044</v>
      </c>
      <c r="BA8" s="140">
        <v>0.006946111892429596</v>
      </c>
      <c r="BB8" s="140">
        <v>0.015516034671500098</v>
      </c>
      <c r="BC8" s="17"/>
      <c r="BD8" s="85">
        <v>278615.0</v>
      </c>
      <c r="BE8" s="85">
        <v>187833.0</v>
      </c>
      <c r="BF8" s="85">
        <v>466448.0</v>
      </c>
      <c r="BG8" s="32">
        <f t="shared" si="1"/>
        <v>0.5973120262</v>
      </c>
    </row>
    <row r="9" hidden="1">
      <c r="A9" s="11">
        <v>1993.0</v>
      </c>
      <c r="B9" s="85">
        <v>2622.0</v>
      </c>
      <c r="C9" s="85">
        <v>1482.0</v>
      </c>
      <c r="D9" s="140">
        <v>0.0054416742591374264</v>
      </c>
      <c r="E9" s="140">
        <v>0.0030757289290776757</v>
      </c>
      <c r="F9" s="140">
        <v>0.009130416614433161</v>
      </c>
      <c r="G9" s="17"/>
      <c r="H9" s="85">
        <v>8124.0</v>
      </c>
      <c r="I9" s="85">
        <v>6887.0</v>
      </c>
      <c r="J9" s="140">
        <v>0.016860473562636327</v>
      </c>
      <c r="K9" s="140">
        <v>0.014293215340457457</v>
      </c>
      <c r="L9" s="140">
        <v>0.02828966612343822</v>
      </c>
      <c r="M9" s="17"/>
      <c r="N9" s="85">
        <v>24101.0</v>
      </c>
      <c r="O9" s="85">
        <v>12708.0</v>
      </c>
      <c r="P9" s="140">
        <v>0.05001898982435969</v>
      </c>
      <c r="Q9" s="140">
        <v>0.026374064258245008</v>
      </c>
      <c r="R9" s="140">
        <v>0.0839253130528046</v>
      </c>
      <c r="S9" s="17"/>
      <c r="T9" s="85">
        <v>15296.0</v>
      </c>
      <c r="U9" s="85">
        <v>10492.0</v>
      </c>
      <c r="V9" s="140">
        <v>0.03174517523560872</v>
      </c>
      <c r="W9" s="140">
        <v>0.021774998599111316</v>
      </c>
      <c r="X9" s="140">
        <v>0.0532642458178374</v>
      </c>
      <c r="Y9" s="17"/>
      <c r="Z9" s="85">
        <v>225080.0</v>
      </c>
      <c r="AA9" s="85">
        <v>146835.0</v>
      </c>
      <c r="AB9" s="140">
        <v>0.4671289253419725</v>
      </c>
      <c r="AC9" s="140">
        <v>0.30473998468361707</v>
      </c>
      <c r="AD9" s="140">
        <v>0.7837811485799451</v>
      </c>
      <c r="AE9" s="17"/>
      <c r="AF9" s="85"/>
      <c r="AG9" s="85"/>
      <c r="AH9" s="11"/>
      <c r="AI9" s="11"/>
      <c r="AJ9" s="11"/>
      <c r="AK9" s="17"/>
      <c r="AL9" s="85"/>
      <c r="AM9" s="85"/>
      <c r="AN9" s="11"/>
      <c r="AO9" s="11"/>
      <c r="AP9" s="11"/>
      <c r="AQ9" s="17"/>
      <c r="AR9" s="85">
        <v>6500.0</v>
      </c>
      <c r="AS9" s="85">
        <v>12181.0</v>
      </c>
      <c r="AT9" s="140">
        <v>0.013490039162621384</v>
      </c>
      <c r="AU9" s="140">
        <v>0.025280333390752474</v>
      </c>
      <c r="AV9" s="140">
        <v>0.022634518685665732</v>
      </c>
      <c r="AW9" s="17"/>
      <c r="AX9" s="85">
        <v>4834.0</v>
      </c>
      <c r="AY9" s="85">
        <v>3654.0</v>
      </c>
      <c r="AZ9" s="140">
        <v>0.010032438355709503</v>
      </c>
      <c r="BA9" s="140">
        <v>0.007583477400033622</v>
      </c>
      <c r="BB9" s="140">
        <v>0.01683311743484741</v>
      </c>
      <c r="BC9" s="17"/>
      <c r="BD9" s="85">
        <v>287172.0</v>
      </c>
      <c r="BE9" s="85">
        <v>194665.0</v>
      </c>
      <c r="BF9" s="85">
        <v>481837.0</v>
      </c>
      <c r="BG9" s="32">
        <f t="shared" si="1"/>
        <v>0.595994081</v>
      </c>
    </row>
    <row r="10" hidden="1">
      <c r="A10" s="11">
        <v>1994.0</v>
      </c>
      <c r="B10" s="85">
        <v>2939.0</v>
      </c>
      <c r="C10" s="85">
        <v>1732.0</v>
      </c>
      <c r="D10" s="140">
        <v>0.0058981244004543505</v>
      </c>
      <c r="E10" s="140">
        <v>0.003475859633068028</v>
      </c>
      <c r="F10" s="140">
        <v>0.009815840274669856</v>
      </c>
      <c r="G10" s="17"/>
      <c r="H10" s="85">
        <v>9513.0</v>
      </c>
      <c r="I10" s="85">
        <v>7458.0</v>
      </c>
      <c r="J10" s="140">
        <v>0.019091138966152513</v>
      </c>
      <c r="K10" s="140">
        <v>0.014967067634769834</v>
      </c>
      <c r="L10" s="140">
        <v>0.0317720614266534</v>
      </c>
      <c r="M10" s="17"/>
      <c r="N10" s="85">
        <v>25436.0</v>
      </c>
      <c r="O10" s="85">
        <v>14513.0</v>
      </c>
      <c r="P10" s="140">
        <v>0.051046169530437856</v>
      </c>
      <c r="Q10" s="140">
        <v>0.02912537578216876</v>
      </c>
      <c r="R10" s="140">
        <v>0.08495260742650644</v>
      </c>
      <c r="S10" s="17"/>
      <c r="T10" s="85">
        <v>16829.0</v>
      </c>
      <c r="U10" s="85">
        <v>10921.0</v>
      </c>
      <c r="V10" s="140">
        <v>0.03377323427534749</v>
      </c>
      <c r="W10" s="140">
        <v>0.021916780053542688</v>
      </c>
      <c r="X10" s="140">
        <v>0.05620645661191528</v>
      </c>
      <c r="Y10" s="17"/>
      <c r="Z10" s="85">
        <v>234141.0</v>
      </c>
      <c r="AA10" s="85">
        <v>156097.0</v>
      </c>
      <c r="AB10" s="140">
        <v>0.469885248467772</v>
      </c>
      <c r="AC10" s="140">
        <v>0.3132628528539376</v>
      </c>
      <c r="AD10" s="140">
        <v>0.7819975017868236</v>
      </c>
      <c r="AE10" s="17"/>
      <c r="AF10" s="85"/>
      <c r="AG10" s="85"/>
      <c r="AH10" s="11"/>
      <c r="AI10" s="11"/>
      <c r="AJ10" s="11"/>
      <c r="AK10" s="17"/>
      <c r="AL10" s="85"/>
      <c r="AM10" s="85"/>
      <c r="AN10" s="11"/>
      <c r="AO10" s="11"/>
      <c r="AP10" s="11"/>
      <c r="AQ10" s="17"/>
      <c r="AR10" s="85">
        <v>4967.0</v>
      </c>
      <c r="AS10" s="85">
        <v>4018.0</v>
      </c>
      <c r="AT10" s="140">
        <v>0.00996801085303054</v>
      </c>
      <c r="AU10" s="140">
        <v>0.008063512705350656</v>
      </c>
      <c r="AV10" s="140">
        <v>0.01658907065133895</v>
      </c>
      <c r="AW10" s="17"/>
      <c r="AX10" s="85">
        <v>5536.0</v>
      </c>
      <c r="AY10" s="85">
        <v>3961.0</v>
      </c>
      <c r="AZ10" s="140">
        <v>0.01110990700269319</v>
      </c>
      <c r="BA10" s="140">
        <v>0.007949122405648072</v>
      </c>
      <c r="BB10" s="140">
        <v>0.018489449391144035</v>
      </c>
      <c r="BC10" s="17"/>
      <c r="BD10" s="85">
        <v>299414.0</v>
      </c>
      <c r="BE10" s="85">
        <v>198880.0</v>
      </c>
      <c r="BF10" s="85">
        <v>498294.0</v>
      </c>
      <c r="BG10" s="32">
        <f t="shared" si="1"/>
        <v>0.6008781964</v>
      </c>
    </row>
    <row r="11" hidden="1">
      <c r="A11" s="11">
        <v>1995.0</v>
      </c>
      <c r="B11" s="85">
        <v>3273.0</v>
      </c>
      <c r="C11" s="85">
        <v>1947.0</v>
      </c>
      <c r="D11" s="140">
        <v>0.006590406156683735</v>
      </c>
      <c r="E11" s="140">
        <v>0.003920415761400315</v>
      </c>
      <c r="F11" s="140">
        <v>0.010915676151598832</v>
      </c>
      <c r="G11" s="17"/>
      <c r="H11" s="85">
        <v>10671.0</v>
      </c>
      <c r="I11" s="85">
        <v>8301.0</v>
      </c>
      <c r="J11" s="140">
        <v>0.02148677790955458</v>
      </c>
      <c r="K11" s="140">
        <v>0.01671462313065435</v>
      </c>
      <c r="L11" s="140">
        <v>0.03558850602313203</v>
      </c>
      <c r="M11" s="17"/>
      <c r="N11" s="85">
        <v>26502.0</v>
      </c>
      <c r="O11" s="85">
        <v>13880.0</v>
      </c>
      <c r="P11" s="140">
        <v>0.05336356369215776</v>
      </c>
      <c r="Q11" s="140">
        <v>0.027948315751533837</v>
      </c>
      <c r="R11" s="140">
        <v>0.08838596069956377</v>
      </c>
      <c r="S11" s="17"/>
      <c r="T11" s="85">
        <v>18215.0</v>
      </c>
      <c r="U11" s="85">
        <v>13206.0</v>
      </c>
      <c r="V11" s="140">
        <v>0.03667713050534502</v>
      </c>
      <c r="W11" s="140">
        <v>0.026591171312302292</v>
      </c>
      <c r="X11" s="140">
        <v>0.06074825575966169</v>
      </c>
      <c r="Y11" s="17"/>
      <c r="Z11" s="85">
        <v>229811.0</v>
      </c>
      <c r="AA11" s="85">
        <v>150092.0</v>
      </c>
      <c r="AB11" s="140">
        <v>0.46273994172735894</v>
      </c>
      <c r="AC11" s="140">
        <v>0.30222036079100983</v>
      </c>
      <c r="AD11" s="140">
        <v>0.7664352129774149</v>
      </c>
      <c r="AE11" s="17"/>
      <c r="AF11" s="85"/>
      <c r="AG11" s="85"/>
      <c r="AH11" s="11"/>
      <c r="AI11" s="11"/>
      <c r="AJ11" s="11"/>
      <c r="AK11" s="17"/>
      <c r="AL11" s="85"/>
      <c r="AM11" s="85"/>
      <c r="AN11" s="11"/>
      <c r="AO11" s="11"/>
      <c r="AP11" s="11"/>
      <c r="AQ11" s="17"/>
      <c r="AR11" s="85">
        <v>5582.0</v>
      </c>
      <c r="AS11" s="85">
        <v>4265.0</v>
      </c>
      <c r="AT11" s="140">
        <v>0.011239733323131258</v>
      </c>
      <c r="AU11" s="140">
        <v>0.008587865034603155</v>
      </c>
      <c r="AV11" s="140">
        <v>0.018616347167193608</v>
      </c>
      <c r="AW11" s="17"/>
      <c r="AX11" s="85">
        <v>5149.0</v>
      </c>
      <c r="AY11" s="85">
        <v>4142.0</v>
      </c>
      <c r="AZ11" s="140">
        <v>0.01036785863145877</v>
      </c>
      <c r="BA11" s="140">
        <v>0.008340196242280487</v>
      </c>
      <c r="BB11" s="140">
        <v>0.017172262910046556</v>
      </c>
      <c r="BC11" s="17"/>
      <c r="BD11" s="85">
        <v>299844.0</v>
      </c>
      <c r="BE11" s="85">
        <v>196787.0</v>
      </c>
      <c r="BF11" s="85">
        <v>496631.0</v>
      </c>
      <c r="BG11" s="32">
        <f t="shared" si="1"/>
        <v>0.6037561087</v>
      </c>
    </row>
    <row r="12" hidden="1">
      <c r="A12" s="11">
        <v>1996.0</v>
      </c>
      <c r="B12" s="85">
        <v>3317.0</v>
      </c>
      <c r="C12" s="85">
        <v>1793.0</v>
      </c>
      <c r="D12" s="140">
        <v>0.006648200556388446</v>
      </c>
      <c r="E12" s="140">
        <v>0.003593676092132796</v>
      </c>
      <c r="F12" s="140">
        <v>0.010889762900609985</v>
      </c>
      <c r="G12" s="17"/>
      <c r="H12" s="85">
        <v>11885.0</v>
      </c>
      <c r="I12" s="85">
        <v>9046.0</v>
      </c>
      <c r="J12" s="140">
        <v>0.023820881402676117</v>
      </c>
      <c r="K12" s="140">
        <v>0.01813072723337048</v>
      </c>
      <c r="L12" s="140">
        <v>0.03901864096284283</v>
      </c>
      <c r="M12" s="17" t="s">
        <v>222</v>
      </c>
      <c r="N12" s="85">
        <v>28870.0</v>
      </c>
      <c r="O12" s="85">
        <v>14664.0</v>
      </c>
      <c r="P12" s="140">
        <v>0.057863596642428225</v>
      </c>
      <c r="Q12" s="140">
        <v>0.02939077870331027</v>
      </c>
      <c r="R12" s="140">
        <v>0.09478066172463379</v>
      </c>
      <c r="S12" s="17"/>
      <c r="T12" s="85">
        <v>19515.0</v>
      </c>
      <c r="U12" s="85">
        <v>12483.0</v>
      </c>
      <c r="V12" s="140">
        <v>0.03911354653539961</v>
      </c>
      <c r="W12" s="140">
        <v>0.02501944152710189</v>
      </c>
      <c r="X12" s="140">
        <v>0.06406805034832797</v>
      </c>
      <c r="Y12" s="17"/>
      <c r="Z12" s="85">
        <v>230011.0</v>
      </c>
      <c r="AA12" s="85">
        <v>148231.0</v>
      </c>
      <c r="AB12" s="140">
        <v>0.4610067103332719</v>
      </c>
      <c r="AC12" s="140">
        <v>0.2970965983340415</v>
      </c>
      <c r="AD12" s="140">
        <v>0.7551297119482071</v>
      </c>
      <c r="AE12" s="17"/>
      <c r="AF12" s="85"/>
      <c r="AG12" s="85"/>
      <c r="AH12" s="11"/>
      <c r="AI12" s="11"/>
      <c r="AJ12" s="11"/>
      <c r="AK12" s="17"/>
      <c r="AL12" s="85"/>
      <c r="AM12" s="85"/>
      <c r="AN12" s="11"/>
      <c r="AO12" s="11"/>
      <c r="AP12" s="11"/>
      <c r="AQ12" s="17"/>
      <c r="AR12" s="85">
        <v>5635.0</v>
      </c>
      <c r="AS12" s="85">
        <v>4017.0</v>
      </c>
      <c r="AT12" s="140">
        <v>0.01129412424939671</v>
      </c>
      <c r="AU12" s="140">
        <v>0.00805119735755574</v>
      </c>
      <c r="AV12" s="140">
        <v>0.01849979317001425</v>
      </c>
      <c r="AW12" s="17"/>
      <c r="AX12" s="85">
        <v>5359.0</v>
      </c>
      <c r="AY12" s="85">
        <v>4080.0</v>
      </c>
      <c r="AZ12" s="140">
        <v>0.010740942653507893</v>
      </c>
      <c r="BA12" s="140">
        <v>0.008177467069660795</v>
      </c>
      <c r="BB12" s="140">
        <v>0.017593680851482937</v>
      </c>
      <c r="BC12" s="17"/>
      <c r="BD12" s="85">
        <v>304598.0</v>
      </c>
      <c r="BE12" s="85">
        <v>194334.0</v>
      </c>
      <c r="BF12" s="85">
        <v>498932.0</v>
      </c>
      <c r="BG12" s="32">
        <f t="shared" si="1"/>
        <v>0.6105000281</v>
      </c>
    </row>
    <row r="13" hidden="1">
      <c r="A13" s="11">
        <v>1997.0</v>
      </c>
      <c r="B13" s="85">
        <v>3683.0</v>
      </c>
      <c r="C13" s="85">
        <v>1843.0</v>
      </c>
      <c r="D13" s="140">
        <v>0.007236765835705963</v>
      </c>
      <c r="E13" s="140">
        <v>0.003621330283792042</v>
      </c>
      <c r="F13" s="140">
        <v>0.011731952129303122</v>
      </c>
      <c r="G13" s="17"/>
      <c r="H13" s="85">
        <v>12855.0</v>
      </c>
      <c r="I13" s="85">
        <v>9387.0</v>
      </c>
      <c r="J13" s="140">
        <v>0.025258926097746444</v>
      </c>
      <c r="K13" s="140">
        <v>0.01844461604663912</v>
      </c>
      <c r="L13" s="140">
        <v>0.04094874955802108</v>
      </c>
      <c r="M13" s="17"/>
      <c r="N13" s="85">
        <v>31178.0</v>
      </c>
      <c r="O13" s="85">
        <v>15306.0</v>
      </c>
      <c r="P13" s="140">
        <v>0.06126198349868056</v>
      </c>
      <c r="Q13" s="140">
        <v>0.030074922042170913</v>
      </c>
      <c r="R13" s="140">
        <v>0.0993154503088278</v>
      </c>
      <c r="S13" s="17"/>
      <c r="T13" s="85">
        <v>21874.0</v>
      </c>
      <c r="U13" s="85">
        <v>13902.0</v>
      </c>
      <c r="V13" s="140">
        <v>0.04298045503400278</v>
      </c>
      <c r="W13" s="140">
        <v>0.02731618752321051</v>
      </c>
      <c r="X13" s="140">
        <v>0.06967817563844055</v>
      </c>
      <c r="Y13" s="17"/>
      <c r="Z13" s="85">
        <v>232989.0</v>
      </c>
      <c r="AA13" s="85">
        <v>146176.0</v>
      </c>
      <c r="AB13" s="140">
        <v>0.45780256185047424</v>
      </c>
      <c r="AC13" s="140">
        <v>0.28722277567204857</v>
      </c>
      <c r="AD13" s="140">
        <v>0.7421710004491462</v>
      </c>
      <c r="AE13" s="17"/>
      <c r="AF13" s="85"/>
      <c r="AG13" s="85"/>
      <c r="AH13" s="11"/>
      <c r="AI13" s="11"/>
      <c r="AJ13" s="11"/>
      <c r="AK13" s="17"/>
      <c r="AL13" s="85"/>
      <c r="AM13" s="85"/>
      <c r="AN13" s="11"/>
      <c r="AO13" s="11"/>
      <c r="AP13" s="11"/>
      <c r="AQ13" s="17"/>
      <c r="AR13" s="85">
        <v>5723.0</v>
      </c>
      <c r="AS13" s="85">
        <v>4106.0</v>
      </c>
      <c r="AT13" s="140">
        <v>0.01124518351282792</v>
      </c>
      <c r="AU13" s="140">
        <v>0.008067923030520957</v>
      </c>
      <c r="AV13" s="140">
        <v>0.018230236773283132</v>
      </c>
      <c r="AW13" s="17"/>
      <c r="AX13" s="85">
        <v>5627.0</v>
      </c>
      <c r="AY13" s="85">
        <v>4280.0</v>
      </c>
      <c r="AZ13" s="140">
        <v>0.011056552092728062</v>
      </c>
      <c r="BA13" s="140">
        <v>0.008409817479451947</v>
      </c>
      <c r="BB13" s="140">
        <v>0.01792443514297819</v>
      </c>
      <c r="BC13" s="17"/>
      <c r="BD13" s="85">
        <v>313929.0</v>
      </c>
      <c r="BE13" s="85">
        <v>195000.0</v>
      </c>
      <c r="BF13" s="85">
        <v>508929.0</v>
      </c>
      <c r="BG13" s="32">
        <f t="shared" si="1"/>
        <v>0.6168424279</v>
      </c>
    </row>
    <row r="14" hidden="1">
      <c r="A14" s="11">
        <v>1998.0</v>
      </c>
      <c r="B14" s="85">
        <v>3793.0</v>
      </c>
      <c r="C14" s="85">
        <v>2325.0</v>
      </c>
      <c r="D14" s="140">
        <v>0.007394281080153773</v>
      </c>
      <c r="E14" s="140">
        <v>0.004532481811589118</v>
      </c>
      <c r="F14" s="140">
        <v>0.012035309497518689</v>
      </c>
      <c r="G14" s="17"/>
      <c r="H14" s="85">
        <v>12830.0</v>
      </c>
      <c r="I14" s="85">
        <v>9591.0</v>
      </c>
      <c r="J14" s="140">
        <v>0.025011501781801452</v>
      </c>
      <c r="K14" s="140">
        <v>0.01869721851825859</v>
      </c>
      <c r="L14" s="140">
        <v>0.040709997588495854</v>
      </c>
      <c r="M14" s="17"/>
      <c r="N14" s="85">
        <v>31844.0</v>
      </c>
      <c r="O14" s="85">
        <v>15943.0</v>
      </c>
      <c r="P14" s="140">
        <v>0.062078430455158644</v>
      </c>
      <c r="Q14" s="140">
        <v>0.031080153772974323</v>
      </c>
      <c r="R14" s="140">
        <v>0.1010420236327406</v>
      </c>
      <c r="S14" s="17"/>
      <c r="T14" s="85">
        <v>23370.0</v>
      </c>
      <c r="U14" s="85">
        <v>14869.0</v>
      </c>
      <c r="V14" s="140">
        <v>0.04555875266100545</v>
      </c>
      <c r="W14" s="140">
        <v>0.02898643959420154</v>
      </c>
      <c r="X14" s="140">
        <v>0.0741537524273693</v>
      </c>
      <c r="Y14" s="17"/>
      <c r="Z14" s="85">
        <v>230859.0</v>
      </c>
      <c r="AA14" s="85">
        <v>146116.0</v>
      </c>
      <c r="AB14" s="140">
        <v>0.450049126254474</v>
      </c>
      <c r="AC14" s="140">
        <v>0.28484649994931416</v>
      </c>
      <c r="AD14" s="140">
        <v>0.7325229410196855</v>
      </c>
      <c r="AE14" s="17"/>
      <c r="AF14" s="85"/>
      <c r="AG14" s="85"/>
      <c r="AH14" s="11"/>
      <c r="AI14" s="11"/>
      <c r="AJ14" s="11"/>
      <c r="AK14" s="17"/>
      <c r="AL14" s="85"/>
      <c r="AM14" s="85"/>
      <c r="AN14" s="11"/>
      <c r="AO14" s="11"/>
      <c r="AP14" s="11"/>
      <c r="AQ14" s="17"/>
      <c r="AR14" s="85">
        <v>6050.0</v>
      </c>
      <c r="AS14" s="85">
        <v>4502.0</v>
      </c>
      <c r="AT14" s="140">
        <v>0.0117941999828448</v>
      </c>
      <c r="AU14" s="140">
        <v>0.008776444350870627</v>
      </c>
      <c r="AV14" s="140">
        <v>0.019196842198784096</v>
      </c>
      <c r="AW14" s="17"/>
      <c r="AX14" s="85">
        <v>6410.0</v>
      </c>
      <c r="AY14" s="85">
        <v>4462.0</v>
      </c>
      <c r="AZ14" s="140">
        <v>0.012496003618187632</v>
      </c>
      <c r="BA14" s="140">
        <v>0.008698466169165867</v>
      </c>
      <c r="BB14" s="140">
        <v>0.02033913363540596</v>
      </c>
      <c r="BC14" s="17"/>
      <c r="BD14" s="85">
        <v>315156.0</v>
      </c>
      <c r="BE14" s="85">
        <v>197808.0</v>
      </c>
      <c r="BF14" s="85">
        <v>512964.0</v>
      </c>
      <c r="BG14" s="32">
        <f t="shared" si="1"/>
        <v>0.6143822958</v>
      </c>
    </row>
    <row r="15" hidden="1">
      <c r="A15" s="11">
        <v>1999.0</v>
      </c>
      <c r="B15" s="85">
        <v>3717.0</v>
      </c>
      <c r="C15" s="85">
        <v>1879.0</v>
      </c>
      <c r="D15" s="140">
        <v>0.00743571021334907</v>
      </c>
      <c r="E15" s="140">
        <v>0.003758864538843934</v>
      </c>
      <c r="F15" s="140">
        <v>0.01188227057819378</v>
      </c>
      <c r="G15" s="17"/>
      <c r="H15" s="85">
        <v>14151.0</v>
      </c>
      <c r="I15" s="85">
        <v>9853.0</v>
      </c>
      <c r="J15" s="140">
        <v>0.02830851095752023</v>
      </c>
      <c r="K15" s="140">
        <v>0.019710533422687217</v>
      </c>
      <c r="L15" s="140">
        <v>0.04523702204789351</v>
      </c>
      <c r="M15" s="17"/>
      <c r="N15" s="85">
        <v>32474.0</v>
      </c>
      <c r="O15" s="85">
        <v>15329.0</v>
      </c>
      <c r="P15" s="140">
        <v>0.06496294147653961</v>
      </c>
      <c r="Q15" s="140">
        <v>0.0306650529621813</v>
      </c>
      <c r="R15" s="140">
        <v>0.10381082990483315</v>
      </c>
      <c r="S15" s="17"/>
      <c r="T15" s="85">
        <v>25295.0</v>
      </c>
      <c r="U15" s="85">
        <v>14709.0</v>
      </c>
      <c r="V15" s="140">
        <v>0.05060163837682667</v>
      </c>
      <c r="W15" s="140">
        <v>0.029424767696570212</v>
      </c>
      <c r="X15" s="140">
        <v>0.08086145662507713</v>
      </c>
      <c r="Y15" s="17"/>
      <c r="Z15" s="85">
        <v>224604.0</v>
      </c>
      <c r="AA15" s="85">
        <v>136662.0</v>
      </c>
      <c r="AB15" s="140">
        <v>0.44931134160856995</v>
      </c>
      <c r="AC15" s="140">
        <v>0.2733868789821659</v>
      </c>
      <c r="AD15" s="140">
        <v>0.7179998657370557</v>
      </c>
      <c r="AE15" s="17"/>
      <c r="AF15" s="85"/>
      <c r="AG15" s="85"/>
      <c r="AH15" s="11"/>
      <c r="AI15" s="11"/>
      <c r="AJ15" s="11"/>
      <c r="AK15" s="17"/>
      <c r="AL15" s="85"/>
      <c r="AM15" s="85"/>
      <c r="AN15" s="11"/>
      <c r="AO15" s="11"/>
      <c r="AP15" s="11"/>
      <c r="AQ15" s="17"/>
      <c r="AR15" s="85">
        <v>7253.0</v>
      </c>
      <c r="AS15" s="85">
        <v>4801.0</v>
      </c>
      <c r="AT15" s="140">
        <v>0.014509337147543934</v>
      </c>
      <c r="AU15" s="140">
        <v>0.009604208968062654</v>
      </c>
      <c r="AV15" s="140">
        <v>0.023185931800817725</v>
      </c>
      <c r="AW15" s="17"/>
      <c r="AX15" s="85">
        <v>5325.0</v>
      </c>
      <c r="AY15" s="85">
        <v>3833.0</v>
      </c>
      <c r="AZ15" s="140">
        <v>0.010652450063514608</v>
      </c>
      <c r="BA15" s="140">
        <v>0.007667763585624694</v>
      </c>
      <c r="BB15" s="140">
        <v>0.017022623306129102</v>
      </c>
      <c r="BC15" s="17"/>
      <c r="BD15" s="85">
        <v>312819.0</v>
      </c>
      <c r="BE15" s="85">
        <v>187066.0</v>
      </c>
      <c r="BF15" s="85">
        <v>499885.0</v>
      </c>
      <c r="BG15" s="32">
        <f t="shared" si="1"/>
        <v>0.6257819298</v>
      </c>
    </row>
    <row r="16" hidden="1">
      <c r="A16" s="11">
        <v>2000.0</v>
      </c>
      <c r="B16" s="85">
        <v>3862.0</v>
      </c>
      <c r="C16" s="85">
        <v>1882.0</v>
      </c>
      <c r="D16" s="140">
        <v>0.007595036283899389</v>
      </c>
      <c r="E16" s="140">
        <v>0.0037011543983165845</v>
      </c>
      <c r="F16" s="140">
        <v>0.01241940411300307</v>
      </c>
      <c r="G16" s="17"/>
      <c r="H16" s="85">
        <v>14132.0</v>
      </c>
      <c r="I16" s="85">
        <v>9976.0</v>
      </c>
      <c r="J16" s="140">
        <v>0.027792090306594033</v>
      </c>
      <c r="K16" s="140">
        <v>0.019618871560895985</v>
      </c>
      <c r="L16" s="140">
        <v>0.04544562892930073</v>
      </c>
      <c r="M16" s="17"/>
      <c r="N16" s="85">
        <v>32777.0</v>
      </c>
      <c r="O16" s="85">
        <v>17040.0</v>
      </c>
      <c r="P16" s="140">
        <v>0.06445947806249877</v>
      </c>
      <c r="Q16" s="140">
        <v>0.03351098350016716</v>
      </c>
      <c r="R16" s="140">
        <v>0.10540414516103098</v>
      </c>
      <c r="S16" s="17"/>
      <c r="T16" s="85">
        <v>26056.0</v>
      </c>
      <c r="U16" s="85">
        <v>15317.0</v>
      </c>
      <c r="V16" s="140">
        <v>0.051241912328659364</v>
      </c>
      <c r="W16" s="140">
        <v>0.030122519616904955</v>
      </c>
      <c r="X16" s="140">
        <v>0.08379078031289695</v>
      </c>
      <c r="Y16" s="17"/>
      <c r="Z16" s="85">
        <v>220196.0</v>
      </c>
      <c r="AA16" s="85">
        <v>143224.0</v>
      </c>
      <c r="AB16" s="140">
        <v>0.43303899781706623</v>
      </c>
      <c r="AC16" s="140">
        <v>0.2816653228185412</v>
      </c>
      <c r="AD16" s="140">
        <v>0.708105413792549</v>
      </c>
      <c r="AE16" s="17"/>
      <c r="AF16" s="85"/>
      <c r="AG16" s="85"/>
      <c r="AH16" s="11"/>
      <c r="AI16" s="11"/>
      <c r="AJ16" s="11"/>
      <c r="AK16" s="17"/>
      <c r="AL16" s="85"/>
      <c r="AM16" s="85"/>
      <c r="AN16" s="11"/>
      <c r="AO16" s="11"/>
      <c r="AP16" s="11"/>
      <c r="AQ16" s="17"/>
      <c r="AR16" s="85">
        <v>8518.0</v>
      </c>
      <c r="AS16" s="85">
        <v>6204.0</v>
      </c>
      <c r="AT16" s="140">
        <v>0.01675155853605774</v>
      </c>
      <c r="AU16" s="140">
        <v>0.012200829908159452</v>
      </c>
      <c r="AV16" s="140">
        <v>0.02739215024198865</v>
      </c>
      <c r="AW16" s="17"/>
      <c r="AX16" s="85">
        <v>5424.0</v>
      </c>
      <c r="AY16" s="85">
        <v>3882.0</v>
      </c>
      <c r="AZ16" s="140">
        <v>0.010666876438081379</v>
      </c>
      <c r="BA16" s="140">
        <v>0.007634368424157801</v>
      </c>
      <c r="BB16" s="140">
        <v>0.01744247744923062</v>
      </c>
      <c r="BC16" s="17"/>
      <c r="BD16" s="85">
        <v>310965.0</v>
      </c>
      <c r="BE16" s="85">
        <v>197525.0</v>
      </c>
      <c r="BF16" s="85">
        <v>508490.0</v>
      </c>
      <c r="BG16" s="32">
        <f t="shared" si="1"/>
        <v>0.6115459498</v>
      </c>
    </row>
    <row r="17" hidden="1">
      <c r="A17" s="11">
        <v>2001.0</v>
      </c>
      <c r="B17" s="85">
        <v>3958.0</v>
      </c>
      <c r="C17" s="85">
        <v>1904.0</v>
      </c>
      <c r="D17" s="140">
        <v>0.00763699020003203</v>
      </c>
      <c r="E17" s="140">
        <v>0.0036737820467056554</v>
      </c>
      <c r="F17" s="140">
        <v>0.01251553374419362</v>
      </c>
      <c r="G17" s="17"/>
      <c r="H17" s="85">
        <v>14119.0</v>
      </c>
      <c r="I17" s="85">
        <v>10232.0</v>
      </c>
      <c r="J17" s="140">
        <v>0.027242714662519513</v>
      </c>
      <c r="K17" s="140">
        <v>0.019742719486287957</v>
      </c>
      <c r="L17" s="140">
        <v>0.044645482802998925</v>
      </c>
      <c r="M17" s="17"/>
      <c r="N17" s="85">
        <v>34927.0</v>
      </c>
      <c r="O17" s="85">
        <v>17543.0</v>
      </c>
      <c r="P17" s="140">
        <v>0.0673919041729456</v>
      </c>
      <c r="Q17" s="140">
        <v>0.03384934792298178</v>
      </c>
      <c r="R17" s="140">
        <v>0.11044215439197842</v>
      </c>
      <c r="S17" s="17"/>
      <c r="T17" s="85">
        <v>28902.0</v>
      </c>
      <c r="U17" s="85">
        <v>16910.0</v>
      </c>
      <c r="V17" s="140">
        <v>0.05576662222368007</v>
      </c>
      <c r="W17" s="140">
        <v>0.03262796975304235</v>
      </c>
      <c r="X17" s="140">
        <v>0.09139059026646892</v>
      </c>
      <c r="Y17" s="17"/>
      <c r="Z17" s="85">
        <v>218539.0</v>
      </c>
      <c r="AA17" s="85">
        <v>143891.0</v>
      </c>
      <c r="AB17" s="140">
        <v>0.42167261276523493</v>
      </c>
      <c r="AC17" s="140">
        <v>0.27763874605174554</v>
      </c>
      <c r="AD17" s="140">
        <v>0.6910389663775467</v>
      </c>
      <c r="AE17" s="17"/>
      <c r="AF17" s="85"/>
      <c r="AG17" s="85"/>
      <c r="AH17" s="11"/>
      <c r="AI17" s="11"/>
      <c r="AJ17" s="11"/>
      <c r="AK17" s="17"/>
      <c r="AL17" s="85"/>
      <c r="AM17" s="85"/>
      <c r="AN17" s="11"/>
      <c r="AO17" s="11"/>
      <c r="AP17" s="11"/>
      <c r="AQ17" s="17"/>
      <c r="AR17" s="85">
        <v>9929.0</v>
      </c>
      <c r="AS17" s="85">
        <v>7303.0</v>
      </c>
      <c r="AT17" s="140">
        <v>0.019158078750914104</v>
      </c>
      <c r="AU17" s="140">
        <v>0.014091192377674056</v>
      </c>
      <c r="AV17" s="140">
        <v>0.031396345261773234</v>
      </c>
      <c r="AW17" s="17"/>
      <c r="AX17" s="85">
        <v>5873.0</v>
      </c>
      <c r="AY17" s="85">
        <v>4237.0</v>
      </c>
      <c r="AZ17" s="140">
        <v>0.011331996827889872</v>
      </c>
      <c r="BA17" s="140">
        <v>0.008175322758346567</v>
      </c>
      <c r="BB17" s="140">
        <v>0.018570927155040207</v>
      </c>
      <c r="BC17" s="17"/>
      <c r="BD17" s="85">
        <v>316247.0</v>
      </c>
      <c r="BE17" s="85">
        <v>202020.0</v>
      </c>
      <c r="BF17" s="85">
        <v>518267.0</v>
      </c>
      <c r="BG17" s="32">
        <f t="shared" si="1"/>
        <v>0.6102009196</v>
      </c>
    </row>
    <row r="18" hidden="1">
      <c r="A18" s="11">
        <v>2002.0</v>
      </c>
      <c r="B18" s="85">
        <v>4105.0</v>
      </c>
      <c r="C18" s="85">
        <v>1884.0</v>
      </c>
      <c r="D18" s="140">
        <v>0.007875556612877543</v>
      </c>
      <c r="E18" s="140">
        <v>0.0036145063723900827</v>
      </c>
      <c r="F18" s="140">
        <v>0.012688747044186514</v>
      </c>
      <c r="G18" s="17"/>
      <c r="H18" s="85">
        <v>15575.0</v>
      </c>
      <c r="I18" s="85">
        <v>10686.0</v>
      </c>
      <c r="J18" s="140">
        <v>0.029881070461770454</v>
      </c>
      <c r="K18" s="140">
        <v>0.02050138805486222</v>
      </c>
      <c r="L18" s="140">
        <v>0.048143053645116916</v>
      </c>
      <c r="M18" s="17"/>
      <c r="N18" s="85">
        <v>36407.0</v>
      </c>
      <c r="O18" s="85">
        <v>16586.0</v>
      </c>
      <c r="P18" s="140">
        <v>0.06984784156030029</v>
      </c>
      <c r="Q18" s="140">
        <v>0.031820702066062585</v>
      </c>
      <c r="R18" s="140">
        <v>0.11253574022842835</v>
      </c>
      <c r="S18" s="17"/>
      <c r="T18" s="85">
        <v>30521.0</v>
      </c>
      <c r="U18" s="85">
        <v>17035.0</v>
      </c>
      <c r="V18" s="140">
        <v>0.05855538693827904</v>
      </c>
      <c r="W18" s="140">
        <v>0.03268212104759292</v>
      </c>
      <c r="X18" s="140">
        <v>0.09434183886373121</v>
      </c>
      <c r="Y18" s="17"/>
      <c r="Z18" s="85">
        <v>219091.0</v>
      </c>
      <c r="AA18" s="85">
        <v>138558.0</v>
      </c>
      <c r="AB18" s="140">
        <v>0.4203321739030338</v>
      </c>
      <c r="AC18" s="140">
        <v>0.2658273747057458</v>
      </c>
      <c r="AD18" s="140">
        <v>0.6772205307327327</v>
      </c>
      <c r="AE18" s="17"/>
      <c r="AF18" s="85"/>
      <c r="AG18" s="85"/>
      <c r="AH18" s="11"/>
      <c r="AI18" s="11"/>
      <c r="AJ18" s="11"/>
      <c r="AK18" s="17"/>
      <c r="AL18" s="85"/>
      <c r="AM18" s="85"/>
      <c r="AN18" s="11"/>
      <c r="AO18" s="11"/>
      <c r="AP18" s="11"/>
      <c r="AQ18" s="17"/>
      <c r="AR18" s="85">
        <v>11062.0</v>
      </c>
      <c r="AS18" s="85">
        <v>8135.0</v>
      </c>
      <c r="AT18" s="140">
        <v>0.02122275450710143</v>
      </c>
      <c r="AU18" s="140">
        <v>0.015607223640866945</v>
      </c>
      <c r="AV18" s="140">
        <v>0.03419315951346923</v>
      </c>
      <c r="AW18" s="17"/>
      <c r="AX18" s="85">
        <v>6754.0</v>
      </c>
      <c r="AY18" s="85">
        <v>4834.0</v>
      </c>
      <c r="AZ18" s="140">
        <v>0.012957736751126655</v>
      </c>
      <c r="BA18" s="140">
        <v>0.009274163377990266</v>
      </c>
      <c r="BB18" s="140">
        <v>0.02087692997233513</v>
      </c>
      <c r="BC18" s="17"/>
      <c r="BD18" s="85">
        <v>323515.0</v>
      </c>
      <c r="BE18" s="85">
        <v>197718.0</v>
      </c>
      <c r="BF18" s="85">
        <v>521233.0</v>
      </c>
      <c r="BG18" s="32">
        <f t="shared" si="1"/>
        <v>0.6206725207</v>
      </c>
    </row>
    <row r="19" hidden="1">
      <c r="A19" s="11">
        <v>2003.0</v>
      </c>
      <c r="B19" s="85">
        <v>4272.0</v>
      </c>
      <c r="C19" s="85">
        <v>2157.0</v>
      </c>
      <c r="D19" s="140">
        <v>0.007715592287297447</v>
      </c>
      <c r="E19" s="140">
        <v>0.003895723914723922</v>
      </c>
      <c r="F19" s="140">
        <v>0.012599725708218431</v>
      </c>
      <c r="G19" s="17"/>
      <c r="H19" s="85">
        <v>15434.0</v>
      </c>
      <c r="I19" s="85">
        <v>10318.0</v>
      </c>
      <c r="J19" s="140">
        <v>0.02787510565593371</v>
      </c>
      <c r="K19" s="140">
        <v>0.01863517818828068</v>
      </c>
      <c r="L19" s="140">
        <v>0.0455206382445326</v>
      </c>
      <c r="M19" s="17"/>
      <c r="N19" s="85">
        <v>40307.0</v>
      </c>
      <c r="O19" s="85">
        <v>19198.0</v>
      </c>
      <c r="P19" s="140">
        <v>0.07279784136800052</v>
      </c>
      <c r="Q19" s="140">
        <v>0.03467320710007875</v>
      </c>
      <c r="R19" s="140">
        <v>0.11888041763135775</v>
      </c>
      <c r="S19" s="17"/>
      <c r="T19" s="85">
        <v>32984.0</v>
      </c>
      <c r="U19" s="85">
        <v>18107.0</v>
      </c>
      <c r="V19" s="140">
        <v>0.05957188576877786</v>
      </c>
      <c r="W19" s="140">
        <v>0.032702769088505355</v>
      </c>
      <c r="X19" s="140">
        <v>0.09728215186326702</v>
      </c>
      <c r="Y19" s="17"/>
      <c r="Z19" s="85">
        <v>226545.0</v>
      </c>
      <c r="AA19" s="85">
        <v>150342.0</v>
      </c>
      <c r="AB19" s="140">
        <v>0.40915937610622666</v>
      </c>
      <c r="AC19" s="140">
        <v>0.27153033138035415</v>
      </c>
      <c r="AD19" s="140">
        <v>0.6681659317809795</v>
      </c>
      <c r="AE19" s="17"/>
      <c r="AF19" s="85"/>
      <c r="AG19" s="85"/>
      <c r="AH19" s="11"/>
      <c r="AI19" s="11"/>
      <c r="AJ19" s="11"/>
      <c r="AK19" s="17"/>
      <c r="AL19" s="85"/>
      <c r="AM19" s="85"/>
      <c r="AN19" s="11"/>
      <c r="AO19" s="11"/>
      <c r="AP19" s="11"/>
      <c r="AQ19" s="17"/>
      <c r="AR19" s="85">
        <v>12218.0</v>
      </c>
      <c r="AS19" s="85">
        <v>9429.0</v>
      </c>
      <c r="AT19" s="140">
        <v>0.022066738428417654</v>
      </c>
      <c r="AU19" s="140">
        <v>0.01702956921276396</v>
      </c>
      <c r="AV19" s="140">
        <v>0.03603545147542434</v>
      </c>
      <c r="AW19" s="17"/>
      <c r="AX19" s="85">
        <v>7295.0</v>
      </c>
      <c r="AY19" s="85">
        <v>5078.0</v>
      </c>
      <c r="AZ19" s="140">
        <v>0.013175385237789064</v>
      </c>
      <c r="BA19" s="140">
        <v>0.00917129626285029</v>
      </c>
      <c r="BB19" s="140">
        <v>0.02151568329622038</v>
      </c>
      <c r="BC19" s="17"/>
      <c r="BD19" s="85">
        <v>339055.0</v>
      </c>
      <c r="BE19" s="85">
        <v>214629.0</v>
      </c>
      <c r="BF19" s="85">
        <v>553684.0</v>
      </c>
      <c r="BG19" s="32">
        <f t="shared" si="1"/>
        <v>0.6123619249</v>
      </c>
    </row>
    <row r="20" hidden="1">
      <c r="A20" s="11">
        <v>2004.0</v>
      </c>
      <c r="B20" s="85">
        <v>4690.0</v>
      </c>
      <c r="C20" s="85">
        <v>2197.0</v>
      </c>
      <c r="D20" s="140">
        <v>0.008264681263491783</v>
      </c>
      <c r="E20" s="140">
        <v>0.003871536191021631</v>
      </c>
      <c r="F20" s="140">
        <v>0.01318093289528044</v>
      </c>
      <c r="G20" s="17"/>
      <c r="H20" s="85">
        <v>15922.0</v>
      </c>
      <c r="I20" s="85">
        <v>10512.0</v>
      </c>
      <c r="J20" s="140">
        <v>0.028057623683862724</v>
      </c>
      <c r="K20" s="140">
        <v>0.018524164060090755</v>
      </c>
      <c r="L20" s="140">
        <v>0.04474772144107786</v>
      </c>
      <c r="M20" s="17"/>
      <c r="N20" s="85">
        <v>42761.0</v>
      </c>
      <c r="O20" s="85">
        <v>17753.0</v>
      </c>
      <c r="P20" s="140">
        <v>0.07535309925547382</v>
      </c>
      <c r="Q20" s="140">
        <v>0.03128419754174193</v>
      </c>
      <c r="R20" s="140">
        <v>0.12017694489021041</v>
      </c>
      <c r="S20" s="17"/>
      <c r="T20" s="85">
        <v>35709.0</v>
      </c>
      <c r="U20" s="85">
        <v>19053.0</v>
      </c>
      <c r="V20" s="140">
        <v>0.06292612009339618</v>
      </c>
      <c r="W20" s="140">
        <v>0.03357504735891449</v>
      </c>
      <c r="X20" s="140">
        <v>0.10035776817858619</v>
      </c>
      <c r="Y20" s="17"/>
      <c r="Z20" s="85">
        <v>233948.0</v>
      </c>
      <c r="AA20" s="85">
        <v>146075.0</v>
      </c>
      <c r="AB20" s="140">
        <v>0.41226133309837437</v>
      </c>
      <c r="AC20" s="140">
        <v>0.25741222080267856</v>
      </c>
      <c r="AD20" s="140">
        <v>0.6574952854978824</v>
      </c>
      <c r="AE20" s="17"/>
      <c r="AF20" s="85"/>
      <c r="AG20" s="85"/>
      <c r="AH20" s="11"/>
      <c r="AI20" s="11"/>
      <c r="AJ20" s="11"/>
      <c r="AK20" s="17"/>
      <c r="AL20" s="85"/>
      <c r="AM20" s="85"/>
      <c r="AN20" s="11"/>
      <c r="AO20" s="11"/>
      <c r="AP20" s="11"/>
      <c r="AQ20" s="17"/>
      <c r="AR20" s="85">
        <v>14560.0</v>
      </c>
      <c r="AS20" s="85">
        <v>10703.0</v>
      </c>
      <c r="AT20" s="140">
        <v>0.025657517952332703</v>
      </c>
      <c r="AU20" s="140">
        <v>0.018860742763998413</v>
      </c>
      <c r="AV20" s="140">
        <v>0.04091991107788554</v>
      </c>
      <c r="AW20" s="17"/>
      <c r="AX20" s="85">
        <v>8227.0</v>
      </c>
      <c r="AY20" s="85">
        <v>5365.0</v>
      </c>
      <c r="AZ20" s="140">
        <v>0.01449755495836821</v>
      </c>
      <c r="BA20" s="140">
        <v>0.00945416097625446</v>
      </c>
      <c r="BB20" s="140">
        <v>0.02312143601907722</v>
      </c>
      <c r="BC20" s="17"/>
      <c r="BD20" s="85">
        <v>355817.0</v>
      </c>
      <c r="BE20" s="85">
        <v>211658.0</v>
      </c>
      <c r="BF20" s="85">
        <v>567475.0</v>
      </c>
      <c r="BG20" s="32">
        <f t="shared" si="1"/>
        <v>0.6270179303</v>
      </c>
    </row>
    <row r="21" ht="15.75" hidden="1" customHeight="1">
      <c r="A21" s="11">
        <v>2005.0</v>
      </c>
      <c r="B21" s="85">
        <v>4913.0</v>
      </c>
      <c r="C21" s="85">
        <v>2318.0</v>
      </c>
      <c r="D21" s="140">
        <v>0.008103035380890493</v>
      </c>
      <c r="E21" s="140">
        <v>0.0038230889503163366</v>
      </c>
      <c r="F21" s="140">
        <v>0.013041931681833143</v>
      </c>
      <c r="G21" s="17"/>
      <c r="H21" s="85">
        <v>16741.0</v>
      </c>
      <c r="I21" s="85">
        <v>11080.0</v>
      </c>
      <c r="J21" s="140">
        <v>0.027611014718397667</v>
      </c>
      <c r="K21" s="140">
        <v>0.018274299210312775</v>
      </c>
      <c r="L21" s="140">
        <v>0.04444025611348843</v>
      </c>
      <c r="M21" s="17"/>
      <c r="N21" s="85">
        <v>45955.0</v>
      </c>
      <c r="O21" s="85">
        <v>20228.0</v>
      </c>
      <c r="P21" s="140">
        <v>0.07579381048826024</v>
      </c>
      <c r="Q21" s="140">
        <v>0.03336214119370098</v>
      </c>
      <c r="R21" s="140">
        <v>0.12199103815156567</v>
      </c>
      <c r="S21" s="17"/>
      <c r="T21" s="85">
        <v>39141.0</v>
      </c>
      <c r="U21" s="85">
        <v>20617.0</v>
      </c>
      <c r="V21" s="140">
        <v>0.06455544633491447</v>
      </c>
      <c r="W21" s="140">
        <v>0.034003720832041374</v>
      </c>
      <c r="X21" s="140">
        <v>0.10390275757350521</v>
      </c>
      <c r="Y21" s="17"/>
      <c r="Z21" s="85">
        <v>246895.0</v>
      </c>
      <c r="AA21" s="85">
        <v>158837.0</v>
      </c>
      <c r="AB21" s="140">
        <v>0.4072051537482105</v>
      </c>
      <c r="AC21" s="140">
        <v>0.2619706555657446</v>
      </c>
      <c r="AD21" s="140">
        <v>0.6554015311594126</v>
      </c>
      <c r="AE21" s="17"/>
      <c r="AF21" s="85"/>
      <c r="AG21" s="85"/>
      <c r="AH21" s="11"/>
      <c r="AI21" s="11"/>
      <c r="AJ21" s="11"/>
      <c r="AK21" s="17"/>
      <c r="AL21" s="85"/>
      <c r="AM21" s="85"/>
      <c r="AN21" s="11"/>
      <c r="AO21" s="11"/>
      <c r="AP21" s="11"/>
      <c r="AQ21" s="17"/>
      <c r="AR21" s="85">
        <v>15000.0</v>
      </c>
      <c r="AS21" s="85">
        <v>11352.0</v>
      </c>
      <c r="AT21" s="140">
        <v>0.024739574743203215</v>
      </c>
      <c r="AU21" s="140">
        <v>0.018722910165656192</v>
      </c>
      <c r="AV21" s="140">
        <v>0.03981863937054695</v>
      </c>
      <c r="AW21" s="17"/>
      <c r="AX21" s="85">
        <v>8063.0</v>
      </c>
      <c r="AY21" s="85">
        <v>5176.0</v>
      </c>
      <c r="AZ21" s="140">
        <v>0.013298346076963168</v>
      </c>
      <c r="BA21" s="140">
        <v>0.008536802591387989</v>
      </c>
      <c r="BB21" s="140">
        <v>0.021403845949648004</v>
      </c>
      <c r="BC21" s="17"/>
      <c r="BD21" s="85">
        <v>376708.0</v>
      </c>
      <c r="BE21" s="85">
        <v>229608.0</v>
      </c>
      <c r="BF21" s="85">
        <v>606316.0</v>
      </c>
      <c r="BG21" s="32">
        <f t="shared" si="1"/>
        <v>0.6213063815</v>
      </c>
    </row>
    <row r="22" ht="15.75" hidden="1" customHeight="1">
      <c r="A22" s="11">
        <v>2006.0</v>
      </c>
      <c r="B22" s="85">
        <v>4997.0</v>
      </c>
      <c r="C22" s="85">
        <v>2391.0</v>
      </c>
      <c r="D22" s="140">
        <v>0.008073323941113366</v>
      </c>
      <c r="E22" s="140">
        <v>0.0038629812974188627</v>
      </c>
      <c r="F22" s="140">
        <v>0.012990625536185015</v>
      </c>
      <c r="G22" s="17"/>
      <c r="H22" s="85">
        <v>17685.0</v>
      </c>
      <c r="I22" s="85">
        <v>11642.0</v>
      </c>
      <c r="J22" s="140">
        <v>0.028572490273882305</v>
      </c>
      <c r="K22" s="140">
        <v>0.01880921299228373</v>
      </c>
      <c r="L22" s="140">
        <v>0.04597542777815329</v>
      </c>
      <c r="M22" s="17"/>
      <c r="N22" s="85">
        <v>47043.0</v>
      </c>
      <c r="O22" s="85">
        <v>20868.0</v>
      </c>
      <c r="P22" s="140">
        <v>0.07600427819927878</v>
      </c>
      <c r="Q22" s="140">
        <v>0.033715053832930504</v>
      </c>
      <c r="R22" s="140">
        <v>0.12229697760631411</v>
      </c>
      <c r="S22" s="17"/>
      <c r="T22" s="85">
        <v>40486.0</v>
      </c>
      <c r="U22" s="85">
        <v>21579.0</v>
      </c>
      <c r="V22" s="140">
        <v>0.06541056495495612</v>
      </c>
      <c r="W22" s="140">
        <v>0.0348637697268932</v>
      </c>
      <c r="X22" s="140">
        <v>0.10525084359775595</v>
      </c>
      <c r="Y22" s="17"/>
      <c r="Z22" s="85">
        <v>251299.0</v>
      </c>
      <c r="AA22" s="85">
        <v>161513.0</v>
      </c>
      <c r="AB22" s="140">
        <v>0.40600725096614926</v>
      </c>
      <c r="AC22" s="140">
        <v>0.26094592149310447</v>
      </c>
      <c r="AD22" s="140">
        <v>0.653298220255705</v>
      </c>
      <c r="AE22" s="17"/>
      <c r="AF22" s="85"/>
      <c r="AG22" s="85"/>
      <c r="AH22" s="11"/>
      <c r="AI22" s="11"/>
      <c r="AJ22" s="11"/>
      <c r="AK22" s="17"/>
      <c r="AL22" s="85"/>
      <c r="AM22" s="85"/>
      <c r="AN22" s="11"/>
      <c r="AO22" s="11"/>
      <c r="AP22" s="11"/>
      <c r="AQ22" s="17"/>
      <c r="AR22" s="85">
        <v>15519.0</v>
      </c>
      <c r="AS22" s="85">
        <v>11315.0</v>
      </c>
      <c r="AT22" s="140">
        <v>0.02507302666442632</v>
      </c>
      <c r="AU22" s="140">
        <v>0.018280900619111015</v>
      </c>
      <c r="AV22" s="140">
        <v>0.04034451024535826</v>
      </c>
      <c r="AW22" s="17"/>
      <c r="AX22" s="85">
        <v>7633.0</v>
      </c>
      <c r="AY22" s="85">
        <v>4982.0</v>
      </c>
      <c r="AZ22" s="140">
        <v>0.012332135609869586</v>
      </c>
      <c r="BA22" s="140">
        <v>0.008049089428582507</v>
      </c>
      <c r="BB22" s="140">
        <v>0.01984339498052836</v>
      </c>
      <c r="BC22" s="17"/>
      <c r="BD22" s="85">
        <v>384662.0</v>
      </c>
      <c r="BE22" s="85">
        <v>234290.0</v>
      </c>
      <c r="BF22" s="85">
        <v>618952.0</v>
      </c>
      <c r="BG22" s="32">
        <f t="shared" si="1"/>
        <v>0.6214730706</v>
      </c>
    </row>
    <row r="23" ht="15.75" hidden="1" customHeight="1">
      <c r="A23" s="11">
        <v>2007.0</v>
      </c>
      <c r="B23" s="85">
        <v>4877.0</v>
      </c>
      <c r="C23" s="85">
        <v>2404.0</v>
      </c>
      <c r="D23" s="140">
        <v>0.00772969983025408</v>
      </c>
      <c r="E23" s="140">
        <v>0.0038101698568650416</v>
      </c>
      <c r="F23" s="140">
        <v>0.012509041289839385</v>
      </c>
      <c r="G23" s="17"/>
      <c r="H23" s="85">
        <v>18352.0</v>
      </c>
      <c r="I23" s="85">
        <v>12842.0</v>
      </c>
      <c r="J23" s="140">
        <v>0.02908662113693313</v>
      </c>
      <c r="K23" s="140">
        <v>0.020353661107263256</v>
      </c>
      <c r="L23" s="140">
        <v>0.047071135073022845</v>
      </c>
      <c r="M23" s="17"/>
      <c r="N23" s="85">
        <v>46959.0</v>
      </c>
      <c r="O23" s="85">
        <v>21442.0</v>
      </c>
      <c r="P23" s="140">
        <v>0.07442669147609214</v>
      </c>
      <c r="Q23" s="140">
        <v>0.033984052442138195</v>
      </c>
      <c r="R23" s="140">
        <v>0.12044537009013076</v>
      </c>
      <c r="S23" s="17"/>
      <c r="T23" s="85">
        <v>42443.0</v>
      </c>
      <c r="U23" s="85">
        <v>23100.0</v>
      </c>
      <c r="V23" s="140">
        <v>0.0672691510960578</v>
      </c>
      <c r="W23" s="140">
        <v>0.03661186509716408</v>
      </c>
      <c r="X23" s="140">
        <v>0.10886225947604122</v>
      </c>
      <c r="Y23" s="17"/>
      <c r="Z23" s="85">
        <v>252872.0</v>
      </c>
      <c r="AA23" s="85">
        <v>163990.0</v>
      </c>
      <c r="AB23" s="140">
        <v>0.4007842229805228</v>
      </c>
      <c r="AC23" s="140">
        <v>0.2599125436053653</v>
      </c>
      <c r="AD23" s="140">
        <v>0.6485926366709586</v>
      </c>
      <c r="AE23" s="17"/>
      <c r="AF23" s="85"/>
      <c r="AG23" s="85"/>
      <c r="AH23" s="11"/>
      <c r="AI23" s="11"/>
      <c r="AJ23" s="11"/>
      <c r="AK23" s="17"/>
      <c r="AL23" s="85"/>
      <c r="AM23" s="85"/>
      <c r="AN23" s="11"/>
      <c r="AO23" s="11"/>
      <c r="AP23" s="11"/>
      <c r="AQ23" s="17"/>
      <c r="AR23" s="85">
        <v>16672.0</v>
      </c>
      <c r="AS23" s="85">
        <v>12404.0</v>
      </c>
      <c r="AT23" s="140">
        <v>0.02642394003895756</v>
      </c>
      <c r="AU23" s="140">
        <v>0.019659462106719625</v>
      </c>
      <c r="AV23" s="140">
        <v>0.042762094809145425</v>
      </c>
      <c r="AW23" s="17"/>
      <c r="AX23" s="85">
        <v>7703.0</v>
      </c>
      <c r="AY23" s="85">
        <v>4883.0</v>
      </c>
      <c r="AZ23" s="140">
        <v>0.012208709820062984</v>
      </c>
      <c r="BA23" s="140">
        <v>0.007739209405603993</v>
      </c>
      <c r="BB23" s="140">
        <v>0.019757462590861755</v>
      </c>
      <c r="BC23" s="17"/>
      <c r="BD23" s="85">
        <v>389878.0</v>
      </c>
      <c r="BE23" s="85">
        <v>241065.0</v>
      </c>
      <c r="BF23" s="85">
        <v>630943.0</v>
      </c>
      <c r="BG23" s="32">
        <f t="shared" si="1"/>
        <v>0.6179290364</v>
      </c>
    </row>
    <row r="24" ht="15.75" hidden="1" customHeight="1">
      <c r="A24" s="11">
        <v>2008.0</v>
      </c>
      <c r="B24" s="85">
        <v>4902.0</v>
      </c>
      <c r="C24" s="85">
        <v>2469.0</v>
      </c>
      <c r="D24" s="140">
        <v>0.007632304171142977</v>
      </c>
      <c r="E24" s="140">
        <v>0.003844177682283152</v>
      </c>
      <c r="F24" s="140">
        <v>0.012342135476463834</v>
      </c>
      <c r="G24" s="17"/>
      <c r="H24" s="85">
        <v>19096.0</v>
      </c>
      <c r="I24" s="85">
        <v>13103.0</v>
      </c>
      <c r="J24" s="140">
        <v>0.029732044155884596</v>
      </c>
      <c r="K24" s="140">
        <v>0.020401077428495805</v>
      </c>
      <c r="L24" s="140">
        <v>0.048079440852418075</v>
      </c>
      <c r="M24" s="17"/>
      <c r="N24" s="85">
        <v>47580.0</v>
      </c>
      <c r="O24" s="85">
        <v>22080.0</v>
      </c>
      <c r="P24" s="140">
        <v>0.0740809939744967</v>
      </c>
      <c r="Q24" s="140">
        <v>0.03437806529964034</v>
      </c>
      <c r="R24" s="140">
        <v>0.11979575805184603</v>
      </c>
      <c r="S24" s="17"/>
      <c r="T24" s="85">
        <v>45126.0</v>
      </c>
      <c r="U24" s="85">
        <v>24605.0</v>
      </c>
      <c r="V24" s="140">
        <v>0.07026017095613994</v>
      </c>
      <c r="W24" s="140">
        <v>0.03830943372724867</v>
      </c>
      <c r="X24" s="140">
        <v>0.11361713698712914</v>
      </c>
      <c r="Y24" s="17"/>
      <c r="Z24" s="85">
        <v>254668.0</v>
      </c>
      <c r="AA24" s="85">
        <v>164624.0</v>
      </c>
      <c r="AB24" s="140">
        <v>0.39651237018699304</v>
      </c>
      <c r="AC24" s="140">
        <v>0.25631587961449237</v>
      </c>
      <c r="AD24" s="140">
        <v>0.6411968497593007</v>
      </c>
      <c r="AE24" s="17"/>
      <c r="AF24" s="85"/>
      <c r="AG24" s="85"/>
      <c r="AH24" s="11"/>
      <c r="AI24" s="11"/>
      <c r="AJ24" s="11"/>
      <c r="AK24" s="17"/>
      <c r="AL24" s="85"/>
      <c r="AM24" s="85"/>
      <c r="AN24" s="140"/>
      <c r="AO24" s="140"/>
      <c r="AP24" s="140"/>
      <c r="AQ24" s="17"/>
      <c r="AR24" s="85">
        <v>17682.0</v>
      </c>
      <c r="AS24" s="85">
        <v>13041.0</v>
      </c>
      <c r="AT24" s="140">
        <v>0.027530477836423935</v>
      </c>
      <c r="AU24" s="140">
        <v>0.020304544817600075</v>
      </c>
      <c r="AV24" s="140">
        <v>0.04451930630249562</v>
      </c>
      <c r="AW24" s="17"/>
      <c r="AX24" s="85">
        <v>8089.0</v>
      </c>
      <c r="AY24" s="85">
        <v>5155.0</v>
      </c>
      <c r="AZ24" s="140">
        <v>0.012594391766702477</v>
      </c>
      <c r="BA24" s="140">
        <v>0.008026219502701356</v>
      </c>
      <c r="BB24" s="140">
        <v>0.020366285979011824</v>
      </c>
      <c r="BC24" s="17"/>
      <c r="BD24" s="85">
        <v>397176.0</v>
      </c>
      <c r="BE24" s="85">
        <v>245094.0</v>
      </c>
      <c r="BF24" s="85">
        <v>642270.0</v>
      </c>
      <c r="BG24" s="32">
        <f t="shared" si="1"/>
        <v>0.6183941333</v>
      </c>
    </row>
    <row r="25" ht="15.75" hidden="1" customHeight="1">
      <c r="A25" s="11">
        <v>2009.0</v>
      </c>
      <c r="B25" s="85">
        <v>4686.0</v>
      </c>
      <c r="C25" s="85">
        <v>2503.0</v>
      </c>
      <c r="D25" s="140">
        <v>0.007074542366484242</v>
      </c>
      <c r="E25" s="140">
        <v>0.003778826193621438</v>
      </c>
      <c r="F25" s="140">
        <v>0.011535422313140191</v>
      </c>
      <c r="G25" s="17"/>
      <c r="H25" s="85">
        <v>19677.0</v>
      </c>
      <c r="I25" s="85">
        <v>14175.0</v>
      </c>
      <c r="J25" s="140">
        <v>0.029706737120211362</v>
      </c>
      <c r="K25" s="140">
        <v>0.021400264200792603</v>
      </c>
      <c r="L25" s="140">
        <v>0.04843843466830122</v>
      </c>
      <c r="M25" s="17"/>
      <c r="N25" s="85">
        <v>48276.0</v>
      </c>
      <c r="O25" s="85">
        <v>22727.0</v>
      </c>
      <c r="P25" s="140">
        <v>0.07288318550669938</v>
      </c>
      <c r="Q25" s="140">
        <v>0.03431137950556709</v>
      </c>
      <c r="R25" s="140">
        <v>0.11883995893921379</v>
      </c>
      <c r="S25" s="17"/>
      <c r="T25" s="85">
        <v>47374.0</v>
      </c>
      <c r="U25" s="85">
        <v>26645.0</v>
      </c>
      <c r="V25" s="140">
        <v>0.07152141913568598</v>
      </c>
      <c r="W25" s="140">
        <v>0.04022645782223061</v>
      </c>
      <c r="X25" s="140">
        <v>0.11661952553621498</v>
      </c>
      <c r="Y25" s="17"/>
      <c r="Z25" s="85">
        <v>257680.0</v>
      </c>
      <c r="AA25" s="85">
        <v>169772.0</v>
      </c>
      <c r="AB25" s="140">
        <v>0.3890243442158898</v>
      </c>
      <c r="AC25" s="140">
        <v>0.2563079826382336</v>
      </c>
      <c r="AD25" s="140">
        <v>0.6343251433311917</v>
      </c>
      <c r="AE25" s="17"/>
      <c r="AF25" s="85"/>
      <c r="AG25" s="85"/>
      <c r="AH25" s="11"/>
      <c r="AI25" s="11"/>
      <c r="AJ25" s="11"/>
      <c r="AK25" s="17"/>
      <c r="AL25" s="85"/>
      <c r="AM25" s="85"/>
      <c r="AN25" s="140"/>
      <c r="AO25" s="140"/>
      <c r="AP25" s="140"/>
      <c r="AQ25" s="17"/>
      <c r="AR25" s="85">
        <v>19767.0</v>
      </c>
      <c r="AS25" s="85">
        <v>14627.0</v>
      </c>
      <c r="AT25" s="140">
        <v>0.029842611813549726</v>
      </c>
      <c r="AU25" s="140">
        <v>0.022082657105114173</v>
      </c>
      <c r="AV25" s="140">
        <v>0.048659985673035026</v>
      </c>
      <c r="AW25" s="17"/>
      <c r="AX25" s="85">
        <v>8411.0</v>
      </c>
      <c r="AY25" s="85">
        <v>5561.0</v>
      </c>
      <c r="AZ25" s="140">
        <v>0.012698244951877713</v>
      </c>
      <c r="BA25" s="140">
        <v>0.008395546329496132</v>
      </c>
      <c r="BB25" s="140">
        <v>0.0207051722312894</v>
      </c>
      <c r="BC25" s="17"/>
      <c r="BD25" s="85">
        <v>406227.0</v>
      </c>
      <c r="BE25" s="85">
        <v>256148.0</v>
      </c>
      <c r="BF25" s="85">
        <v>662375.0</v>
      </c>
      <c r="BG25" s="32">
        <f t="shared" si="1"/>
        <v>0.613288545</v>
      </c>
    </row>
    <row r="26" ht="15.75" hidden="1" customHeight="1">
      <c r="A26" s="11">
        <v>2010.0</v>
      </c>
      <c r="B26" s="85">
        <v>5325.0</v>
      </c>
      <c r="C26" s="85">
        <v>2975.0</v>
      </c>
      <c r="D26" s="140">
        <v>0.007540143298122398</v>
      </c>
      <c r="E26" s="140">
        <v>0.004212568321486222</v>
      </c>
      <c r="F26" s="140">
        <v>0.01239614590438323</v>
      </c>
      <c r="G26" s="17"/>
      <c r="H26" s="85">
        <v>20723.0</v>
      </c>
      <c r="I26" s="85">
        <v>14902.0</v>
      </c>
      <c r="J26" s="140">
        <v>0.02934354733652403</v>
      </c>
      <c r="K26" s="140">
        <v>0.021101073319928634</v>
      </c>
      <c r="L26" s="140">
        <v>0.04824137682188426</v>
      </c>
      <c r="M26" s="17"/>
      <c r="N26" s="85">
        <v>51959.0</v>
      </c>
      <c r="O26" s="85">
        <v>25297.0</v>
      </c>
      <c r="P26" s="140">
        <v>0.07357339072810172</v>
      </c>
      <c r="Q26" s="140">
        <v>0.03582028263147461</v>
      </c>
      <c r="R26" s="140">
        <v>0.12095612113537058</v>
      </c>
      <c r="S26" s="17"/>
      <c r="T26" s="85">
        <v>53390.0</v>
      </c>
      <c r="U26" s="85">
        <v>30622.0</v>
      </c>
      <c r="V26" s="140">
        <v>0.0755996714904704</v>
      </c>
      <c r="W26" s="140">
        <v>0.04336042592959701</v>
      </c>
      <c r="X26" s="140">
        <v>0.1242873671051682</v>
      </c>
      <c r="Y26" s="17"/>
      <c r="Z26" s="85">
        <v>266416.0</v>
      </c>
      <c r="AA26" s="85">
        <v>179670.0</v>
      </c>
      <c r="AB26" s="140">
        <v>0.3772422191385121</v>
      </c>
      <c r="AC26" s="140">
        <v>0.25441080683073264</v>
      </c>
      <c r="AD26" s="140">
        <v>0.6201937290633169</v>
      </c>
      <c r="AE26" s="17"/>
      <c r="AF26" s="85"/>
      <c r="AG26" s="85"/>
      <c r="AH26" s="11"/>
      <c r="AI26" s="11"/>
      <c r="AJ26" s="11"/>
      <c r="AK26" s="17"/>
      <c r="AL26" s="85"/>
      <c r="AM26" s="85"/>
      <c r="AN26" s="140"/>
      <c r="AO26" s="140"/>
      <c r="AP26" s="140"/>
      <c r="AQ26" s="17"/>
      <c r="AR26" s="85">
        <v>21584.0</v>
      </c>
      <c r="AS26" s="85">
        <v>16349.0</v>
      </c>
      <c r="AT26" s="140">
        <v>0.030562714168389453</v>
      </c>
      <c r="AU26" s="140">
        <v>0.02315000991192546</v>
      </c>
      <c r="AV26" s="140">
        <v>0.05024571139910003</v>
      </c>
      <c r="AW26" s="17"/>
      <c r="AX26" s="85">
        <v>8745.0</v>
      </c>
      <c r="AY26" s="85">
        <v>6070.0</v>
      </c>
      <c r="AZ26" s="140">
        <v>0.012382826881141853</v>
      </c>
      <c r="BA26" s="140">
        <v>0.008595055365183653</v>
      </c>
      <c r="BB26" s="140">
        <v>0.02035761425987443</v>
      </c>
      <c r="BC26" s="17"/>
      <c r="BD26" s="85">
        <v>429569.0</v>
      </c>
      <c r="BE26" s="85">
        <v>276651.0</v>
      </c>
      <c r="BF26" s="85">
        <v>706220.0</v>
      </c>
      <c r="BG26" s="32">
        <f t="shared" si="1"/>
        <v>0.6082651298</v>
      </c>
    </row>
    <row r="27" ht="15.75" hidden="1" customHeight="1">
      <c r="A27" s="11">
        <v>2011.0</v>
      </c>
      <c r="B27" s="85">
        <v>5028.0</v>
      </c>
      <c r="C27" s="85">
        <v>2833.0</v>
      </c>
      <c r="D27" s="140">
        <v>0.006807796199386648</v>
      </c>
      <c r="E27" s="140">
        <v>0.0038358167527570357</v>
      </c>
      <c r="F27" s="140">
        <v>0.011097328960320648</v>
      </c>
      <c r="G27" s="17"/>
      <c r="H27" s="85">
        <v>19555.0</v>
      </c>
      <c r="I27" s="85">
        <v>13908.0</v>
      </c>
      <c r="J27" s="140">
        <v>0.026477019625896162</v>
      </c>
      <c r="K27" s="140">
        <v>0.018831111682790277</v>
      </c>
      <c r="L27" s="140">
        <v>0.04315995780013331</v>
      </c>
      <c r="M27" s="17"/>
      <c r="N27" s="85">
        <v>55480.0</v>
      </c>
      <c r="O27" s="85">
        <v>26132.0</v>
      </c>
      <c r="P27" s="140">
        <v>0.07511864223189564</v>
      </c>
      <c r="Q27" s="140">
        <v>0.035382126150034186</v>
      </c>
      <c r="R27" s="140">
        <v>0.12245024079526444</v>
      </c>
      <c r="S27" s="17"/>
      <c r="T27" s="85">
        <v>59554.0</v>
      </c>
      <c r="U27" s="85">
        <v>34385.0</v>
      </c>
      <c r="V27" s="140">
        <v>0.0806347444029977</v>
      </c>
      <c r="W27" s="140">
        <v>0.046556498073967764</v>
      </c>
      <c r="X27" s="140">
        <v>0.13144199063304216</v>
      </c>
      <c r="Y27" s="17"/>
      <c r="Z27" s="85">
        <v>274730.0</v>
      </c>
      <c r="AA27" s="85">
        <v>181089.0</v>
      </c>
      <c r="AB27" s="140">
        <v>0.371978092652644</v>
      </c>
      <c r="AC27" s="140">
        <v>0.24519033531239634</v>
      </c>
      <c r="AD27" s="140">
        <v>0.6063582309604001</v>
      </c>
      <c r="AE27" s="17"/>
      <c r="AF27" s="85">
        <v>1721.0</v>
      </c>
      <c r="AG27" s="85">
        <v>1196.0</v>
      </c>
      <c r="AH27" s="140">
        <v>0.0023301943633938786</v>
      </c>
      <c r="AI27" s="140">
        <v>0.0016193564547467047</v>
      </c>
      <c r="AJ27" s="140">
        <v>0.003798429423371487</v>
      </c>
      <c r="AK27" s="17"/>
      <c r="AL27" s="85">
        <v>4792.0</v>
      </c>
      <c r="AM27" s="85">
        <v>2914.0</v>
      </c>
      <c r="AN27" s="140">
        <v>0.006488257634737633</v>
      </c>
      <c r="AO27" s="140">
        <v>0.003945488887234028</v>
      </c>
      <c r="AP27" s="140">
        <v>0.010576451944681096</v>
      </c>
      <c r="AQ27" s="17"/>
      <c r="AR27" s="85">
        <v>23215.0</v>
      </c>
      <c r="AS27" s="85">
        <v>16719.0</v>
      </c>
      <c r="AT27" s="140">
        <v>0.03143257533189361</v>
      </c>
      <c r="AU27" s="140">
        <v>0.022637140942232573</v>
      </c>
      <c r="AV27" s="140">
        <v>0.05123796575454333</v>
      </c>
      <c r="AW27" s="17"/>
      <c r="AX27" s="85">
        <v>9007.0</v>
      </c>
      <c r="AY27" s="85">
        <v>6307.0</v>
      </c>
      <c r="AZ27" s="140">
        <v>0.012195270558447801</v>
      </c>
      <c r="BA27" s="140">
        <v>0.00853953274254805</v>
      </c>
      <c r="BB27" s="140">
        <v>0.019879403728243452</v>
      </c>
      <c r="BC27" s="17"/>
      <c r="BD27" s="85">
        <v>453082.0</v>
      </c>
      <c r="BE27" s="85">
        <v>285483.0</v>
      </c>
      <c r="BF27" s="85">
        <v>738565.0</v>
      </c>
      <c r="BG27" s="32">
        <f t="shared" si="1"/>
        <v>0.613462593</v>
      </c>
    </row>
    <row r="28" ht="15.75" hidden="1" customHeight="1">
      <c r="A28" s="11">
        <v>2012.0</v>
      </c>
      <c r="B28" s="85">
        <v>5361.0</v>
      </c>
      <c r="C28" s="85">
        <v>3021.0</v>
      </c>
      <c r="D28" s="140">
        <v>0.00662737957046273</v>
      </c>
      <c r="E28" s="140">
        <v>0.0037346229588449743</v>
      </c>
      <c r="F28" s="140">
        <v>0.010839061868176304</v>
      </c>
      <c r="G28" s="17"/>
      <c r="H28" s="85">
        <v>20883.0</v>
      </c>
      <c r="I28" s="85">
        <v>15056.0</v>
      </c>
      <c r="J28" s="140">
        <v>0.025815998427527177</v>
      </c>
      <c r="K28" s="140">
        <v>0.018612539976289286</v>
      </c>
      <c r="L28" s="140">
        <v>0.04222199757379701</v>
      </c>
      <c r="M28" s="17"/>
      <c r="N28" s="85">
        <v>62639.0</v>
      </c>
      <c r="O28" s="85">
        <v>29605.0</v>
      </c>
      <c r="P28" s="140">
        <v>0.07743563307483957</v>
      </c>
      <c r="Q28" s="140">
        <v>0.03659831602006139</v>
      </c>
      <c r="R28" s="140">
        <v>0.12664577436312172</v>
      </c>
      <c r="S28" s="17"/>
      <c r="T28" s="85">
        <v>70778.0</v>
      </c>
      <c r="U28" s="85">
        <v>41603.0</v>
      </c>
      <c r="V28" s="140">
        <v>0.08749723395601773</v>
      </c>
      <c r="W28" s="140">
        <v>0.051430492868860464</v>
      </c>
      <c r="X28" s="140">
        <v>0.14310149615851192</v>
      </c>
      <c r="Y28" s="17"/>
      <c r="Z28" s="85">
        <v>295198.0</v>
      </c>
      <c r="AA28" s="85">
        <v>196230.0</v>
      </c>
      <c r="AB28" s="140">
        <v>0.36492990010099924</v>
      </c>
      <c r="AC28" s="140">
        <v>0.24258360252040692</v>
      </c>
      <c r="AD28" s="140">
        <v>0.596841892438334</v>
      </c>
      <c r="AE28" s="17"/>
      <c r="AF28" s="85">
        <v>1623.0</v>
      </c>
      <c r="AG28" s="85">
        <v>1175.0</v>
      </c>
      <c r="AH28" s="140">
        <v>0.0020063863165194944</v>
      </c>
      <c r="AI28" s="140">
        <v>0.001452559409679856</v>
      </c>
      <c r="AJ28" s="140">
        <v>0.0032814395471087747</v>
      </c>
      <c r="AK28" s="17"/>
      <c r="AL28" s="85">
        <v>6741.0</v>
      </c>
      <c r="AM28" s="85">
        <v>4020.0</v>
      </c>
      <c r="AN28" s="140">
        <v>0.008333364238852689</v>
      </c>
      <c r="AO28" s="140">
        <v>0.0049696075122664</v>
      </c>
      <c r="AP28" s="140">
        <v>0.013629195309340881</v>
      </c>
      <c r="AQ28" s="17"/>
      <c r="AR28" s="85">
        <v>22340.0</v>
      </c>
      <c r="AS28" s="85">
        <v>17017.0</v>
      </c>
      <c r="AT28" s="140">
        <v>0.027617172095530197</v>
      </c>
      <c r="AU28" s="140">
        <v>0.0210367689144869</v>
      </c>
      <c r="AV28" s="140">
        <v>0.04516781237363526</v>
      </c>
      <c r="AW28" s="17"/>
      <c r="AX28" s="85">
        <v>9037.0</v>
      </c>
      <c r="AY28" s="85">
        <v>6590.0</v>
      </c>
      <c r="AZ28" s="140">
        <v>0.011171727136405836</v>
      </c>
      <c r="BA28" s="140">
        <v>0.008146694901949149</v>
      </c>
      <c r="BB28" s="140">
        <v>0.018271330367974122</v>
      </c>
      <c r="BC28" s="17"/>
      <c r="BD28" s="85">
        <v>494600.0</v>
      </c>
      <c r="BE28" s="85">
        <v>314317.0</v>
      </c>
      <c r="BF28" s="85">
        <v>808917.0</v>
      </c>
      <c r="BG28" s="32">
        <f t="shared" si="1"/>
        <v>0.6114347949</v>
      </c>
    </row>
    <row r="29" ht="15.75" hidden="1" customHeight="1">
      <c r="A29" s="11">
        <v>2013.0</v>
      </c>
      <c r="B29" s="85">
        <v>5614.0</v>
      </c>
      <c r="C29" s="85">
        <v>2831.0</v>
      </c>
      <c r="D29" s="140">
        <v>0.006773517885755101</v>
      </c>
      <c r="E29" s="140">
        <v>0.003415715912820216</v>
      </c>
      <c r="F29" s="140">
        <v>0.011084981567812088</v>
      </c>
      <c r="G29" s="17"/>
      <c r="H29" s="85">
        <v>21832.0</v>
      </c>
      <c r="I29" s="85">
        <v>16091.0</v>
      </c>
      <c r="J29" s="140">
        <v>0.02634119032451111</v>
      </c>
      <c r="K29" s="140">
        <v>0.019414441806142737</v>
      </c>
      <c r="L29" s="140">
        <v>0.04310782286933978</v>
      </c>
      <c r="M29" s="17"/>
      <c r="N29" s="85">
        <v>62101.0</v>
      </c>
      <c r="O29" s="85">
        <v>30519.0</v>
      </c>
      <c r="P29" s="140">
        <v>0.07492736626706048</v>
      </c>
      <c r="Q29" s="140">
        <v>0.03682240690334163</v>
      </c>
      <c r="R29" s="140">
        <v>0.12261995731077636</v>
      </c>
      <c r="S29" s="17"/>
      <c r="T29" s="85">
        <v>76011.0</v>
      </c>
      <c r="U29" s="85">
        <v>45887.0</v>
      </c>
      <c r="V29" s="140">
        <v>0.09171034342966353</v>
      </c>
      <c r="W29" s="140">
        <v>0.055364519989961586</v>
      </c>
      <c r="X29" s="140">
        <v>0.15008559564498836</v>
      </c>
      <c r="Y29" s="17"/>
      <c r="Z29" s="85">
        <v>299241.0</v>
      </c>
      <c r="AA29" s="85">
        <v>197500.0</v>
      </c>
      <c r="AB29" s="140">
        <v>0.3610463601088782</v>
      </c>
      <c r="AC29" s="140">
        <v>0.23829173181984903</v>
      </c>
      <c r="AD29" s="140">
        <v>0.590858740529686</v>
      </c>
      <c r="AE29" s="17"/>
      <c r="AF29" s="85">
        <v>1573.0</v>
      </c>
      <c r="AG29" s="85">
        <v>1237.0</v>
      </c>
      <c r="AH29" s="140">
        <v>0.0018978880716588483</v>
      </c>
      <c r="AI29" s="140">
        <v>0.0014924904924615355</v>
      </c>
      <c r="AJ29" s="140">
        <v>0.0031059273256445344</v>
      </c>
      <c r="AK29" s="17"/>
      <c r="AL29" s="85">
        <v>9171.0</v>
      </c>
      <c r="AM29" s="85">
        <v>5695.0</v>
      </c>
      <c r="AN29" s="140">
        <v>0.01106518213934094</v>
      </c>
      <c r="AO29" s="140">
        <v>0.006871247659311596</v>
      </c>
      <c r="AP29" s="140">
        <v>0.01810836586362748</v>
      </c>
      <c r="AQ29" s="17"/>
      <c r="AR29" s="85">
        <v>21907.0</v>
      </c>
      <c r="AS29" s="85">
        <v>16078.0</v>
      </c>
      <c r="AT29" s="140">
        <v>0.026431680855581938</v>
      </c>
      <c r="AU29" s="140">
        <v>0.01939875678075713</v>
      </c>
      <c r="AV29" s="140">
        <v>0.04325591222053071</v>
      </c>
      <c r="AW29" s="17"/>
      <c r="AX29" s="85">
        <v>9001.0</v>
      </c>
      <c r="AY29" s="85">
        <v>6527.0</v>
      </c>
      <c r="AZ29" s="140">
        <v>0.010860070268913728</v>
      </c>
      <c r="BA29" s="140">
        <v>0.007875089283990656</v>
      </c>
      <c r="BB29" s="140">
        <v>0.017772696667594692</v>
      </c>
      <c r="BC29" s="17"/>
      <c r="BD29" s="85">
        <v>506451.0</v>
      </c>
      <c r="BE29" s="85">
        <v>322365.0</v>
      </c>
      <c r="BF29" s="85">
        <v>828816.0</v>
      </c>
      <c r="BG29" s="32">
        <f t="shared" si="1"/>
        <v>0.6110535994</v>
      </c>
    </row>
    <row r="30" ht="15.75" hidden="1" customHeight="1">
      <c r="A30" s="11">
        <v>2014.0</v>
      </c>
      <c r="B30" s="85">
        <v>5561.0</v>
      </c>
      <c r="C30" s="85">
        <v>2964.0</v>
      </c>
      <c r="D30" s="140">
        <v>0.006533152724927367</v>
      </c>
      <c r="E30" s="140">
        <v>0.003482155129776068</v>
      </c>
      <c r="F30" s="140">
        <v>0.010746724384493487</v>
      </c>
      <c r="G30" s="17"/>
      <c r="H30" s="85">
        <v>22434.0</v>
      </c>
      <c r="I30" s="85">
        <v>16979.0</v>
      </c>
      <c r="J30" s="140">
        <v>0.02635582597213101</v>
      </c>
      <c r="K30" s="140">
        <v>0.019947203761291454</v>
      </c>
      <c r="L30" s="140">
        <v>0.04335407567734704</v>
      </c>
      <c r="M30" s="17"/>
      <c r="N30" s="85">
        <v>64059.0</v>
      </c>
      <c r="O30" s="85">
        <v>32502.0</v>
      </c>
      <c r="P30" s="140">
        <v>0.07525754907500849</v>
      </c>
      <c r="Q30" s="140">
        <v>0.0381838751781315</v>
      </c>
      <c r="R30" s="140">
        <v>0.12379507594789936</v>
      </c>
      <c r="S30" s="17"/>
      <c r="T30" s="85">
        <v>83695.0</v>
      </c>
      <c r="U30" s="85">
        <v>51138.0</v>
      </c>
      <c r="V30" s="140">
        <v>0.09832623940168962</v>
      </c>
      <c r="W30" s="140">
        <v>0.06007774933417293</v>
      </c>
      <c r="X30" s="140">
        <v>0.16174197039384686</v>
      </c>
      <c r="Y30" s="17"/>
      <c r="Z30" s="85">
        <v>299247.0</v>
      </c>
      <c r="AA30" s="85">
        <v>199911.0</v>
      </c>
      <c r="AB30" s="140">
        <v>0.35156021461541803</v>
      </c>
      <c r="AC30" s="140">
        <v>0.2348586754887529</v>
      </c>
      <c r="AD30" s="140">
        <v>0.5782997719630503</v>
      </c>
      <c r="AE30" s="17"/>
      <c r="AF30" s="85">
        <v>1527.0</v>
      </c>
      <c r="AG30" s="85">
        <v>1243.0</v>
      </c>
      <c r="AH30" s="140">
        <v>0.0017939442925668206</v>
      </c>
      <c r="AI30" s="140">
        <v>0.0014602965001051461</v>
      </c>
      <c r="AJ30" s="140">
        <v>0.002950952730645847</v>
      </c>
      <c r="AK30" s="17"/>
      <c r="AL30" s="85">
        <v>11016.0</v>
      </c>
      <c r="AM30" s="85">
        <v>7134.0</v>
      </c>
      <c r="AN30" s="140">
        <v>0.012941774935766925</v>
      </c>
      <c r="AO30" s="140">
        <v>0.008381138561343614</v>
      </c>
      <c r="AP30" s="140">
        <v>0.02128860201754725</v>
      </c>
      <c r="AQ30" s="17"/>
      <c r="AR30" s="85">
        <v>20746.0</v>
      </c>
      <c r="AS30" s="85">
        <v>15145.0</v>
      </c>
      <c r="AT30" s="140">
        <v>0.024372736276091198</v>
      </c>
      <c r="AU30" s="140">
        <v>0.017792590904338244</v>
      </c>
      <c r="AV30" s="140">
        <v>0.04009198778649557</v>
      </c>
      <c r="AW30" s="17"/>
      <c r="AX30" s="85">
        <v>9175.0</v>
      </c>
      <c r="AY30" s="85">
        <v>6721.0</v>
      </c>
      <c r="AZ30" s="140">
        <v>0.01077893836561924</v>
      </c>
      <c r="BA30" s="140">
        <v>0.007895939482869417</v>
      </c>
      <c r="BB30" s="140">
        <v>0.017730839098674293</v>
      </c>
      <c r="BC30" s="17"/>
      <c r="BD30" s="85">
        <v>517460.0</v>
      </c>
      <c r="BE30" s="85">
        <v>333737.0</v>
      </c>
      <c r="BF30" s="85">
        <v>851197.0</v>
      </c>
      <c r="BG30" s="32">
        <f t="shared" si="1"/>
        <v>0.6079203757</v>
      </c>
    </row>
    <row r="31" ht="15.75" hidden="1" customHeight="1">
      <c r="A31" s="11">
        <v>2015.0</v>
      </c>
      <c r="B31" s="85">
        <v>5427.0</v>
      </c>
      <c r="C31" s="85">
        <v>2998.0</v>
      </c>
      <c r="D31" s="140">
        <v>0.006150913286516726</v>
      </c>
      <c r="E31" s="140">
        <v>0.0033979064000326416</v>
      </c>
      <c r="F31" s="140">
        <v>0.010143621872990715</v>
      </c>
      <c r="G31" s="17"/>
      <c r="H31" s="85">
        <v>24119.0</v>
      </c>
      <c r="I31" s="85">
        <v>18231.0</v>
      </c>
      <c r="J31" s="140">
        <v>0.027336258993458068</v>
      </c>
      <c r="K31" s="140">
        <v>0.02066285242795033</v>
      </c>
      <c r="L31" s="140">
        <v>0.04508089477697863</v>
      </c>
      <c r="M31" s="17"/>
      <c r="N31" s="85">
        <v>66353.0</v>
      </c>
      <c r="O31" s="85">
        <v>34489.0</v>
      </c>
      <c r="P31" s="140">
        <v>0.07520389705182318</v>
      </c>
      <c r="Q31" s="140">
        <v>0.03908952429310399</v>
      </c>
      <c r="R31" s="140">
        <v>0.12402059003842876</v>
      </c>
      <c r="S31" s="17"/>
      <c r="T31" s="85">
        <v>93926.0</v>
      </c>
      <c r="U31" s="85">
        <v>57508.0</v>
      </c>
      <c r="V31" s="140">
        <v>0.1064548887690013</v>
      </c>
      <c r="W31" s="140">
        <v>0.06517905311977223</v>
      </c>
      <c r="X31" s="140">
        <v>0.17555736650866516</v>
      </c>
      <c r="Y31" s="17"/>
      <c r="Z31" s="85">
        <v>301132.0</v>
      </c>
      <c r="AA31" s="85">
        <v>202774.0</v>
      </c>
      <c r="AB31" s="140">
        <v>0.3413003168961406</v>
      </c>
      <c r="AC31" s="140">
        <v>0.22982223894603698</v>
      </c>
      <c r="AD31" s="140">
        <v>0.5628467186028081</v>
      </c>
      <c r="AE31" s="17"/>
      <c r="AF31" s="85">
        <v>1513.0</v>
      </c>
      <c r="AG31" s="85">
        <v>1098.0</v>
      </c>
      <c r="AH31" s="140">
        <v>0.0017148206748663732</v>
      </c>
      <c r="AI31" s="140">
        <v>0.0012444633846683925</v>
      </c>
      <c r="AJ31" s="140">
        <v>0.0028279528088879587</v>
      </c>
      <c r="AK31" s="17"/>
      <c r="AL31" s="85">
        <v>12889.0</v>
      </c>
      <c r="AM31" s="85">
        <v>8226.0</v>
      </c>
      <c r="AN31" s="140">
        <v>0.014608277381594635</v>
      </c>
      <c r="AO31" s="140">
        <v>0.009323274865466481</v>
      </c>
      <c r="AP31" s="140">
        <v>0.024090868310480434</v>
      </c>
      <c r="AQ31" s="17"/>
      <c r="AR31" s="85">
        <v>20138.0</v>
      </c>
      <c r="AS31" s="85">
        <v>14661.0</v>
      </c>
      <c r="AT31" s="140">
        <v>0.022824229180739605</v>
      </c>
      <c r="AU31" s="140">
        <v>0.016616646341186977</v>
      </c>
      <c r="AV31" s="140">
        <v>0.03763999581320932</v>
      </c>
      <c r="AW31" s="17"/>
      <c r="AX31" s="85">
        <v>9519.0</v>
      </c>
      <c r="AY31" s="85">
        <v>7307.0</v>
      </c>
      <c r="AZ31" s="140">
        <v>0.01078874950697489</v>
      </c>
      <c r="BA31" s="140">
        <v>0.008281688480666615</v>
      </c>
      <c r="BB31" s="140">
        <v>0.017791991267550877</v>
      </c>
      <c r="BC31" s="17"/>
      <c r="BD31" s="85">
        <v>535016.0</v>
      </c>
      <c r="BE31" s="85">
        <v>347292.0</v>
      </c>
      <c r="BF31" s="85">
        <v>882308.0</v>
      </c>
      <c r="BG31" s="32">
        <f t="shared" si="1"/>
        <v>0.6063823517</v>
      </c>
    </row>
    <row r="32" ht="15.75" hidden="1" customHeight="1">
      <c r="A32" s="11">
        <v>2016.0</v>
      </c>
      <c r="B32" s="85">
        <v>5405.0</v>
      </c>
      <c r="C32" s="85">
        <v>2899.0</v>
      </c>
      <c r="D32" s="140">
        <v>0.0059579712253689425</v>
      </c>
      <c r="E32" s="140">
        <v>0.0031955890069092626</v>
      </c>
      <c r="F32" s="140">
        <v>0.00983847069573733</v>
      </c>
      <c r="G32" s="17"/>
      <c r="H32" s="85">
        <v>25551.0</v>
      </c>
      <c r="I32" s="85">
        <v>19756.0</v>
      </c>
      <c r="J32" s="140">
        <v>0.02816505509332134</v>
      </c>
      <c r="K32" s="140">
        <v>0.021777184001552048</v>
      </c>
      <c r="L32" s="140">
        <v>0.04650929967563081</v>
      </c>
      <c r="M32" s="17"/>
      <c r="N32" s="85">
        <v>69384.0</v>
      </c>
      <c r="O32" s="85">
        <v>35762.0</v>
      </c>
      <c r="P32" s="140">
        <v>0.07648249315467136</v>
      </c>
      <c r="Q32" s="140">
        <v>0.039420715441562275</v>
      </c>
      <c r="R32" s="140">
        <v>0.12629647562498408</v>
      </c>
      <c r="S32" s="17"/>
      <c r="T32" s="85">
        <v>106604.0</v>
      </c>
      <c r="U32" s="85">
        <v>65300.0</v>
      </c>
      <c r="V32" s="140">
        <v>0.1175103727121611</v>
      </c>
      <c r="W32" s="140">
        <v>0.07198066993831488</v>
      </c>
      <c r="X32" s="140">
        <v>0.19404631453254068</v>
      </c>
      <c r="Y32" s="17"/>
      <c r="Z32" s="85">
        <v>298190.0</v>
      </c>
      <c r="AA32" s="85">
        <v>201595.0</v>
      </c>
      <c r="AB32" s="140">
        <v>0.32869702862030803</v>
      </c>
      <c r="AC32" s="140">
        <v>0.22221965017173947</v>
      </c>
      <c r="AD32" s="140">
        <v>0.5427814203074772</v>
      </c>
      <c r="AE32" s="17"/>
      <c r="AF32" s="85">
        <v>1429.0</v>
      </c>
      <c r="AG32" s="85">
        <v>1102.0</v>
      </c>
      <c r="AH32" s="140">
        <v>0.0015751972027848694</v>
      </c>
      <c r="AI32" s="140">
        <v>0.0012147426994184227</v>
      </c>
      <c r="AJ32" s="140">
        <v>0.002601142391157936</v>
      </c>
      <c r="AK32" s="17"/>
      <c r="AL32" s="85">
        <v>14673.0</v>
      </c>
      <c r="AM32" s="85">
        <v>9628.0</v>
      </c>
      <c r="AN32" s="140">
        <v>0.01617415574280083</v>
      </c>
      <c r="AO32" s="140">
        <v>0.010613015163339902</v>
      </c>
      <c r="AP32" s="140">
        <v>0.026708581039510425</v>
      </c>
      <c r="AQ32" s="17"/>
      <c r="AR32" s="85">
        <v>18097.0</v>
      </c>
      <c r="AS32" s="85">
        <v>13605.0</v>
      </c>
      <c r="AT32" s="140">
        <v>0.01994845610832595</v>
      </c>
      <c r="AU32" s="140">
        <v>0.01499689149327372</v>
      </c>
      <c r="AV32" s="140">
        <v>0.032941129358142175</v>
      </c>
      <c r="AW32" s="17"/>
      <c r="AX32" s="85">
        <v>10041.0</v>
      </c>
      <c r="AY32" s="85">
        <v>8167.0</v>
      </c>
      <c r="AZ32" s="140">
        <v>0.011068268098784376</v>
      </c>
      <c r="BA32" s="140">
        <v>0.00900254412536321</v>
      </c>
      <c r="BB32" s="140">
        <v>0.01827716637481934</v>
      </c>
      <c r="BC32" s="17"/>
      <c r="BD32" s="85">
        <v>549374.0</v>
      </c>
      <c r="BE32" s="85">
        <v>357814.0</v>
      </c>
      <c r="BF32" s="85">
        <v>907188.0</v>
      </c>
      <c r="BG32" s="32">
        <f t="shared" si="1"/>
        <v>0.605578998</v>
      </c>
    </row>
    <row r="33" ht="15.75" customHeight="1">
      <c r="A33" s="11">
        <v>2017.0</v>
      </c>
      <c r="B33" s="85">
        <v>5238.0</v>
      </c>
      <c r="C33" s="85">
        <v>2955.0</v>
      </c>
      <c r="D33" s="140">
        <v>0.00569563269584582</v>
      </c>
      <c r="E33" s="140">
        <v>0.0032131719389508206</v>
      </c>
      <c r="F33" s="140">
        <v>0.009441257103924124</v>
      </c>
      <c r="G33" s="17"/>
      <c r="H33" s="85">
        <v>26874.0</v>
      </c>
      <c r="I33" s="85">
        <v>21077.0</v>
      </c>
      <c r="J33" s="140">
        <v>0.029221923075250202</v>
      </c>
      <c r="K33" s="140">
        <v>0.022918451762188305</v>
      </c>
      <c r="L33" s="140">
        <v>0.048439164454153666</v>
      </c>
      <c r="M33" s="17"/>
      <c r="N33" s="85">
        <v>69305.0</v>
      </c>
      <c r="O33" s="85">
        <v>35500.0</v>
      </c>
      <c r="P33" s="140">
        <v>0.07536002748865875</v>
      </c>
      <c r="Q33" s="140">
        <v>0.038601557980627456</v>
      </c>
      <c r="R33" s="140">
        <v>0.12491911485060356</v>
      </c>
      <c r="S33" s="17"/>
      <c r="T33" s="85">
        <v>116696.0</v>
      </c>
      <c r="U33" s="85">
        <v>70086.0</v>
      </c>
      <c r="V33" s="140">
        <v>0.12689147634105075</v>
      </c>
      <c r="W33" s="140">
        <v>0.07620926176423255</v>
      </c>
      <c r="X33" s="140">
        <v>0.21033923997700069</v>
      </c>
      <c r="Y33" s="17"/>
      <c r="Z33" s="85">
        <v>291610.0</v>
      </c>
      <c r="AA33" s="85">
        <v>201750.0</v>
      </c>
      <c r="AB33" s="140">
        <v>0.3170873330346696</v>
      </c>
      <c r="AC33" s="140">
        <v>0.21937645979131237</v>
      </c>
      <c r="AD33" s="140">
        <v>0.5256137808467571</v>
      </c>
      <c r="AE33" s="17"/>
      <c r="AF33" s="85">
        <v>1478.0</v>
      </c>
      <c r="AG33" s="85">
        <v>1116.0</v>
      </c>
      <c r="AH33" s="140">
        <v>0.0016071296533906303</v>
      </c>
      <c r="AI33" s="140">
        <v>0.0012135024987712743</v>
      </c>
      <c r="AJ33" s="140">
        <v>0.002664027873157666</v>
      </c>
      <c r="AK33" s="17"/>
      <c r="AL33" s="85">
        <v>15844.0</v>
      </c>
      <c r="AM33" s="85">
        <v>10407.0</v>
      </c>
      <c r="AN33" s="140">
        <v>0.017228255905494688</v>
      </c>
      <c r="AO33" s="140">
        <v>0.011316237011391266</v>
      </c>
      <c r="AP33" s="140">
        <v>0.028558090407516955</v>
      </c>
      <c r="AQ33" s="17"/>
      <c r="AR33" s="85">
        <v>16899.0</v>
      </c>
      <c r="AS33" s="85">
        <v>13100.0</v>
      </c>
      <c r="AT33" s="140">
        <v>0.018375428966609108</v>
      </c>
      <c r="AU33" s="140">
        <v>0.014244518578766751</v>
      </c>
      <c r="AV33" s="140">
        <v>0.030459679992213395</v>
      </c>
      <c r="AW33" s="17"/>
      <c r="AX33" s="85">
        <v>10855.0</v>
      </c>
      <c r="AY33" s="85">
        <v>8862.0</v>
      </c>
      <c r="AZ33" s="140">
        <v>0.01180337779942848</v>
      </c>
      <c r="BA33" s="140">
        <v>0.00963625371336114</v>
      </c>
      <c r="BB33" s="140">
        <v>0.019565644494672844</v>
      </c>
      <c r="BC33" s="17"/>
      <c r="BD33" s="85">
        <v>554799.0</v>
      </c>
      <c r="BE33" s="85">
        <v>364853.0</v>
      </c>
      <c r="BF33" s="85">
        <v>919652.0</v>
      </c>
      <c r="BG33" s="32">
        <f t="shared" si="1"/>
        <v>0.603270585</v>
      </c>
    </row>
    <row r="34" ht="15.75" customHeight="1">
      <c r="A34" s="11">
        <v>2018.0</v>
      </c>
      <c r="B34" s="85">
        <v>5389.0</v>
      </c>
      <c r="C34" s="85">
        <v>3014.0</v>
      </c>
      <c r="D34" s="140">
        <f t="shared" ref="D34:D36" si="2">B34/BF34</f>
        <v>0.005714158474</v>
      </c>
      <c r="E34" s="140">
        <f t="shared" ref="E34:E36" si="3">C34/BF34</f>
        <v>0.00319585705</v>
      </c>
      <c r="F34" s="140">
        <f t="shared" ref="F34:F36" si="4">B34/BD34</f>
        <v>0.009473965494</v>
      </c>
      <c r="G34" s="17"/>
      <c r="H34" s="85">
        <v>28715.0</v>
      </c>
      <c r="I34" s="85">
        <v>22415.0</v>
      </c>
      <c r="J34" s="140">
        <f t="shared" ref="J34:J36" si="5">H34/BF34</f>
        <v>0.03044758964</v>
      </c>
      <c r="K34" s="140">
        <f t="shared" ref="K34:K36" si="6">I34/BF34</f>
        <v>0.02376746376</v>
      </c>
      <c r="L34" s="140">
        <f t="shared" ref="L34:L36" si="7">H34/BD34</f>
        <v>0.05048152146</v>
      </c>
      <c r="M34" s="17"/>
      <c r="N34" s="85">
        <v>70080.0</v>
      </c>
      <c r="O34" s="85">
        <v>35942.0</v>
      </c>
      <c r="P34" s="140">
        <f t="shared" ref="P34:P36" si="8">N34/BF34</f>
        <v>0.07430844792</v>
      </c>
      <c r="Q34" s="140">
        <f t="shared" ref="Q34:Q36" si="9">O34/BF34</f>
        <v>0.03811064833</v>
      </c>
      <c r="R34" s="140">
        <f t="shared" ref="R34:R36" si="10">N34/BD34</f>
        <v>0.1232019859</v>
      </c>
      <c r="S34" s="17"/>
      <c r="T34" s="85">
        <v>127749.0</v>
      </c>
      <c r="U34" s="85">
        <v>76754.0</v>
      </c>
      <c r="V34" s="140">
        <f t="shared" ref="V34:V36" si="11">T34/BF34</f>
        <v>0.1354570479</v>
      </c>
      <c r="W34" s="140">
        <f t="shared" ref="W34:W36" si="12">U34/BF34</f>
        <v>0.08138514001</v>
      </c>
      <c r="X34" s="140">
        <f t="shared" ref="X34:X36" si="13">T34/BD34</f>
        <v>0.2245851954</v>
      </c>
      <c r="Y34" s="17"/>
      <c r="Z34" s="85">
        <v>288652.0</v>
      </c>
      <c r="AA34" s="85">
        <v>200430.0</v>
      </c>
      <c r="AB34" s="140">
        <f t="shared" ref="AB34:AB36" si="14">Z34/BF34</f>
        <v>0.3060685232</v>
      </c>
      <c r="AC34" s="140">
        <f t="shared" ref="AC34:AC36" si="15">AA34/BF34</f>
        <v>0.2125234335</v>
      </c>
      <c r="AD34" s="140">
        <f t="shared" ref="AD34:AD36" si="16">Z34/BD34</f>
        <v>0.5074557594</v>
      </c>
      <c r="AE34" s="17"/>
      <c r="AF34" s="85">
        <v>1492.0</v>
      </c>
      <c r="AG34" s="85">
        <v>1097.0</v>
      </c>
      <c r="AH34" s="140">
        <f t="shared" ref="AH34:AH36" si="17">AF34/BF34</f>
        <v>0.001582023463</v>
      </c>
      <c r="AI34" s="140">
        <f t="shared" ref="AI34:AI36" si="18">AG34/BF34</f>
        <v>0.001163190174</v>
      </c>
      <c r="AJ34" s="140">
        <f t="shared" ref="AJ34:AJ36" si="19">AF34/BD34</f>
        <v>0.002622964653</v>
      </c>
      <c r="AK34" s="17"/>
      <c r="AL34" s="85">
        <v>18104.0</v>
      </c>
      <c r="AM34" s="85">
        <v>11682.0</v>
      </c>
      <c r="AN34" s="140">
        <f t="shared" ref="AN34:AN36" si="20">AL34/BF34</f>
        <v>0.01919634905</v>
      </c>
      <c r="AO34" s="140">
        <f t="shared" ref="AO34:AO36" si="21">AM34/BF34</f>
        <v>0.01238686199</v>
      </c>
      <c r="AP34" s="140">
        <f t="shared" ref="AP34:AP36" si="22">AL34/BD34</f>
        <v>0.03182717968</v>
      </c>
      <c r="AQ34" s="17"/>
      <c r="AR34" s="85">
        <v>16754.0</v>
      </c>
      <c r="AS34" s="85">
        <v>13000.0</v>
      </c>
      <c r="AT34" s="140">
        <f t="shared" ref="AT34:AT36" si="23">AR34/BF34</f>
        <v>0.0177648935</v>
      </c>
      <c r="AU34" s="140">
        <f t="shared" ref="AU34:AU36" si="24">AS34/BF34</f>
        <v>0.01378438674</v>
      </c>
      <c r="AV34" s="140">
        <f t="shared" ref="AV34:AV36" si="25">AR34/BD34</f>
        <v>0.02945385375</v>
      </c>
      <c r="AW34" s="17"/>
      <c r="AX34" s="85">
        <v>11887.0</v>
      </c>
      <c r="AY34" s="85">
        <v>9940.0</v>
      </c>
      <c r="AZ34" s="140">
        <f t="shared" ref="AZ34:AZ36" si="26">AX34/BF34</f>
        <v>0.01260423117</v>
      </c>
      <c r="BA34" s="140">
        <f t="shared" ref="BA34:BA36" si="27">AY34/BF34</f>
        <v>0.01053975417</v>
      </c>
      <c r="BB34" s="140">
        <f t="shared" ref="BB34:BB36" si="28">AX34/BD34</f>
        <v>0.02089757429</v>
      </c>
      <c r="BC34" s="17"/>
      <c r="BD34" s="85">
        <v>568822.0</v>
      </c>
      <c r="BE34" s="85">
        <v>374274.0</v>
      </c>
      <c r="BF34" s="85">
        <v>943096.0</v>
      </c>
      <c r="BG34" s="32">
        <f t="shared" si="1"/>
        <v>0.6031432643</v>
      </c>
    </row>
    <row r="35" ht="15.75" customHeight="1">
      <c r="A35" s="11">
        <v>2019.0</v>
      </c>
      <c r="B35" s="85">
        <v>5341.0</v>
      </c>
      <c r="C35" s="85">
        <v>2837.0</v>
      </c>
      <c r="D35" s="140">
        <f t="shared" si="2"/>
        <v>0.005503887552</v>
      </c>
      <c r="E35" s="140">
        <f t="shared" si="3"/>
        <v>0.002923521622</v>
      </c>
      <c r="F35" s="140">
        <f t="shared" si="4"/>
        <v>0.009094964989</v>
      </c>
      <c r="G35" s="178"/>
      <c r="H35" s="85">
        <v>31296.0</v>
      </c>
      <c r="I35" s="85">
        <v>24477.0</v>
      </c>
      <c r="J35" s="140">
        <f t="shared" si="5"/>
        <v>0.03225045213</v>
      </c>
      <c r="K35" s="140">
        <f t="shared" si="6"/>
        <v>0.02522348916</v>
      </c>
      <c r="L35" s="140">
        <f t="shared" si="7"/>
        <v>0.05329264638</v>
      </c>
      <c r="M35" s="178"/>
      <c r="N35" s="85">
        <v>70828.0</v>
      </c>
      <c r="O35" s="85">
        <v>35765.0</v>
      </c>
      <c r="P35" s="140">
        <f t="shared" si="8"/>
        <v>0.0729880823</v>
      </c>
      <c r="Q35" s="140">
        <f t="shared" si="9"/>
        <v>0.0368557458</v>
      </c>
      <c r="R35" s="140">
        <f t="shared" si="10"/>
        <v>0.1206100319</v>
      </c>
      <c r="S35" s="178"/>
      <c r="T35" s="85">
        <v>141145.0</v>
      </c>
      <c r="U35" s="85">
        <v>84075.0</v>
      </c>
      <c r="V35" s="140">
        <f t="shared" si="11"/>
        <v>0.1454495803</v>
      </c>
      <c r="W35" s="140">
        <f t="shared" si="12"/>
        <v>0.08663908368</v>
      </c>
      <c r="X35" s="140">
        <f t="shared" si="13"/>
        <v>0.2403499033</v>
      </c>
      <c r="Y35" s="178"/>
      <c r="Z35" s="85">
        <v>286444.0</v>
      </c>
      <c r="AA35" s="85">
        <v>198245.0</v>
      </c>
      <c r="AB35" s="140">
        <f t="shared" si="14"/>
        <v>0.2951798476</v>
      </c>
      <c r="AC35" s="140">
        <f t="shared" si="15"/>
        <v>0.2042909919</v>
      </c>
      <c r="AD35" s="140">
        <f t="shared" si="16"/>
        <v>0.487773479</v>
      </c>
      <c r="AE35" s="178"/>
      <c r="AF35" s="85">
        <v>1445.0</v>
      </c>
      <c r="AG35" s="85">
        <v>1052.0</v>
      </c>
      <c r="AH35" s="140">
        <f t="shared" si="17"/>
        <v>0.001489068997</v>
      </c>
      <c r="AI35" s="140">
        <f t="shared" si="18"/>
        <v>0.00108408345</v>
      </c>
      <c r="AJ35" s="140">
        <f t="shared" si="19"/>
        <v>0.002460629921</v>
      </c>
      <c r="AK35" s="178"/>
      <c r="AL35" s="85">
        <v>19996.0</v>
      </c>
      <c r="AM35" s="85">
        <v>12907.0</v>
      </c>
      <c r="AN35" s="140">
        <f t="shared" si="20"/>
        <v>0.02060582952</v>
      </c>
      <c r="AO35" s="140">
        <f t="shared" si="21"/>
        <v>0.01330063221</v>
      </c>
      <c r="AP35" s="140">
        <f t="shared" si="22"/>
        <v>0.03405035011</v>
      </c>
      <c r="AQ35" s="179"/>
      <c r="AR35" s="85">
        <v>17839.0</v>
      </c>
      <c r="AS35" s="85">
        <v>13334.0</v>
      </c>
      <c r="AT35" s="140">
        <f t="shared" si="23"/>
        <v>0.01838304625</v>
      </c>
      <c r="AU35" s="140">
        <f t="shared" si="24"/>
        <v>0.01374065468</v>
      </c>
      <c r="AV35" s="140">
        <f t="shared" si="25"/>
        <v>0.03037728524</v>
      </c>
      <c r="AW35" s="178"/>
      <c r="AX35" s="85">
        <v>12914.0</v>
      </c>
      <c r="AY35" s="85">
        <v>10465.0</v>
      </c>
      <c r="AZ35" s="140">
        <f t="shared" si="26"/>
        <v>0.01330784569</v>
      </c>
      <c r="BA35" s="140">
        <f t="shared" si="27"/>
        <v>0.01078415713</v>
      </c>
      <c r="BB35" s="140">
        <f t="shared" si="28"/>
        <v>0.02199070921</v>
      </c>
      <c r="BC35" s="22"/>
      <c r="BD35" s="85">
        <v>587248.0</v>
      </c>
      <c r="BE35" s="85">
        <v>383157.0</v>
      </c>
      <c r="BF35" s="85">
        <v>970405.0</v>
      </c>
      <c r="BG35" s="32">
        <f t="shared" si="1"/>
        <v>0.6051576404</v>
      </c>
    </row>
    <row r="36" ht="15.75" customHeight="1">
      <c r="A36" s="7">
        <v>2020.0</v>
      </c>
      <c r="B36" s="85">
        <v>5053.0</v>
      </c>
      <c r="C36" s="85">
        <v>2610.0</v>
      </c>
      <c r="D36" s="140">
        <f t="shared" si="2"/>
        <v>0.005285327124</v>
      </c>
      <c r="E36" s="140">
        <f t="shared" si="3"/>
        <v>0.00273000273</v>
      </c>
      <c r="F36" s="140">
        <f t="shared" si="4"/>
        <v>0.00863232415</v>
      </c>
      <c r="G36" s="179"/>
      <c r="H36" s="85">
        <v>31937.0</v>
      </c>
      <c r="I36" s="85">
        <v>24806.0</v>
      </c>
      <c r="J36" s="140">
        <f t="shared" si="5"/>
        <v>0.03340540122</v>
      </c>
      <c r="K36" s="140">
        <f t="shared" si="6"/>
        <v>0.02594653169</v>
      </c>
      <c r="L36" s="140">
        <f t="shared" si="7"/>
        <v>0.05455977368</v>
      </c>
      <c r="M36" s="179"/>
      <c r="N36" s="85">
        <v>68439.0</v>
      </c>
      <c r="O36" s="85">
        <v>33892.0</v>
      </c>
      <c r="P36" s="140">
        <f t="shared" si="8"/>
        <v>0.07158569228</v>
      </c>
      <c r="Q36" s="140">
        <f t="shared" si="9"/>
        <v>0.03545028832</v>
      </c>
      <c r="R36" s="140">
        <f t="shared" si="10"/>
        <v>0.1169181937</v>
      </c>
      <c r="S36" s="179"/>
      <c r="T36" s="85">
        <v>147837.0</v>
      </c>
      <c r="U36" s="85">
        <v>85298.0</v>
      </c>
      <c r="V36" s="140">
        <f t="shared" si="11"/>
        <v>0.1546342581</v>
      </c>
      <c r="W36" s="140">
        <f t="shared" si="12"/>
        <v>0.08921983635</v>
      </c>
      <c r="X36" s="140">
        <f t="shared" si="13"/>
        <v>0.2525582635</v>
      </c>
      <c r="Y36" s="179"/>
      <c r="Z36" s="85">
        <v>278830.0</v>
      </c>
      <c r="AA36" s="85">
        <v>188065.0</v>
      </c>
      <c r="AB36" s="140">
        <f t="shared" si="14"/>
        <v>0.2916500618</v>
      </c>
      <c r="AC36" s="140">
        <f t="shared" si="15"/>
        <v>0.1967118634</v>
      </c>
      <c r="AD36" s="140">
        <f t="shared" si="16"/>
        <v>0.4763409742</v>
      </c>
      <c r="AE36" s="179"/>
      <c r="AF36" s="85">
        <v>1364.0</v>
      </c>
      <c r="AG36" s="85">
        <v>985.0</v>
      </c>
      <c r="AH36" s="140">
        <f t="shared" si="17"/>
        <v>0.00142671407</v>
      </c>
      <c r="AI36" s="140">
        <f t="shared" si="18"/>
        <v>0.001030288387</v>
      </c>
      <c r="AJ36" s="140">
        <f t="shared" si="19"/>
        <v>0.00233019793</v>
      </c>
      <c r="AK36" s="178"/>
      <c r="AL36" s="154">
        <v>21067.0</v>
      </c>
      <c r="AM36" s="154">
        <v>13140.0</v>
      </c>
      <c r="AN36" s="140">
        <f t="shared" si="20"/>
        <v>0.02203561974</v>
      </c>
      <c r="AO36" s="140">
        <f t="shared" si="21"/>
        <v>0.01374415168</v>
      </c>
      <c r="AP36" s="140">
        <f t="shared" si="22"/>
        <v>0.0359899412</v>
      </c>
      <c r="AQ36" s="179"/>
      <c r="AR36" s="85">
        <v>18359.0</v>
      </c>
      <c r="AS36" s="85">
        <v>11819.0</v>
      </c>
      <c r="AT36" s="140">
        <f t="shared" si="23"/>
        <v>0.01920311116</v>
      </c>
      <c r="AU36" s="140">
        <f t="shared" si="24"/>
        <v>0.01236241466</v>
      </c>
      <c r="AV36" s="140">
        <f t="shared" si="25"/>
        <v>0.03136371246</v>
      </c>
      <c r="AW36" s="179"/>
      <c r="AX36" s="85">
        <v>12472.0</v>
      </c>
      <c r="AY36" s="85">
        <v>10070.0</v>
      </c>
      <c r="AZ36" s="140">
        <f t="shared" si="26"/>
        <v>0.01304543833</v>
      </c>
      <c r="BA36" s="140">
        <f t="shared" si="27"/>
        <v>0.01053299904</v>
      </c>
      <c r="BB36" s="140">
        <f t="shared" si="28"/>
        <v>0.0213066192</v>
      </c>
      <c r="BC36" s="180"/>
      <c r="BD36" s="85">
        <v>585358.0</v>
      </c>
      <c r="BE36" s="85">
        <v>370685.0</v>
      </c>
      <c r="BF36" s="85">
        <f>BD36+BE36</f>
        <v>956043</v>
      </c>
      <c r="BG36" s="32">
        <f t="shared" si="1"/>
        <v>0.6122716238</v>
      </c>
    </row>
    <row r="37" ht="15.75" customHeight="1">
      <c r="A37" s="7"/>
      <c r="B37" s="154"/>
      <c r="C37" s="154"/>
      <c r="D37" s="143"/>
      <c r="E37" s="143"/>
      <c r="F37" s="143"/>
      <c r="G37" s="22"/>
      <c r="H37" s="154"/>
      <c r="I37" s="154"/>
      <c r="J37" s="143"/>
      <c r="K37" s="143"/>
      <c r="L37" s="143"/>
      <c r="M37" s="22"/>
      <c r="N37" s="154"/>
      <c r="O37" s="154"/>
      <c r="P37" s="143"/>
      <c r="Q37" s="143"/>
      <c r="R37" s="143"/>
      <c r="S37" s="22"/>
      <c r="T37" s="154"/>
      <c r="U37" s="154"/>
      <c r="V37" s="143"/>
      <c r="W37" s="143"/>
      <c r="X37" s="143"/>
      <c r="Y37" s="22"/>
      <c r="Z37" s="154"/>
      <c r="AA37" s="154"/>
      <c r="AB37" s="143"/>
      <c r="AC37" s="143"/>
      <c r="AD37" s="143"/>
      <c r="AE37" s="22"/>
      <c r="AF37" s="154"/>
      <c r="AG37" s="154"/>
      <c r="AH37" s="143"/>
      <c r="AI37" s="143"/>
      <c r="AJ37" s="143"/>
      <c r="AK37" s="22"/>
      <c r="AL37" s="154"/>
      <c r="AM37" s="154"/>
      <c r="AN37" s="143"/>
      <c r="AO37" s="143"/>
      <c r="AP37" s="143"/>
      <c r="AQ37" s="22"/>
      <c r="AR37" s="154"/>
      <c r="AS37" s="154"/>
      <c r="AT37" s="143"/>
      <c r="AU37" s="143"/>
      <c r="AV37" s="143"/>
      <c r="AW37" s="22"/>
      <c r="AX37" s="154"/>
      <c r="AY37" s="154"/>
      <c r="AZ37" s="143"/>
      <c r="BA37" s="143"/>
      <c r="BB37" s="143"/>
      <c r="BC37" s="22"/>
      <c r="BD37" s="154"/>
      <c r="BE37" s="154"/>
      <c r="BF37" s="154"/>
      <c r="BG37" s="36"/>
    </row>
    <row r="38" ht="15.75" customHeight="1">
      <c r="A38" s="7"/>
      <c r="B38" s="154"/>
      <c r="C38" s="154"/>
      <c r="D38" s="143"/>
      <c r="E38" s="143"/>
      <c r="F38" s="143"/>
      <c r="G38" s="7"/>
      <c r="H38" s="154"/>
      <c r="I38" s="154"/>
      <c r="J38" s="143"/>
      <c r="K38" s="143"/>
      <c r="L38" s="143"/>
      <c r="M38" s="7"/>
      <c r="N38" s="154"/>
      <c r="O38" s="154"/>
      <c r="P38" s="143"/>
      <c r="Q38" s="143"/>
      <c r="R38" s="143"/>
      <c r="S38" s="7"/>
      <c r="T38" s="154"/>
      <c r="U38" s="154"/>
      <c r="V38" s="143"/>
      <c r="W38" s="143"/>
      <c r="X38" s="143"/>
      <c r="Y38" s="7"/>
      <c r="Z38" s="154"/>
      <c r="AA38" s="154"/>
      <c r="AB38" s="143"/>
      <c r="AC38" s="143"/>
      <c r="AD38" s="143"/>
      <c r="AE38" s="7"/>
      <c r="AF38" s="154"/>
      <c r="AG38" s="154"/>
      <c r="AH38" s="143"/>
      <c r="AI38" s="143"/>
      <c r="AJ38" s="143"/>
      <c r="AK38" s="7"/>
      <c r="AL38" s="154"/>
      <c r="AM38" s="154"/>
      <c r="AN38" s="143"/>
      <c r="AO38" s="143"/>
      <c r="AP38" s="143"/>
      <c r="AQ38" s="7"/>
      <c r="AR38" s="154"/>
      <c r="AS38" s="154"/>
      <c r="AT38" s="143"/>
      <c r="AU38" s="143"/>
      <c r="AV38" s="143"/>
      <c r="AW38" s="7"/>
      <c r="AX38" s="154"/>
      <c r="AY38" s="154"/>
      <c r="AZ38" s="143"/>
      <c r="BA38" s="143"/>
      <c r="BB38" s="143"/>
      <c r="BC38" s="7"/>
      <c r="BD38" s="154"/>
      <c r="BE38" s="154"/>
      <c r="BF38" s="154"/>
    </row>
    <row r="39" ht="15.75" customHeight="1">
      <c r="A39" s="98" t="s">
        <v>143</v>
      </c>
      <c r="B39" s="154" t="s">
        <v>144</v>
      </c>
      <c r="C39" s="154" t="s">
        <v>145</v>
      </c>
      <c r="D39" s="7" t="s">
        <v>146</v>
      </c>
      <c r="E39" s="7" t="s">
        <v>106</v>
      </c>
      <c r="F39" s="7" t="s">
        <v>107</v>
      </c>
      <c r="G39" s="7" t="s">
        <v>108</v>
      </c>
      <c r="H39" s="154" t="s">
        <v>147</v>
      </c>
      <c r="I39" s="154" t="s">
        <v>148</v>
      </c>
      <c r="J39" s="7" t="s">
        <v>149</v>
      </c>
      <c r="K39" s="7" t="s">
        <v>112</v>
      </c>
      <c r="N39" s="153"/>
      <c r="O39" s="153"/>
      <c r="P39" s="153"/>
      <c r="U39" s="153"/>
      <c r="V39" s="153"/>
      <c r="AA39" s="153"/>
      <c r="AB39" s="153"/>
      <c r="AG39" s="153"/>
      <c r="AH39" s="153"/>
      <c r="AM39" s="153"/>
      <c r="AN39" s="153"/>
      <c r="AS39" s="153"/>
      <c r="AT39" s="153"/>
      <c r="AY39" s="153"/>
      <c r="AZ39" s="153"/>
      <c r="BA39" s="153"/>
    </row>
    <row r="40" ht="15.75" customHeight="1">
      <c r="A40" s="7" t="s">
        <v>51</v>
      </c>
      <c r="B40" s="154">
        <v>585358.0</v>
      </c>
      <c r="C40" s="36">
        <f>F36</f>
        <v>0.00863232415</v>
      </c>
      <c r="D40" s="36">
        <f>L36</f>
        <v>0.05455977368</v>
      </c>
      <c r="E40" s="36">
        <f>R36</f>
        <v>0.1169181937</v>
      </c>
      <c r="F40" s="36">
        <f>X36</f>
        <v>0.2525582635</v>
      </c>
      <c r="G40" s="36">
        <f>AD36</f>
        <v>0.4763409742</v>
      </c>
      <c r="H40" s="36">
        <f>AJ36</f>
        <v>0.00233019793</v>
      </c>
      <c r="I40" s="36">
        <f>AP36</f>
        <v>0.0359899412</v>
      </c>
      <c r="J40" s="36">
        <f>AV36</f>
        <v>0.03136371246</v>
      </c>
      <c r="K40" s="36">
        <f>BB36</f>
        <v>0.0213066192</v>
      </c>
      <c r="N40" s="153"/>
      <c r="O40" s="153"/>
      <c r="P40" s="153"/>
      <c r="U40" s="153"/>
      <c r="V40" s="153"/>
      <c r="AA40" s="153"/>
      <c r="AB40" s="153"/>
      <c r="AG40" s="153"/>
      <c r="AH40" s="153"/>
      <c r="AM40" s="153"/>
      <c r="AN40" s="153"/>
      <c r="AS40" s="153"/>
      <c r="AT40" s="153"/>
      <c r="AY40" s="153"/>
      <c r="AZ40" s="153"/>
      <c r="BA40" s="153"/>
    </row>
    <row r="41" ht="15.75" customHeight="1">
      <c r="A41" s="98" t="s">
        <v>143</v>
      </c>
      <c r="B41" s="154" t="s">
        <v>144</v>
      </c>
      <c r="C41" s="154" t="s">
        <v>145</v>
      </c>
      <c r="D41" s="36" t="s">
        <v>146</v>
      </c>
      <c r="E41" s="36" t="s">
        <v>106</v>
      </c>
      <c r="F41" s="36" t="s">
        <v>107</v>
      </c>
      <c r="G41" s="36" t="s">
        <v>108</v>
      </c>
      <c r="H41" s="154" t="s">
        <v>147</v>
      </c>
      <c r="I41" s="154" t="s">
        <v>148</v>
      </c>
      <c r="J41" s="36" t="s">
        <v>149</v>
      </c>
      <c r="K41" s="36" t="s">
        <v>112</v>
      </c>
      <c r="N41" s="153"/>
      <c r="O41" s="153"/>
      <c r="P41" s="153"/>
      <c r="U41" s="153"/>
      <c r="V41" s="153"/>
      <c r="AA41" s="153"/>
      <c r="AB41" s="153"/>
      <c r="AG41" s="153"/>
      <c r="AH41" s="153"/>
      <c r="AM41" s="153"/>
      <c r="AN41" s="153"/>
      <c r="AS41" s="153"/>
      <c r="AT41" s="153"/>
      <c r="AY41" s="153"/>
      <c r="AZ41" s="153"/>
      <c r="BA41" s="153"/>
    </row>
    <row r="42" ht="15.75" customHeight="1">
      <c r="A42" s="7" t="s">
        <v>52</v>
      </c>
      <c r="B42" s="154">
        <v>370685.0</v>
      </c>
      <c r="C42" s="36">
        <f>C36/B42</f>
        <v>0.007041018655</v>
      </c>
      <c r="D42" s="36">
        <f>I36/B42</f>
        <v>0.06691935201</v>
      </c>
      <c r="E42" s="36">
        <f>O36/B42</f>
        <v>0.0914307296</v>
      </c>
      <c r="F42" s="36">
        <f>U36/B42</f>
        <v>0.2301091223</v>
      </c>
      <c r="G42" s="36">
        <f>AA36/B42</f>
        <v>0.5073445108</v>
      </c>
      <c r="H42" s="36">
        <f>AG36/B42</f>
        <v>0.002657242672</v>
      </c>
      <c r="I42" s="36">
        <f>AM36/B42</f>
        <v>0.03544788702</v>
      </c>
      <c r="J42" s="36">
        <f>AY36/B42</f>
        <v>0.02716592255</v>
      </c>
      <c r="K42" s="36">
        <f>AY36/B42</f>
        <v>0.02716592255</v>
      </c>
      <c r="L42" s="153"/>
      <c r="N42" s="153"/>
      <c r="O42" s="153"/>
      <c r="P42" s="153"/>
      <c r="U42" s="153"/>
      <c r="V42" s="153"/>
      <c r="AA42" s="153"/>
      <c r="AB42" s="153"/>
      <c r="AG42" s="153"/>
      <c r="AH42" s="153"/>
      <c r="AM42" s="153"/>
      <c r="AN42" s="153"/>
      <c r="AS42" s="153"/>
      <c r="AT42" s="153"/>
      <c r="AY42" s="153"/>
      <c r="AZ42" s="153"/>
      <c r="BA42" s="153"/>
    </row>
    <row r="43" ht="15.75" customHeight="1">
      <c r="B43" s="153"/>
      <c r="C43" s="153"/>
      <c r="H43" s="153"/>
      <c r="I43" s="153"/>
      <c r="N43" s="153"/>
      <c r="O43" s="153"/>
      <c r="P43" s="153"/>
      <c r="U43" s="153"/>
      <c r="V43" s="153"/>
      <c r="AA43" s="153"/>
      <c r="AB43" s="153"/>
      <c r="AG43" s="153"/>
      <c r="AH43" s="153"/>
      <c r="AM43" s="153"/>
      <c r="AN43" s="153"/>
      <c r="AS43" s="153"/>
      <c r="AT43" s="153"/>
      <c r="AY43" s="153"/>
      <c r="AZ43" s="153"/>
      <c r="BA43" s="153"/>
    </row>
    <row r="44" ht="15.75" customHeight="1">
      <c r="B44" s="153"/>
      <c r="C44" s="153"/>
      <c r="H44" s="153"/>
      <c r="I44" s="153"/>
      <c r="N44" s="153"/>
      <c r="O44" s="153"/>
      <c r="P44" s="153"/>
      <c r="U44" s="153"/>
      <c r="V44" s="153"/>
      <c r="AA44" s="153"/>
      <c r="AB44" s="153"/>
      <c r="AG44" s="153"/>
      <c r="AH44" s="153"/>
      <c r="AM44" s="153"/>
      <c r="AN44" s="153"/>
      <c r="AS44" s="153"/>
      <c r="AT44" s="153"/>
      <c r="AY44" s="153"/>
      <c r="AZ44" s="153"/>
      <c r="BA44" s="153"/>
    </row>
    <row r="45" ht="15.75" customHeight="1">
      <c r="B45" s="153"/>
      <c r="C45" s="153"/>
      <c r="H45" s="153"/>
      <c r="I45" s="153"/>
      <c r="N45" s="153"/>
      <c r="O45" s="153"/>
      <c r="P45" s="153"/>
      <c r="U45" s="153"/>
      <c r="V45" s="153"/>
      <c r="AA45" s="153"/>
      <c r="AB45" s="153"/>
      <c r="AG45" s="153"/>
      <c r="AH45" s="153"/>
      <c r="AM45" s="153"/>
      <c r="AN45" s="153"/>
      <c r="AS45" s="153"/>
      <c r="AT45" s="153"/>
      <c r="AY45" s="153"/>
      <c r="AZ45" s="153"/>
      <c r="BA45" s="153"/>
    </row>
    <row r="46" ht="15.75" customHeight="1">
      <c r="B46" s="153"/>
      <c r="C46" s="153"/>
      <c r="H46" s="153"/>
      <c r="I46" s="153"/>
      <c r="N46" s="153"/>
      <c r="O46" s="153"/>
      <c r="P46" s="153"/>
      <c r="U46" s="153"/>
      <c r="V46" s="153"/>
      <c r="AA46" s="153"/>
      <c r="AB46" s="153"/>
      <c r="AG46" s="153"/>
      <c r="AH46" s="153"/>
      <c r="AM46" s="153"/>
      <c r="AN46" s="153"/>
      <c r="AS46" s="153"/>
      <c r="AT46" s="153"/>
      <c r="AY46" s="153"/>
      <c r="AZ46" s="153"/>
      <c r="BA46" s="153"/>
    </row>
    <row r="47" ht="15.75" customHeight="1">
      <c r="B47" s="153"/>
      <c r="C47" s="153"/>
      <c r="H47" s="153"/>
      <c r="I47" s="153"/>
      <c r="N47" s="153"/>
      <c r="O47" s="153"/>
      <c r="P47" s="153"/>
      <c r="U47" s="153"/>
      <c r="V47" s="153"/>
      <c r="AA47" s="153"/>
      <c r="AB47" s="153"/>
      <c r="AG47" s="153"/>
      <c r="AH47" s="153"/>
      <c r="AM47" s="153"/>
      <c r="AN47" s="153"/>
      <c r="AS47" s="153"/>
      <c r="AT47" s="153"/>
      <c r="AY47" s="153"/>
      <c r="AZ47" s="153"/>
      <c r="BA47" s="153"/>
    </row>
    <row r="48" ht="15.75" customHeight="1">
      <c r="B48" s="153"/>
      <c r="C48" s="153"/>
      <c r="H48" s="153"/>
      <c r="I48" s="153"/>
      <c r="N48" s="153"/>
      <c r="O48" s="153"/>
      <c r="P48" s="153"/>
      <c r="U48" s="153"/>
      <c r="V48" s="153"/>
      <c r="AA48" s="153"/>
      <c r="AB48" s="153"/>
      <c r="AG48" s="153"/>
      <c r="AH48" s="153"/>
      <c r="AM48" s="153"/>
      <c r="AN48" s="153"/>
      <c r="AS48" s="153"/>
      <c r="AT48" s="153"/>
      <c r="AY48" s="153"/>
      <c r="AZ48" s="153"/>
      <c r="BA48" s="153"/>
    </row>
    <row r="49" ht="15.75" customHeight="1">
      <c r="B49" s="153"/>
      <c r="C49" s="153"/>
      <c r="H49" s="153"/>
      <c r="I49" s="153"/>
      <c r="N49" s="153"/>
      <c r="O49" s="153"/>
      <c r="T49" s="153"/>
      <c r="U49" s="153"/>
      <c r="Z49" s="153"/>
      <c r="AA49" s="153"/>
      <c r="AF49" s="153"/>
      <c r="AG49" s="153"/>
      <c r="AL49" s="153"/>
      <c r="AM49" s="153"/>
      <c r="AR49" s="153"/>
      <c r="AS49" s="153"/>
      <c r="AX49" s="153"/>
      <c r="AY49" s="153"/>
      <c r="BD49" s="153"/>
      <c r="BE49" s="153"/>
      <c r="BF49" s="153"/>
    </row>
    <row r="50" ht="15.75" customHeight="1">
      <c r="B50" s="153"/>
      <c r="C50" s="153"/>
      <c r="H50" s="153"/>
      <c r="I50" s="153"/>
      <c r="N50" s="153"/>
      <c r="O50" s="153"/>
      <c r="T50" s="153"/>
      <c r="U50" s="153"/>
      <c r="Z50" s="153"/>
      <c r="AA50" s="153"/>
      <c r="AF50" s="153"/>
      <c r="AG50" s="153"/>
      <c r="AL50" s="153"/>
      <c r="AM50" s="153"/>
      <c r="AR50" s="153"/>
      <c r="AS50" s="153"/>
      <c r="AX50" s="153"/>
      <c r="AY50" s="153"/>
      <c r="BD50" s="153"/>
      <c r="BE50" s="153"/>
      <c r="BF50" s="153"/>
    </row>
    <row r="51" ht="15.75" customHeight="1">
      <c r="B51" s="153"/>
      <c r="C51" s="153"/>
      <c r="H51" s="153"/>
      <c r="I51" s="153"/>
      <c r="N51" s="153"/>
      <c r="O51" s="153"/>
      <c r="T51" s="153"/>
      <c r="U51" s="153"/>
      <c r="Z51" s="153"/>
      <c r="AA51" s="153"/>
      <c r="AF51" s="153"/>
      <c r="AG51" s="153"/>
      <c r="AL51" s="153"/>
      <c r="AM51" s="153"/>
      <c r="AR51" s="153"/>
      <c r="AS51" s="153"/>
      <c r="AX51" s="153"/>
      <c r="AY51" s="153"/>
      <c r="BD51" s="153"/>
      <c r="BE51" s="153"/>
      <c r="BF51" s="153"/>
    </row>
    <row r="52" ht="15.75" customHeight="1">
      <c r="B52" s="153"/>
      <c r="C52" s="153"/>
      <c r="H52" s="153"/>
      <c r="I52" s="153"/>
      <c r="N52" s="153"/>
      <c r="O52" s="153"/>
      <c r="T52" s="153"/>
      <c r="U52" s="153"/>
      <c r="Z52" s="153"/>
      <c r="AA52" s="153"/>
      <c r="AF52" s="153"/>
      <c r="AG52" s="153"/>
      <c r="AL52" s="153"/>
      <c r="AM52" s="153"/>
      <c r="AR52" s="153"/>
      <c r="AS52" s="153"/>
      <c r="AX52" s="153"/>
      <c r="AY52" s="153"/>
      <c r="BD52" s="153"/>
      <c r="BE52" s="153"/>
      <c r="BF52" s="153"/>
    </row>
    <row r="53" ht="15.75" customHeight="1">
      <c r="B53" s="153"/>
      <c r="C53" s="153"/>
      <c r="H53" s="153"/>
      <c r="I53" s="153"/>
      <c r="N53" s="153"/>
      <c r="O53" s="153"/>
      <c r="T53" s="153"/>
      <c r="U53" s="153"/>
      <c r="Z53" s="153"/>
      <c r="AA53" s="153"/>
      <c r="AF53" s="153"/>
      <c r="AG53" s="153"/>
      <c r="AL53" s="153"/>
      <c r="AM53" s="153"/>
      <c r="AR53" s="153"/>
      <c r="AS53" s="153"/>
      <c r="AX53" s="153"/>
      <c r="AY53" s="153"/>
      <c r="BD53" s="153"/>
      <c r="BE53" s="153"/>
      <c r="BF53" s="153"/>
    </row>
    <row r="54" ht="15.75" customHeight="1">
      <c r="B54" s="153"/>
      <c r="C54" s="153"/>
      <c r="H54" s="153"/>
      <c r="I54" s="153"/>
      <c r="N54" s="153"/>
      <c r="O54" s="153"/>
      <c r="T54" s="153"/>
      <c r="U54" s="153"/>
      <c r="Z54" s="153"/>
      <c r="AA54" s="153"/>
      <c r="AF54" s="153"/>
      <c r="AG54" s="153"/>
      <c r="AL54" s="153"/>
      <c r="AM54" s="153"/>
      <c r="AR54" s="153"/>
      <c r="AS54" s="153"/>
      <c r="AX54" s="153"/>
      <c r="AY54" s="153"/>
      <c r="BD54" s="153"/>
      <c r="BE54" s="153"/>
      <c r="BF54" s="153"/>
    </row>
    <row r="55" ht="15.75" customHeight="1">
      <c r="B55" s="153"/>
      <c r="C55" s="153"/>
      <c r="H55" s="153"/>
      <c r="I55" s="153"/>
      <c r="N55" s="153"/>
      <c r="O55" s="153"/>
      <c r="T55" s="153"/>
      <c r="U55" s="153"/>
      <c r="Z55" s="153"/>
      <c r="AA55" s="153"/>
      <c r="AF55" s="153"/>
      <c r="AG55" s="153"/>
      <c r="AL55" s="153"/>
      <c r="AM55" s="153"/>
      <c r="AR55" s="153"/>
      <c r="AS55" s="153"/>
      <c r="AX55" s="153"/>
      <c r="AY55" s="153"/>
      <c r="BD55" s="153"/>
      <c r="BE55" s="153"/>
      <c r="BF55" s="153"/>
    </row>
    <row r="56" ht="15.75" customHeight="1">
      <c r="B56" s="153"/>
      <c r="C56" s="153"/>
      <c r="H56" s="153"/>
      <c r="I56" s="153"/>
      <c r="N56" s="153"/>
      <c r="O56" s="153"/>
      <c r="T56" s="153"/>
      <c r="U56" s="153"/>
      <c r="Z56" s="153"/>
      <c r="AA56" s="153"/>
      <c r="AF56" s="153"/>
      <c r="AG56" s="153"/>
      <c r="AL56" s="153"/>
      <c r="AM56" s="153"/>
      <c r="AR56" s="153"/>
      <c r="AS56" s="153"/>
      <c r="AX56" s="153"/>
      <c r="AY56" s="153"/>
      <c r="BD56" s="153"/>
      <c r="BE56" s="153"/>
      <c r="BF56" s="153"/>
    </row>
    <row r="57" ht="15.75" customHeight="1">
      <c r="B57" s="153"/>
      <c r="C57" s="153"/>
      <c r="H57" s="153"/>
      <c r="I57" s="153"/>
      <c r="N57" s="153"/>
      <c r="O57" s="153"/>
      <c r="T57" s="153"/>
      <c r="U57" s="153"/>
      <c r="Z57" s="153"/>
      <c r="AA57" s="153"/>
      <c r="AF57" s="153"/>
      <c r="AG57" s="153"/>
      <c r="AL57" s="153"/>
      <c r="AM57" s="153"/>
      <c r="AR57" s="153"/>
      <c r="AS57" s="153"/>
      <c r="AX57" s="153"/>
      <c r="AY57" s="153"/>
      <c r="BD57" s="153"/>
      <c r="BE57" s="153"/>
      <c r="BF57" s="153"/>
    </row>
    <row r="58" ht="15.75" customHeight="1">
      <c r="B58" s="153"/>
      <c r="C58" s="153"/>
      <c r="H58" s="153"/>
      <c r="I58" s="153"/>
      <c r="N58" s="153"/>
      <c r="O58" s="153"/>
      <c r="T58" s="153"/>
      <c r="U58" s="153"/>
      <c r="Z58" s="153"/>
      <c r="AA58" s="153"/>
      <c r="AF58" s="153"/>
      <c r="AG58" s="153"/>
      <c r="AL58" s="153"/>
      <c r="AM58" s="153"/>
      <c r="AR58" s="153"/>
      <c r="AS58" s="153"/>
      <c r="AX58" s="153"/>
      <c r="AY58" s="153"/>
      <c r="BD58" s="153"/>
      <c r="BE58" s="153"/>
      <c r="BF58" s="153"/>
    </row>
    <row r="59" ht="15.75" customHeight="1">
      <c r="B59" s="153"/>
      <c r="C59" s="153"/>
      <c r="H59" s="153"/>
      <c r="I59" s="153"/>
      <c r="N59" s="153"/>
      <c r="O59" s="153"/>
      <c r="T59" s="153"/>
      <c r="U59" s="153"/>
      <c r="Z59" s="153"/>
      <c r="AA59" s="153"/>
      <c r="AF59" s="153"/>
      <c r="AG59" s="153"/>
      <c r="AL59" s="153"/>
      <c r="AM59" s="153"/>
      <c r="AR59" s="153"/>
      <c r="AS59" s="153"/>
      <c r="AX59" s="153"/>
      <c r="AY59" s="153"/>
      <c r="BD59" s="153"/>
      <c r="BE59" s="153"/>
      <c r="BF59" s="153"/>
    </row>
    <row r="60" ht="15.75" customHeight="1">
      <c r="B60" s="153"/>
      <c r="C60" s="153"/>
      <c r="H60" s="153"/>
      <c r="I60" s="153"/>
      <c r="N60" s="153"/>
      <c r="O60" s="153"/>
      <c r="T60" s="153"/>
      <c r="U60" s="153"/>
      <c r="Z60" s="153"/>
      <c r="AA60" s="153"/>
      <c r="AF60" s="153"/>
      <c r="AG60" s="153"/>
      <c r="AL60" s="153"/>
      <c r="AM60" s="153"/>
      <c r="AR60" s="153"/>
      <c r="AS60" s="153"/>
      <c r="AX60" s="153"/>
      <c r="AY60" s="153"/>
      <c r="BD60" s="153"/>
      <c r="BE60" s="153"/>
      <c r="BF60" s="153"/>
    </row>
    <row r="61" ht="15.75" customHeight="1">
      <c r="B61" s="153"/>
      <c r="C61" s="153"/>
      <c r="H61" s="153"/>
      <c r="I61" s="153"/>
      <c r="N61" s="153"/>
      <c r="O61" s="153"/>
      <c r="T61" s="153"/>
      <c r="U61" s="153"/>
      <c r="Z61" s="153"/>
      <c r="AA61" s="153"/>
      <c r="AF61" s="153"/>
      <c r="AG61" s="153"/>
      <c r="AL61" s="153"/>
      <c r="AM61" s="153"/>
      <c r="AR61" s="153"/>
      <c r="AS61" s="153"/>
      <c r="AX61" s="153"/>
      <c r="AY61" s="153"/>
      <c r="BD61" s="153"/>
      <c r="BE61" s="153"/>
      <c r="BF61" s="153"/>
    </row>
    <row r="62" ht="15.75" customHeight="1">
      <c r="B62" s="153"/>
      <c r="C62" s="153"/>
      <c r="H62" s="153"/>
      <c r="I62" s="153"/>
      <c r="N62" s="153"/>
      <c r="O62" s="153"/>
      <c r="T62" s="153"/>
      <c r="U62" s="153"/>
      <c r="Z62" s="153"/>
      <c r="AA62" s="153"/>
      <c r="AF62" s="153"/>
      <c r="AG62" s="153"/>
      <c r="AL62" s="153"/>
      <c r="AM62" s="153"/>
      <c r="AR62" s="153"/>
      <c r="AS62" s="153"/>
      <c r="AX62" s="153"/>
      <c r="AY62" s="153"/>
      <c r="BD62" s="153"/>
      <c r="BE62" s="153"/>
      <c r="BF62" s="153"/>
    </row>
    <row r="63" ht="15.75" customHeight="1">
      <c r="B63" s="153"/>
      <c r="C63" s="153"/>
      <c r="H63" s="153"/>
      <c r="I63" s="153"/>
      <c r="N63" s="153"/>
      <c r="O63" s="153"/>
      <c r="T63" s="153"/>
      <c r="U63" s="153"/>
      <c r="Z63" s="153"/>
      <c r="AA63" s="153"/>
      <c r="AF63" s="153"/>
      <c r="AG63" s="153"/>
      <c r="AL63" s="153"/>
      <c r="AM63" s="153"/>
      <c r="AR63" s="153"/>
      <c r="AS63" s="153"/>
      <c r="AX63" s="153"/>
      <c r="AY63" s="153"/>
      <c r="BD63" s="153"/>
      <c r="BE63" s="153"/>
      <c r="BF63" s="153"/>
    </row>
    <row r="64" ht="60.0" customHeight="1">
      <c r="A64" s="114" t="s">
        <v>223</v>
      </c>
      <c r="B64" s="13"/>
      <c r="C64" s="13"/>
      <c r="D64" s="13"/>
      <c r="E64" s="13"/>
      <c r="F64" s="13"/>
      <c r="G64" s="13"/>
      <c r="H64" s="13"/>
      <c r="I64" s="14"/>
      <c r="N64" s="153"/>
      <c r="O64" s="153"/>
      <c r="T64" s="153"/>
      <c r="U64" s="153"/>
      <c r="Z64" s="153"/>
      <c r="AA64" s="153"/>
      <c r="AF64" s="153"/>
      <c r="AG64" s="153"/>
      <c r="AL64" s="153"/>
      <c r="AM64" s="153"/>
      <c r="AR64" s="153"/>
      <c r="AS64" s="153"/>
      <c r="AX64" s="153"/>
      <c r="AY64" s="153"/>
      <c r="BD64" s="153"/>
      <c r="BE64" s="153"/>
      <c r="BF64" s="153"/>
    </row>
    <row r="65" ht="51.75" customHeight="1">
      <c r="A65" s="114" t="s">
        <v>224</v>
      </c>
      <c r="B65" s="13"/>
      <c r="C65" s="13"/>
      <c r="D65" s="13"/>
      <c r="E65" s="13"/>
      <c r="F65" s="13"/>
      <c r="G65" s="13"/>
      <c r="H65" s="13"/>
      <c r="I65" s="14"/>
      <c r="N65" s="153"/>
      <c r="O65" s="153"/>
      <c r="T65" s="153"/>
      <c r="U65" s="153"/>
      <c r="Z65" s="153"/>
      <c r="AA65" s="153"/>
      <c r="AF65" s="153"/>
      <c r="AG65" s="153"/>
      <c r="AL65" s="153"/>
      <c r="AM65" s="153"/>
      <c r="AR65" s="153"/>
      <c r="AS65" s="153"/>
      <c r="AX65" s="153"/>
      <c r="AY65" s="153"/>
      <c r="BD65" s="153"/>
      <c r="BE65" s="153"/>
      <c r="BF65" s="153"/>
    </row>
    <row r="66" ht="51.75" customHeight="1">
      <c r="A66" s="105" t="s">
        <v>225</v>
      </c>
      <c r="B66" s="144"/>
      <c r="C66" s="144"/>
      <c r="D66" s="144"/>
      <c r="E66" s="144"/>
      <c r="F66" s="144"/>
      <c r="G66" s="144"/>
      <c r="H66" s="144"/>
      <c r="I66" s="144"/>
      <c r="N66" s="153"/>
      <c r="O66" s="153"/>
      <c r="T66" s="153"/>
      <c r="U66" s="153"/>
      <c r="Z66" s="153"/>
      <c r="AA66" s="153"/>
      <c r="AF66" s="153"/>
      <c r="AG66" s="153"/>
      <c r="AL66" s="153"/>
      <c r="AM66" s="153"/>
      <c r="AR66" s="153"/>
      <c r="AS66" s="153"/>
      <c r="AX66" s="153"/>
      <c r="AY66" s="153"/>
      <c r="BD66" s="153"/>
      <c r="BE66" s="153"/>
      <c r="BF66" s="153"/>
    </row>
    <row r="67" ht="15.75" customHeight="1">
      <c r="B67" s="153"/>
      <c r="C67" s="153"/>
      <c r="H67" s="153"/>
      <c r="I67" s="153"/>
      <c r="N67" s="153"/>
      <c r="O67" s="153"/>
      <c r="T67" s="153"/>
      <c r="U67" s="153"/>
      <c r="Z67" s="153"/>
      <c r="AA67" s="153"/>
      <c r="AF67" s="153"/>
      <c r="AG67" s="153"/>
      <c r="AL67" s="153"/>
      <c r="AM67" s="153"/>
      <c r="AR67" s="153"/>
      <c r="AS67" s="153"/>
      <c r="AX67" s="153"/>
      <c r="AY67" s="153"/>
      <c r="BD67" s="153"/>
      <c r="BE67" s="153"/>
      <c r="BF67" s="153"/>
    </row>
    <row r="68" ht="33.0" customHeight="1">
      <c r="A68" s="39" t="s">
        <v>226</v>
      </c>
      <c r="H68" s="153"/>
      <c r="I68" s="153"/>
      <c r="N68" s="153"/>
      <c r="O68" s="153"/>
      <c r="T68" s="153"/>
      <c r="U68" s="153"/>
      <c r="Z68" s="153"/>
      <c r="AA68" s="153"/>
      <c r="AF68" s="153"/>
      <c r="AG68" s="153"/>
      <c r="AL68" s="153"/>
      <c r="AM68" s="153"/>
      <c r="AR68" s="153"/>
      <c r="AS68" s="153"/>
      <c r="AX68" s="153"/>
      <c r="AY68" s="153"/>
      <c r="BD68" s="153"/>
      <c r="BE68" s="153"/>
      <c r="BF68" s="153"/>
    </row>
    <row r="69" ht="15.75" customHeight="1">
      <c r="A69" s="110" t="s">
        <v>36</v>
      </c>
      <c r="H69" s="153"/>
      <c r="I69" s="153"/>
      <c r="N69" s="153"/>
      <c r="O69" s="153"/>
      <c r="T69" s="153"/>
      <c r="U69" s="153"/>
      <c r="Z69" s="153"/>
      <c r="AA69" s="153"/>
      <c r="AF69" s="153"/>
      <c r="AG69" s="153"/>
      <c r="AL69" s="153"/>
      <c r="AM69" s="153"/>
      <c r="AR69" s="153"/>
      <c r="AS69" s="153"/>
      <c r="AX69" s="153"/>
      <c r="AY69" s="153"/>
      <c r="BD69" s="153"/>
      <c r="BE69" s="153"/>
      <c r="BF69" s="153"/>
    </row>
    <row r="70" ht="15.75" customHeight="1">
      <c r="A70" s="110"/>
      <c r="B70" s="181"/>
      <c r="C70" s="181"/>
      <c r="D70" s="110"/>
      <c r="E70" s="110"/>
      <c r="H70" s="153"/>
      <c r="I70" s="153"/>
      <c r="N70" s="153"/>
      <c r="O70" s="153"/>
      <c r="T70" s="153"/>
      <c r="U70" s="153"/>
      <c r="Z70" s="153"/>
      <c r="AA70" s="153"/>
      <c r="AF70" s="153"/>
      <c r="AG70" s="153"/>
      <c r="AL70" s="153"/>
      <c r="AM70" s="153"/>
      <c r="AR70" s="153"/>
      <c r="AS70" s="153"/>
      <c r="AX70" s="153"/>
      <c r="AY70" s="153"/>
      <c r="BD70" s="153"/>
      <c r="BE70" s="153"/>
      <c r="BF70" s="153"/>
    </row>
    <row r="71" ht="15.75" customHeight="1">
      <c r="A71" s="42" t="s">
        <v>227</v>
      </c>
      <c r="C71" s="182"/>
      <c r="D71" s="41"/>
      <c r="E71" s="41"/>
      <c r="H71" s="153"/>
      <c r="I71" s="153"/>
      <c r="N71" s="153"/>
      <c r="O71" s="153"/>
      <c r="T71" s="153"/>
      <c r="U71" s="153"/>
      <c r="Z71" s="153"/>
      <c r="AA71" s="153"/>
      <c r="AF71" s="153"/>
      <c r="AG71" s="153"/>
      <c r="AL71" s="153"/>
      <c r="AM71" s="153"/>
      <c r="AR71" s="153"/>
      <c r="AS71" s="153"/>
      <c r="AX71" s="153"/>
      <c r="AY71" s="153"/>
      <c r="BD71" s="153"/>
      <c r="BE71" s="153"/>
      <c r="BF71" s="153"/>
    </row>
    <row r="72" ht="15.75" customHeight="1">
      <c r="A72" s="145"/>
      <c r="B72" s="153"/>
      <c r="C72" s="153"/>
      <c r="H72" s="153"/>
      <c r="I72" s="153"/>
      <c r="N72" s="153"/>
      <c r="O72" s="153"/>
      <c r="T72" s="153"/>
      <c r="U72" s="153"/>
      <c r="Z72" s="153"/>
      <c r="AA72" s="153"/>
      <c r="AF72" s="153"/>
      <c r="AG72" s="153"/>
      <c r="AL72" s="153"/>
      <c r="AM72" s="153"/>
      <c r="AR72" s="153"/>
      <c r="AS72" s="153"/>
      <c r="AX72" s="153"/>
      <c r="AY72" s="153"/>
      <c r="BD72" s="153"/>
      <c r="BE72" s="153"/>
      <c r="BF72" s="153"/>
    </row>
    <row r="73" ht="15.75" customHeight="1">
      <c r="B73" s="153"/>
      <c r="C73" s="153"/>
      <c r="H73" s="153"/>
      <c r="I73" s="153"/>
      <c r="N73" s="153"/>
      <c r="O73" s="153"/>
      <c r="T73" s="153"/>
      <c r="U73" s="153"/>
      <c r="Z73" s="153"/>
      <c r="AA73" s="153"/>
      <c r="AF73" s="153"/>
      <c r="AG73" s="153"/>
      <c r="AL73" s="153"/>
      <c r="AM73" s="153"/>
      <c r="AR73" s="153"/>
      <c r="AS73" s="153"/>
      <c r="AX73" s="153"/>
      <c r="AY73" s="153"/>
      <c r="BD73" s="153"/>
      <c r="BE73" s="153"/>
      <c r="BF73" s="153"/>
    </row>
    <row r="74" ht="15.75" customHeight="1">
      <c r="B74" s="153"/>
      <c r="C74" s="153"/>
      <c r="H74" s="153"/>
      <c r="I74" s="153"/>
      <c r="N74" s="153"/>
      <c r="O74" s="153"/>
      <c r="T74" s="153"/>
      <c r="U74" s="153"/>
      <c r="Z74" s="153"/>
      <c r="AA74" s="153"/>
      <c r="AF74" s="153"/>
      <c r="AG74" s="153"/>
      <c r="AL74" s="153"/>
      <c r="AM74" s="153"/>
      <c r="AR74" s="153"/>
      <c r="AS74" s="153"/>
      <c r="AX74" s="153"/>
      <c r="AY74" s="153"/>
      <c r="BD74" s="153"/>
      <c r="BE74" s="153"/>
      <c r="BF74" s="153"/>
    </row>
    <row r="75" ht="15.75" customHeight="1">
      <c r="B75" s="153"/>
      <c r="C75" s="153"/>
      <c r="H75" s="153"/>
      <c r="I75" s="153"/>
      <c r="N75" s="153"/>
      <c r="O75" s="153"/>
      <c r="T75" s="153"/>
      <c r="U75" s="153"/>
      <c r="Z75" s="153"/>
      <c r="AA75" s="153"/>
      <c r="AF75" s="153"/>
      <c r="AG75" s="153"/>
      <c r="AL75" s="153"/>
      <c r="AM75" s="153"/>
      <c r="AR75" s="153"/>
      <c r="AS75" s="153"/>
      <c r="AX75" s="153"/>
      <c r="AY75" s="153"/>
      <c r="BD75" s="153"/>
      <c r="BE75" s="153"/>
      <c r="BF75" s="153"/>
    </row>
    <row r="76" ht="15.75" customHeight="1">
      <c r="B76" s="153"/>
      <c r="C76" s="153"/>
      <c r="H76" s="153"/>
      <c r="I76" s="153"/>
      <c r="N76" s="153"/>
      <c r="O76" s="153"/>
      <c r="T76" s="153"/>
      <c r="U76" s="153"/>
      <c r="Z76" s="153"/>
      <c r="AA76" s="153"/>
      <c r="AF76" s="153"/>
      <c r="AG76" s="153"/>
      <c r="AL76" s="153"/>
      <c r="AM76" s="153"/>
      <c r="AR76" s="153"/>
      <c r="AS76" s="153"/>
      <c r="AX76" s="153"/>
      <c r="AY76" s="153"/>
      <c r="BD76" s="153"/>
      <c r="BE76" s="153"/>
      <c r="BF76" s="153"/>
    </row>
    <row r="77" ht="15.75" customHeight="1">
      <c r="B77" s="153"/>
      <c r="C77" s="153"/>
      <c r="H77" s="153"/>
      <c r="I77" s="153"/>
      <c r="N77" s="153"/>
      <c r="O77" s="153"/>
      <c r="T77" s="153"/>
      <c r="U77" s="153"/>
      <c r="Z77" s="153"/>
      <c r="AA77" s="153"/>
      <c r="AF77" s="153"/>
      <c r="AG77" s="153"/>
      <c r="AL77" s="153"/>
      <c r="AM77" s="153"/>
      <c r="AR77" s="153"/>
      <c r="AS77" s="153"/>
      <c r="AX77" s="153"/>
      <c r="AY77" s="153"/>
      <c r="BD77" s="153"/>
      <c r="BE77" s="153"/>
      <c r="BF77" s="153"/>
    </row>
    <row r="78" ht="15.75" customHeight="1">
      <c r="B78" s="153"/>
      <c r="C78" s="153"/>
      <c r="H78" s="153"/>
      <c r="I78" s="153"/>
      <c r="N78" s="153"/>
      <c r="O78" s="153"/>
      <c r="T78" s="153"/>
      <c r="U78" s="153"/>
      <c r="Z78" s="153"/>
      <c r="AA78" s="153"/>
      <c r="AF78" s="153"/>
      <c r="AG78" s="153"/>
      <c r="AL78" s="153"/>
      <c r="AM78" s="153"/>
      <c r="AR78" s="153"/>
      <c r="AS78" s="153"/>
      <c r="AX78" s="153"/>
      <c r="AY78" s="153"/>
      <c r="BD78" s="153"/>
      <c r="BE78" s="153"/>
      <c r="BF78" s="153"/>
    </row>
    <row r="79" ht="15.75" customHeight="1">
      <c r="B79" s="153"/>
      <c r="C79" s="153"/>
      <c r="H79" s="153"/>
      <c r="I79" s="153"/>
      <c r="N79" s="153"/>
      <c r="O79" s="153"/>
      <c r="T79" s="153"/>
      <c r="U79" s="153"/>
      <c r="Z79" s="153"/>
      <c r="AA79" s="153"/>
      <c r="AF79" s="153"/>
      <c r="AG79" s="153"/>
      <c r="AL79" s="153"/>
      <c r="AM79" s="153"/>
      <c r="AR79" s="153"/>
      <c r="AS79" s="153"/>
      <c r="AX79" s="153"/>
      <c r="AY79" s="153"/>
      <c r="BD79" s="153"/>
      <c r="BE79" s="153"/>
      <c r="BF79" s="153"/>
    </row>
    <row r="80" ht="15.75" customHeight="1">
      <c r="B80" s="153"/>
      <c r="C80" s="153"/>
      <c r="H80" s="153"/>
      <c r="I80" s="153"/>
      <c r="N80" s="153"/>
      <c r="O80" s="153"/>
      <c r="T80" s="153"/>
      <c r="U80" s="153"/>
      <c r="Z80" s="153"/>
      <c r="AA80" s="153"/>
      <c r="AF80" s="153"/>
      <c r="AG80" s="153"/>
      <c r="AL80" s="153"/>
      <c r="AM80" s="153"/>
      <c r="AR80" s="153"/>
      <c r="AS80" s="153"/>
      <c r="AX80" s="153"/>
      <c r="AY80" s="153"/>
      <c r="BD80" s="153"/>
      <c r="BE80" s="153"/>
      <c r="BF80" s="153"/>
    </row>
    <row r="81" ht="15.75" customHeight="1">
      <c r="B81" s="153"/>
      <c r="C81" s="153"/>
      <c r="H81" s="153"/>
      <c r="I81" s="153"/>
      <c r="N81" s="153"/>
      <c r="O81" s="153"/>
      <c r="T81" s="153"/>
      <c r="U81" s="153"/>
      <c r="Z81" s="153"/>
      <c r="AA81" s="153"/>
      <c r="AF81" s="153"/>
      <c r="AG81" s="153"/>
      <c r="AL81" s="153"/>
      <c r="AM81" s="153"/>
      <c r="AR81" s="153"/>
      <c r="AS81" s="153"/>
      <c r="AX81" s="153"/>
      <c r="AY81" s="153"/>
      <c r="BD81" s="153"/>
      <c r="BE81" s="153"/>
      <c r="BF81" s="153"/>
    </row>
    <row r="82" ht="15.75" customHeight="1">
      <c r="B82" s="153"/>
      <c r="C82" s="153"/>
      <c r="H82" s="153"/>
      <c r="I82" s="153"/>
      <c r="N82" s="153"/>
      <c r="O82" s="153"/>
      <c r="T82" s="153"/>
      <c r="U82" s="153"/>
      <c r="Z82" s="153"/>
      <c r="AA82" s="153"/>
      <c r="AF82" s="153"/>
      <c r="AG82" s="153"/>
      <c r="AL82" s="153"/>
      <c r="AM82" s="153"/>
      <c r="AR82" s="153"/>
      <c r="AS82" s="153"/>
      <c r="AX82" s="153"/>
      <c r="AY82" s="153"/>
      <c r="BD82" s="153"/>
      <c r="BE82" s="153"/>
      <c r="BF82" s="153"/>
    </row>
    <row r="83" ht="15.75" customHeight="1">
      <c r="B83" s="153"/>
      <c r="C83" s="153"/>
      <c r="H83" s="153"/>
      <c r="I83" s="153"/>
      <c r="N83" s="153"/>
      <c r="O83" s="153"/>
      <c r="T83" s="153"/>
      <c r="U83" s="153"/>
      <c r="Z83" s="153"/>
      <c r="AA83" s="153"/>
      <c r="AF83" s="153"/>
      <c r="AG83" s="153"/>
      <c r="AL83" s="153"/>
      <c r="AM83" s="153"/>
      <c r="AR83" s="153"/>
      <c r="AS83" s="153"/>
      <c r="AX83" s="153"/>
      <c r="AY83" s="153"/>
      <c r="BD83" s="153"/>
      <c r="BE83" s="153"/>
      <c r="BF83" s="153"/>
    </row>
    <row r="84" ht="15.75" customHeight="1">
      <c r="B84" s="153"/>
      <c r="C84" s="153"/>
      <c r="H84" s="153"/>
      <c r="I84" s="153"/>
      <c r="N84" s="153"/>
      <c r="O84" s="153"/>
      <c r="T84" s="153"/>
      <c r="U84" s="153"/>
      <c r="Z84" s="153"/>
      <c r="AA84" s="153"/>
      <c r="AF84" s="153"/>
      <c r="AG84" s="153"/>
      <c r="AL84" s="153"/>
      <c r="AM84" s="153"/>
      <c r="AR84" s="153"/>
      <c r="AS84" s="153"/>
      <c r="AX84" s="153"/>
      <c r="AY84" s="153"/>
      <c r="BD84" s="153"/>
      <c r="BE84" s="153"/>
      <c r="BF84" s="153"/>
    </row>
    <row r="85" ht="15.75" customHeight="1">
      <c r="B85" s="153"/>
      <c r="C85" s="153"/>
      <c r="H85" s="153"/>
      <c r="I85" s="153"/>
      <c r="N85" s="153"/>
      <c r="O85" s="153"/>
      <c r="T85" s="153"/>
      <c r="U85" s="153"/>
      <c r="Z85" s="153"/>
      <c r="AA85" s="153"/>
      <c r="AF85" s="153"/>
      <c r="AG85" s="153"/>
      <c r="AL85" s="153"/>
      <c r="AM85" s="153"/>
      <c r="AR85" s="153"/>
      <c r="AS85" s="153"/>
      <c r="AX85" s="153"/>
      <c r="AY85" s="153"/>
      <c r="BD85" s="153"/>
      <c r="BE85" s="153"/>
      <c r="BF85" s="153"/>
    </row>
    <row r="86" ht="15.75" customHeight="1">
      <c r="B86" s="153"/>
      <c r="C86" s="153"/>
      <c r="H86" s="153"/>
      <c r="I86" s="153"/>
      <c r="N86" s="153"/>
      <c r="O86" s="153"/>
      <c r="T86" s="153"/>
      <c r="U86" s="153"/>
      <c r="Z86" s="153"/>
      <c r="AA86" s="153"/>
      <c r="AF86" s="153"/>
      <c r="AG86" s="153"/>
      <c r="AL86" s="153"/>
      <c r="AM86" s="153"/>
      <c r="AR86" s="153"/>
      <c r="AS86" s="153"/>
      <c r="AX86" s="153"/>
      <c r="AY86" s="153"/>
      <c r="BD86" s="153"/>
      <c r="BE86" s="153"/>
      <c r="BF86" s="153"/>
    </row>
    <row r="87" ht="15.75" customHeight="1">
      <c r="B87" s="153"/>
      <c r="C87" s="153"/>
      <c r="H87" s="153"/>
      <c r="I87" s="153"/>
      <c r="N87" s="153"/>
      <c r="O87" s="153"/>
      <c r="T87" s="153"/>
      <c r="U87" s="153"/>
      <c r="Z87" s="153"/>
      <c r="AA87" s="153"/>
      <c r="AF87" s="153"/>
      <c r="AG87" s="153"/>
      <c r="AL87" s="153"/>
      <c r="AM87" s="153"/>
      <c r="AR87" s="153"/>
      <c r="AS87" s="153"/>
      <c r="AX87" s="153"/>
      <c r="AY87" s="153"/>
      <c r="BD87" s="153"/>
      <c r="BE87" s="153"/>
      <c r="BF87" s="153"/>
    </row>
    <row r="88" ht="15.75" customHeight="1">
      <c r="B88" s="153"/>
      <c r="C88" s="153"/>
      <c r="H88" s="153"/>
      <c r="I88" s="153"/>
      <c r="N88" s="153"/>
      <c r="O88" s="153"/>
      <c r="T88" s="153"/>
      <c r="U88" s="153"/>
      <c r="Z88" s="153"/>
      <c r="AA88" s="153"/>
      <c r="AF88" s="153"/>
      <c r="AG88" s="153"/>
      <c r="AL88" s="153"/>
      <c r="AM88" s="153"/>
      <c r="AR88" s="153"/>
      <c r="AS88" s="153"/>
      <c r="AX88" s="153"/>
      <c r="AY88" s="153"/>
      <c r="BD88" s="153"/>
      <c r="BE88" s="153"/>
      <c r="BF88" s="153"/>
    </row>
    <row r="89" ht="15.75" customHeight="1">
      <c r="B89" s="153"/>
      <c r="C89" s="153"/>
      <c r="H89" s="153"/>
      <c r="I89" s="153"/>
      <c r="N89" s="153"/>
      <c r="O89" s="153"/>
      <c r="T89" s="153"/>
      <c r="U89" s="153"/>
      <c r="Z89" s="153"/>
      <c r="AA89" s="153"/>
      <c r="AF89" s="153"/>
      <c r="AG89" s="153"/>
      <c r="AL89" s="153"/>
      <c r="AM89" s="153"/>
      <c r="AR89" s="153"/>
      <c r="AS89" s="153"/>
      <c r="AX89" s="153"/>
      <c r="AY89" s="153"/>
      <c r="BD89" s="153"/>
      <c r="BE89" s="153"/>
      <c r="BF89" s="153"/>
    </row>
    <row r="90" ht="15.75" customHeight="1">
      <c r="B90" s="153"/>
      <c r="C90" s="153"/>
      <c r="H90" s="153"/>
      <c r="I90" s="153"/>
      <c r="N90" s="153"/>
      <c r="O90" s="153"/>
      <c r="T90" s="153"/>
      <c r="U90" s="153"/>
      <c r="Z90" s="153"/>
      <c r="AA90" s="153"/>
      <c r="AF90" s="153"/>
      <c r="AG90" s="153"/>
      <c r="AL90" s="153"/>
      <c r="AM90" s="153"/>
      <c r="AR90" s="153"/>
      <c r="AS90" s="153"/>
      <c r="AX90" s="153"/>
      <c r="AY90" s="153"/>
      <c r="BD90" s="153"/>
      <c r="BE90" s="153"/>
      <c r="BF90" s="153"/>
    </row>
    <row r="91" ht="15.75" customHeight="1">
      <c r="B91" s="153"/>
      <c r="C91" s="153"/>
      <c r="H91" s="153"/>
      <c r="I91" s="153"/>
      <c r="N91" s="153"/>
      <c r="O91" s="153"/>
      <c r="T91" s="153"/>
      <c r="U91" s="153"/>
      <c r="Z91" s="153"/>
      <c r="AA91" s="153"/>
      <c r="AF91" s="153"/>
      <c r="AG91" s="153"/>
      <c r="AL91" s="153"/>
      <c r="AM91" s="153"/>
      <c r="AR91" s="153"/>
      <c r="AS91" s="153"/>
      <c r="AX91" s="153"/>
      <c r="AY91" s="153"/>
      <c r="BD91" s="153"/>
      <c r="BE91" s="153"/>
      <c r="BF91" s="153"/>
    </row>
    <row r="92" ht="15.75" customHeight="1">
      <c r="B92" s="153"/>
      <c r="C92" s="153"/>
      <c r="H92" s="153"/>
      <c r="I92" s="153"/>
      <c r="N92" s="153"/>
      <c r="O92" s="153"/>
      <c r="T92" s="153"/>
      <c r="U92" s="153"/>
      <c r="Z92" s="153"/>
      <c r="AA92" s="153"/>
      <c r="AF92" s="153"/>
      <c r="AG92" s="153"/>
      <c r="AL92" s="153"/>
      <c r="AM92" s="153"/>
      <c r="AR92" s="153"/>
      <c r="AS92" s="153"/>
      <c r="AX92" s="153"/>
      <c r="AY92" s="153"/>
      <c r="BD92" s="153"/>
      <c r="BE92" s="153"/>
      <c r="BF92" s="153"/>
    </row>
    <row r="93" ht="15.75" customHeight="1">
      <c r="B93" s="153"/>
      <c r="C93" s="153"/>
      <c r="H93" s="153"/>
      <c r="I93" s="153"/>
      <c r="N93" s="153"/>
      <c r="O93" s="153"/>
      <c r="T93" s="153"/>
      <c r="U93" s="153"/>
      <c r="Z93" s="153"/>
      <c r="AA93" s="153"/>
      <c r="AF93" s="153"/>
      <c r="AG93" s="153"/>
      <c r="AL93" s="153"/>
      <c r="AM93" s="153"/>
      <c r="AR93" s="153"/>
      <c r="AS93" s="153"/>
      <c r="AX93" s="153"/>
      <c r="AY93" s="153"/>
      <c r="BD93" s="153"/>
      <c r="BE93" s="153"/>
      <c r="BF93" s="153"/>
    </row>
    <row r="94" ht="15.75" customHeight="1">
      <c r="B94" s="153"/>
      <c r="C94" s="153"/>
      <c r="H94" s="153"/>
      <c r="I94" s="153"/>
      <c r="N94" s="153"/>
      <c r="O94" s="153"/>
      <c r="T94" s="153"/>
      <c r="U94" s="153"/>
      <c r="Z94" s="153"/>
      <c r="AA94" s="153"/>
      <c r="AF94" s="153"/>
      <c r="AG94" s="153"/>
      <c r="AL94" s="153"/>
      <c r="AM94" s="153"/>
      <c r="AR94" s="153"/>
      <c r="AS94" s="153"/>
      <c r="AX94" s="153"/>
      <c r="AY94" s="153"/>
      <c r="BD94" s="153"/>
      <c r="BE94" s="153"/>
      <c r="BF94" s="153"/>
    </row>
    <row r="95" ht="15.75" customHeight="1">
      <c r="B95" s="153"/>
      <c r="C95" s="153"/>
      <c r="H95" s="153"/>
      <c r="I95" s="153"/>
      <c r="N95" s="153"/>
      <c r="O95" s="153"/>
      <c r="T95" s="153"/>
      <c r="U95" s="153"/>
      <c r="Z95" s="153"/>
      <c r="AA95" s="153"/>
      <c r="AF95" s="153"/>
      <c r="AG95" s="153"/>
      <c r="AL95" s="153"/>
      <c r="AM95" s="153"/>
      <c r="AR95" s="153"/>
      <c r="AS95" s="153"/>
      <c r="AX95" s="153"/>
      <c r="AY95" s="153"/>
      <c r="BD95" s="153"/>
      <c r="BE95" s="153"/>
      <c r="BF95" s="153"/>
    </row>
    <row r="96" ht="15.75" customHeight="1">
      <c r="B96" s="153"/>
      <c r="C96" s="153"/>
      <c r="H96" s="153"/>
      <c r="I96" s="153"/>
      <c r="N96" s="153"/>
      <c r="O96" s="153"/>
      <c r="T96" s="153"/>
      <c r="U96" s="153"/>
      <c r="Z96" s="153"/>
      <c r="AA96" s="153"/>
      <c r="AF96" s="153"/>
      <c r="AG96" s="153"/>
      <c r="AL96" s="153"/>
      <c r="AM96" s="153"/>
      <c r="AR96" s="153"/>
      <c r="AS96" s="153"/>
      <c r="AX96" s="153"/>
      <c r="AY96" s="153"/>
      <c r="BD96" s="153"/>
      <c r="BE96" s="153"/>
      <c r="BF96" s="153"/>
    </row>
    <row r="97" ht="15.75" customHeight="1">
      <c r="B97" s="153"/>
      <c r="C97" s="153"/>
      <c r="H97" s="153"/>
      <c r="I97" s="153"/>
      <c r="N97" s="153"/>
      <c r="O97" s="153"/>
      <c r="T97" s="153"/>
      <c r="U97" s="153"/>
      <c r="Z97" s="153"/>
      <c r="AA97" s="153"/>
      <c r="AF97" s="153"/>
      <c r="AG97" s="153"/>
      <c r="AL97" s="153"/>
      <c r="AM97" s="153"/>
      <c r="AR97" s="153"/>
      <c r="AS97" s="153"/>
      <c r="AX97" s="153"/>
      <c r="AY97" s="153"/>
      <c r="BD97" s="153"/>
      <c r="BE97" s="153"/>
      <c r="BF97" s="153"/>
    </row>
    <row r="98" ht="15.75" customHeight="1">
      <c r="B98" s="153"/>
      <c r="C98" s="153"/>
      <c r="H98" s="153"/>
      <c r="I98" s="153"/>
      <c r="N98" s="153"/>
      <c r="O98" s="153"/>
      <c r="T98" s="153"/>
      <c r="U98" s="153"/>
      <c r="Z98" s="153"/>
      <c r="AA98" s="153"/>
      <c r="AF98" s="153"/>
      <c r="AG98" s="153"/>
      <c r="AL98" s="153"/>
      <c r="AM98" s="153"/>
      <c r="AR98" s="153"/>
      <c r="AS98" s="153"/>
      <c r="AX98" s="153"/>
      <c r="AY98" s="153"/>
      <c r="BD98" s="153"/>
      <c r="BE98" s="153"/>
      <c r="BF98" s="153"/>
    </row>
    <row r="99" ht="15.75" customHeight="1">
      <c r="B99" s="153"/>
      <c r="C99" s="153"/>
      <c r="H99" s="153"/>
      <c r="I99" s="153"/>
      <c r="N99" s="153"/>
      <c r="O99" s="153"/>
      <c r="T99" s="153"/>
      <c r="U99" s="153"/>
      <c r="Z99" s="153"/>
      <c r="AA99" s="153"/>
      <c r="AF99" s="153"/>
      <c r="AG99" s="153"/>
      <c r="AL99" s="153"/>
      <c r="AM99" s="153"/>
      <c r="AR99" s="153"/>
      <c r="AS99" s="153"/>
      <c r="AX99" s="153"/>
      <c r="AY99" s="153"/>
      <c r="BD99" s="153"/>
      <c r="BE99" s="153"/>
      <c r="BF99" s="153"/>
    </row>
    <row r="100" ht="15.75" customHeight="1">
      <c r="B100" s="153"/>
      <c r="C100" s="153"/>
      <c r="H100" s="153"/>
      <c r="I100" s="153"/>
      <c r="N100" s="153"/>
      <c r="O100" s="153"/>
      <c r="T100" s="153"/>
      <c r="U100" s="153"/>
      <c r="Z100" s="153"/>
      <c r="AA100" s="153"/>
      <c r="AF100" s="153"/>
      <c r="AG100" s="153"/>
      <c r="AL100" s="153"/>
      <c r="AM100" s="153"/>
      <c r="AR100" s="153"/>
      <c r="AS100" s="153"/>
      <c r="AX100" s="153"/>
      <c r="AY100" s="153"/>
      <c r="BD100" s="153"/>
      <c r="BE100" s="153"/>
      <c r="BF100" s="153"/>
    </row>
    <row r="101" ht="15.75" customHeight="1">
      <c r="B101" s="153"/>
      <c r="C101" s="153"/>
      <c r="H101" s="153"/>
      <c r="I101" s="153"/>
      <c r="N101" s="153"/>
      <c r="O101" s="153"/>
      <c r="T101" s="153"/>
      <c r="U101" s="153"/>
      <c r="Z101" s="153"/>
      <c r="AA101" s="153"/>
      <c r="AF101" s="153"/>
      <c r="AG101" s="153"/>
      <c r="AL101" s="153"/>
      <c r="AM101" s="153"/>
      <c r="AR101" s="153"/>
      <c r="AS101" s="153"/>
      <c r="AX101" s="153"/>
      <c r="AY101" s="153"/>
      <c r="BD101" s="153"/>
      <c r="BE101" s="153"/>
      <c r="BF101" s="153"/>
    </row>
    <row r="102" ht="15.75" customHeight="1">
      <c r="B102" s="153"/>
      <c r="C102" s="153"/>
      <c r="H102" s="153"/>
      <c r="I102" s="153"/>
      <c r="N102" s="153"/>
      <c r="O102" s="153"/>
      <c r="T102" s="153"/>
      <c r="U102" s="153"/>
      <c r="Z102" s="153"/>
      <c r="AA102" s="153"/>
      <c r="AF102" s="153"/>
      <c r="AG102" s="153"/>
      <c r="AL102" s="153"/>
      <c r="AM102" s="153"/>
      <c r="AR102" s="153"/>
      <c r="AS102" s="153"/>
      <c r="AX102" s="153"/>
      <c r="AY102" s="153"/>
      <c r="BD102" s="153"/>
      <c r="BE102" s="153"/>
      <c r="BF102" s="153"/>
    </row>
    <row r="103" ht="15.75" customHeight="1">
      <c r="B103" s="153"/>
      <c r="C103" s="153"/>
      <c r="H103" s="153"/>
      <c r="I103" s="153"/>
      <c r="N103" s="153"/>
      <c r="O103" s="153"/>
      <c r="T103" s="153"/>
      <c r="U103" s="153"/>
      <c r="Z103" s="153"/>
      <c r="AA103" s="153"/>
      <c r="AF103" s="153"/>
      <c r="AG103" s="153"/>
      <c r="AL103" s="153"/>
      <c r="AM103" s="153"/>
      <c r="AR103" s="153"/>
      <c r="AS103" s="153"/>
      <c r="AX103" s="153"/>
      <c r="AY103" s="153"/>
      <c r="BD103" s="153"/>
      <c r="BE103" s="153"/>
      <c r="BF103" s="153"/>
    </row>
    <row r="104" ht="15.75" customHeight="1">
      <c r="B104" s="153"/>
      <c r="C104" s="153"/>
      <c r="H104" s="153"/>
      <c r="I104" s="153"/>
      <c r="N104" s="153"/>
      <c r="O104" s="153"/>
      <c r="T104" s="153"/>
      <c r="U104" s="153"/>
      <c r="Z104" s="153"/>
      <c r="AA104" s="153"/>
      <c r="AF104" s="153"/>
      <c r="AG104" s="153"/>
      <c r="AL104" s="153"/>
      <c r="AM104" s="153"/>
      <c r="AR104" s="153"/>
      <c r="AS104" s="153"/>
      <c r="AX104" s="153"/>
      <c r="AY104" s="153"/>
      <c r="BD104" s="153"/>
      <c r="BE104" s="153"/>
      <c r="BF104" s="153"/>
    </row>
    <row r="105" ht="15.75" customHeight="1">
      <c r="B105" s="153"/>
      <c r="C105" s="153"/>
      <c r="H105" s="153"/>
      <c r="I105" s="153"/>
      <c r="N105" s="153"/>
      <c r="O105" s="153"/>
      <c r="T105" s="153"/>
      <c r="U105" s="153"/>
      <c r="Z105" s="153"/>
      <c r="AA105" s="153"/>
      <c r="AF105" s="153"/>
      <c r="AG105" s="153"/>
      <c r="AL105" s="153"/>
      <c r="AM105" s="153"/>
      <c r="AR105" s="153"/>
      <c r="AS105" s="153"/>
      <c r="AX105" s="153"/>
      <c r="AY105" s="153"/>
      <c r="BD105" s="153"/>
      <c r="BE105" s="153"/>
      <c r="BF105" s="153"/>
    </row>
    <row r="106" ht="15.75" customHeight="1">
      <c r="B106" s="153"/>
      <c r="C106" s="153"/>
      <c r="H106" s="153"/>
      <c r="I106" s="153"/>
      <c r="N106" s="153"/>
      <c r="O106" s="153"/>
      <c r="T106" s="153"/>
      <c r="U106" s="153"/>
      <c r="Z106" s="153"/>
      <c r="AA106" s="153"/>
      <c r="AF106" s="153"/>
      <c r="AG106" s="153"/>
      <c r="AL106" s="153"/>
      <c r="AM106" s="153"/>
      <c r="AR106" s="153"/>
      <c r="AS106" s="153"/>
      <c r="AX106" s="153"/>
      <c r="AY106" s="153"/>
      <c r="BD106" s="153"/>
      <c r="BE106" s="153"/>
      <c r="BF106" s="153"/>
    </row>
    <row r="107" ht="15.75" customHeight="1">
      <c r="B107" s="153"/>
      <c r="C107" s="153"/>
      <c r="H107" s="153"/>
      <c r="I107" s="153"/>
      <c r="N107" s="153"/>
      <c r="O107" s="153"/>
      <c r="T107" s="153"/>
      <c r="U107" s="153"/>
      <c r="Z107" s="153"/>
      <c r="AA107" s="153"/>
      <c r="AF107" s="153"/>
      <c r="AG107" s="153"/>
      <c r="AL107" s="153"/>
      <c r="AM107" s="153"/>
      <c r="AR107" s="153"/>
      <c r="AS107" s="153"/>
      <c r="AX107" s="153"/>
      <c r="AY107" s="153"/>
      <c r="BD107" s="153"/>
      <c r="BE107" s="153"/>
      <c r="BF107" s="153"/>
    </row>
    <row r="108" ht="15.75" customHeight="1">
      <c r="B108" s="153"/>
      <c r="C108" s="153"/>
      <c r="H108" s="153"/>
      <c r="I108" s="153"/>
      <c r="N108" s="153"/>
      <c r="O108" s="153"/>
      <c r="T108" s="153"/>
      <c r="U108" s="153"/>
      <c r="Z108" s="153"/>
      <c r="AA108" s="153"/>
      <c r="AF108" s="153"/>
      <c r="AG108" s="153"/>
      <c r="AL108" s="153"/>
      <c r="AM108" s="153"/>
      <c r="AR108" s="153"/>
      <c r="AS108" s="153"/>
      <c r="AX108" s="153"/>
      <c r="AY108" s="153"/>
      <c r="BD108" s="153"/>
      <c r="BE108" s="153"/>
      <c r="BF108" s="153"/>
    </row>
    <row r="109" ht="15.75" customHeight="1">
      <c r="B109" s="153"/>
      <c r="C109" s="153"/>
      <c r="H109" s="153"/>
      <c r="I109" s="153"/>
      <c r="N109" s="153"/>
      <c r="O109" s="153"/>
      <c r="T109" s="153"/>
      <c r="U109" s="153"/>
      <c r="Z109" s="153"/>
      <c r="AA109" s="153"/>
      <c r="AF109" s="153"/>
      <c r="AG109" s="153"/>
      <c r="AL109" s="153"/>
      <c r="AM109" s="153"/>
      <c r="AR109" s="153"/>
      <c r="AS109" s="153"/>
      <c r="AX109" s="153"/>
      <c r="AY109" s="153"/>
      <c r="BD109" s="153"/>
      <c r="BE109" s="153"/>
      <c r="BF109" s="153"/>
    </row>
    <row r="110" ht="15.75" customHeight="1">
      <c r="B110" s="153"/>
      <c r="C110" s="153"/>
      <c r="H110" s="153"/>
      <c r="I110" s="153"/>
      <c r="N110" s="153"/>
      <c r="O110" s="153"/>
      <c r="T110" s="153"/>
      <c r="U110" s="153"/>
      <c r="Z110" s="153"/>
      <c r="AA110" s="153"/>
      <c r="AF110" s="153"/>
      <c r="AG110" s="153"/>
      <c r="AL110" s="153"/>
      <c r="AM110" s="153"/>
      <c r="AR110" s="153"/>
      <c r="AS110" s="153"/>
      <c r="AX110" s="153"/>
      <c r="AY110" s="153"/>
      <c r="BD110" s="153"/>
      <c r="BE110" s="153"/>
      <c r="BF110" s="153"/>
    </row>
    <row r="111" ht="15.75" customHeight="1">
      <c r="B111" s="153"/>
      <c r="C111" s="153"/>
      <c r="H111" s="153"/>
      <c r="I111" s="153"/>
      <c r="N111" s="153"/>
      <c r="O111" s="153"/>
      <c r="T111" s="153"/>
      <c r="U111" s="153"/>
      <c r="Z111" s="153"/>
      <c r="AA111" s="153"/>
      <c r="AF111" s="153"/>
      <c r="AG111" s="153"/>
      <c r="AL111" s="153"/>
      <c r="AM111" s="153"/>
      <c r="AR111" s="153"/>
      <c r="AS111" s="153"/>
      <c r="AX111" s="153"/>
      <c r="AY111" s="153"/>
      <c r="BD111" s="153"/>
      <c r="BE111" s="153"/>
      <c r="BF111" s="153"/>
    </row>
    <row r="112" ht="15.75" customHeight="1">
      <c r="B112" s="153"/>
      <c r="C112" s="153"/>
      <c r="H112" s="153"/>
      <c r="I112" s="153"/>
      <c r="N112" s="153"/>
      <c r="O112" s="153"/>
      <c r="T112" s="153"/>
      <c r="U112" s="153"/>
      <c r="Z112" s="153"/>
      <c r="AA112" s="153"/>
      <c r="AF112" s="153"/>
      <c r="AG112" s="153"/>
      <c r="AL112" s="153"/>
      <c r="AM112" s="153"/>
      <c r="AR112" s="153"/>
      <c r="AS112" s="153"/>
      <c r="AX112" s="153"/>
      <c r="AY112" s="153"/>
      <c r="BD112" s="153"/>
      <c r="BE112" s="153"/>
      <c r="BF112" s="153"/>
    </row>
    <row r="113" ht="15.75" customHeight="1">
      <c r="B113" s="153"/>
      <c r="C113" s="153"/>
      <c r="H113" s="153"/>
      <c r="I113" s="153"/>
      <c r="N113" s="153"/>
      <c r="O113" s="153"/>
      <c r="T113" s="153"/>
      <c r="U113" s="153"/>
      <c r="Z113" s="153"/>
      <c r="AA113" s="153"/>
      <c r="AF113" s="153"/>
      <c r="AG113" s="153"/>
      <c r="AL113" s="153"/>
      <c r="AM113" s="153"/>
      <c r="AR113" s="153"/>
      <c r="AS113" s="153"/>
      <c r="AX113" s="153"/>
      <c r="AY113" s="153"/>
      <c r="BD113" s="153"/>
      <c r="BE113" s="153"/>
      <c r="BF113" s="153"/>
    </row>
    <row r="114" ht="15.75" customHeight="1">
      <c r="B114" s="153"/>
      <c r="C114" s="153"/>
      <c r="H114" s="153"/>
      <c r="I114" s="153"/>
      <c r="N114" s="153"/>
      <c r="O114" s="153"/>
      <c r="T114" s="153"/>
      <c r="U114" s="153"/>
      <c r="Z114" s="153"/>
      <c r="AA114" s="153"/>
      <c r="AF114" s="153"/>
      <c r="AG114" s="153"/>
      <c r="AL114" s="153"/>
      <c r="AM114" s="153"/>
      <c r="AR114" s="153"/>
      <c r="AS114" s="153"/>
      <c r="AX114" s="153"/>
      <c r="AY114" s="153"/>
      <c r="BD114" s="153"/>
      <c r="BE114" s="153"/>
      <c r="BF114" s="153"/>
    </row>
    <row r="115" ht="15.75" customHeight="1">
      <c r="B115" s="153"/>
      <c r="C115" s="153"/>
      <c r="H115" s="153"/>
      <c r="I115" s="153"/>
      <c r="N115" s="153"/>
      <c r="O115" s="153"/>
      <c r="T115" s="153"/>
      <c r="U115" s="153"/>
      <c r="Z115" s="153"/>
      <c r="AA115" s="153"/>
      <c r="AF115" s="153"/>
      <c r="AG115" s="153"/>
      <c r="AL115" s="153"/>
      <c r="AM115" s="153"/>
      <c r="AR115" s="153"/>
      <c r="AS115" s="153"/>
      <c r="AX115" s="153"/>
      <c r="AY115" s="153"/>
      <c r="BD115" s="153"/>
      <c r="BE115" s="153"/>
      <c r="BF115" s="153"/>
    </row>
    <row r="116" ht="15.75" customHeight="1">
      <c r="B116" s="153"/>
      <c r="C116" s="153"/>
      <c r="H116" s="153"/>
      <c r="I116" s="153"/>
      <c r="N116" s="153"/>
      <c r="O116" s="153"/>
      <c r="T116" s="153"/>
      <c r="U116" s="153"/>
      <c r="Z116" s="153"/>
      <c r="AA116" s="153"/>
      <c r="AF116" s="153"/>
      <c r="AG116" s="153"/>
      <c r="AL116" s="153"/>
      <c r="AM116" s="153"/>
      <c r="AR116" s="153"/>
      <c r="AS116" s="153"/>
      <c r="AX116" s="153"/>
      <c r="AY116" s="153"/>
      <c r="BD116" s="153"/>
      <c r="BE116" s="153"/>
      <c r="BF116" s="153"/>
    </row>
    <row r="117" ht="15.75" customHeight="1">
      <c r="B117" s="153"/>
      <c r="C117" s="153"/>
      <c r="H117" s="153"/>
      <c r="I117" s="153"/>
      <c r="N117" s="153"/>
      <c r="O117" s="153"/>
      <c r="T117" s="153"/>
      <c r="U117" s="153"/>
      <c r="Z117" s="153"/>
      <c r="AA117" s="153"/>
      <c r="AF117" s="153"/>
      <c r="AG117" s="153"/>
      <c r="AL117" s="153"/>
      <c r="AM117" s="153"/>
      <c r="AR117" s="153"/>
      <c r="AS117" s="153"/>
      <c r="AX117" s="153"/>
      <c r="AY117" s="153"/>
      <c r="BD117" s="153"/>
      <c r="BE117" s="153"/>
      <c r="BF117" s="153"/>
    </row>
    <row r="118" ht="15.75" customHeight="1">
      <c r="B118" s="153"/>
      <c r="C118" s="153"/>
      <c r="H118" s="153"/>
      <c r="I118" s="153"/>
      <c r="N118" s="153"/>
      <c r="O118" s="153"/>
      <c r="T118" s="153"/>
      <c r="U118" s="153"/>
      <c r="Z118" s="153"/>
      <c r="AA118" s="153"/>
      <c r="AF118" s="153"/>
      <c r="AG118" s="153"/>
      <c r="AL118" s="153"/>
      <c r="AM118" s="153"/>
      <c r="AR118" s="153"/>
      <c r="AS118" s="153"/>
      <c r="AX118" s="153"/>
      <c r="AY118" s="153"/>
      <c r="BD118" s="153"/>
      <c r="BE118" s="153"/>
      <c r="BF118" s="153"/>
    </row>
    <row r="119" ht="15.75" customHeight="1">
      <c r="B119" s="153"/>
      <c r="C119" s="153"/>
      <c r="H119" s="153"/>
      <c r="I119" s="153"/>
      <c r="N119" s="153"/>
      <c r="O119" s="153"/>
      <c r="T119" s="153"/>
      <c r="U119" s="153"/>
      <c r="Z119" s="153"/>
      <c r="AA119" s="153"/>
      <c r="AF119" s="153"/>
      <c r="AG119" s="153"/>
      <c r="AL119" s="153"/>
      <c r="AM119" s="153"/>
      <c r="AR119" s="153"/>
      <c r="AS119" s="153"/>
      <c r="AX119" s="153"/>
      <c r="AY119" s="153"/>
      <c r="BD119" s="153"/>
      <c r="BE119" s="153"/>
      <c r="BF119" s="153"/>
    </row>
    <row r="120" ht="15.75" customHeight="1">
      <c r="B120" s="153"/>
      <c r="C120" s="153"/>
      <c r="H120" s="153"/>
      <c r="I120" s="153"/>
      <c r="N120" s="153"/>
      <c r="O120" s="153"/>
      <c r="T120" s="153"/>
      <c r="U120" s="153"/>
      <c r="Z120" s="153"/>
      <c r="AA120" s="153"/>
      <c r="AF120" s="153"/>
      <c r="AG120" s="153"/>
      <c r="AL120" s="153"/>
      <c r="AM120" s="153"/>
      <c r="AR120" s="153"/>
      <c r="AS120" s="153"/>
      <c r="AX120" s="153"/>
      <c r="AY120" s="153"/>
      <c r="BD120" s="153"/>
      <c r="BE120" s="153"/>
      <c r="BF120" s="153"/>
    </row>
    <row r="121" ht="15.75" customHeight="1">
      <c r="B121" s="153"/>
      <c r="C121" s="153"/>
      <c r="H121" s="153"/>
      <c r="I121" s="153"/>
      <c r="N121" s="153"/>
      <c r="O121" s="153"/>
      <c r="T121" s="153"/>
      <c r="U121" s="153"/>
      <c r="Z121" s="153"/>
      <c r="AA121" s="153"/>
      <c r="AF121" s="153"/>
      <c r="AG121" s="153"/>
      <c r="AL121" s="153"/>
      <c r="AM121" s="153"/>
      <c r="AR121" s="153"/>
      <c r="AS121" s="153"/>
      <c r="AX121" s="153"/>
      <c r="AY121" s="153"/>
      <c r="BD121" s="153"/>
      <c r="BE121" s="153"/>
      <c r="BF121" s="153"/>
    </row>
    <row r="122" ht="15.75" customHeight="1">
      <c r="B122" s="153"/>
      <c r="C122" s="153"/>
      <c r="H122" s="153"/>
      <c r="I122" s="153"/>
      <c r="N122" s="153"/>
      <c r="O122" s="153"/>
      <c r="T122" s="153"/>
      <c r="U122" s="153"/>
      <c r="Z122" s="153"/>
      <c r="AA122" s="153"/>
      <c r="AF122" s="153"/>
      <c r="AG122" s="153"/>
      <c r="AL122" s="153"/>
      <c r="AM122" s="153"/>
      <c r="AR122" s="153"/>
      <c r="AS122" s="153"/>
      <c r="AX122" s="153"/>
      <c r="AY122" s="153"/>
      <c r="BD122" s="153"/>
      <c r="BE122" s="153"/>
      <c r="BF122" s="153"/>
    </row>
    <row r="123" ht="15.75" customHeight="1">
      <c r="B123" s="153"/>
      <c r="C123" s="153"/>
      <c r="H123" s="153"/>
      <c r="I123" s="153"/>
      <c r="N123" s="153"/>
      <c r="O123" s="153"/>
      <c r="T123" s="153"/>
      <c r="U123" s="153"/>
      <c r="Z123" s="153"/>
      <c r="AA123" s="153"/>
      <c r="AF123" s="153"/>
      <c r="AG123" s="153"/>
      <c r="AL123" s="153"/>
      <c r="AM123" s="153"/>
      <c r="AR123" s="153"/>
      <c r="AS123" s="153"/>
      <c r="AX123" s="153"/>
      <c r="AY123" s="153"/>
      <c r="BD123" s="153"/>
      <c r="BE123" s="153"/>
      <c r="BF123" s="153"/>
    </row>
    <row r="124" ht="15.75" customHeight="1">
      <c r="B124" s="153"/>
      <c r="C124" s="153"/>
      <c r="H124" s="153"/>
      <c r="I124" s="153"/>
      <c r="N124" s="153"/>
      <c r="O124" s="153"/>
      <c r="T124" s="153"/>
      <c r="U124" s="153"/>
      <c r="Z124" s="153"/>
      <c r="AA124" s="153"/>
      <c r="AF124" s="153"/>
      <c r="AG124" s="153"/>
      <c r="AL124" s="153"/>
      <c r="AM124" s="153"/>
      <c r="AR124" s="153"/>
      <c r="AS124" s="153"/>
      <c r="AX124" s="153"/>
      <c r="AY124" s="153"/>
      <c r="BD124" s="153"/>
      <c r="BE124" s="153"/>
      <c r="BF124" s="153"/>
    </row>
    <row r="125" ht="15.75" customHeight="1">
      <c r="B125" s="153"/>
      <c r="C125" s="153"/>
      <c r="H125" s="153"/>
      <c r="I125" s="153"/>
      <c r="N125" s="153"/>
      <c r="O125" s="153"/>
      <c r="T125" s="153"/>
      <c r="U125" s="153"/>
      <c r="Z125" s="153"/>
      <c r="AA125" s="153"/>
      <c r="AF125" s="153"/>
      <c r="AG125" s="153"/>
      <c r="AL125" s="153"/>
      <c r="AM125" s="153"/>
      <c r="AR125" s="153"/>
      <c r="AS125" s="153"/>
      <c r="AX125" s="153"/>
      <c r="AY125" s="153"/>
      <c r="BD125" s="153"/>
      <c r="BE125" s="153"/>
      <c r="BF125" s="153"/>
    </row>
    <row r="126" ht="15.75" customHeight="1">
      <c r="B126" s="153"/>
      <c r="C126" s="153"/>
      <c r="H126" s="153"/>
      <c r="I126" s="153"/>
      <c r="N126" s="153"/>
      <c r="O126" s="153"/>
      <c r="T126" s="153"/>
      <c r="U126" s="153"/>
      <c r="Z126" s="153"/>
      <c r="AA126" s="153"/>
      <c r="AF126" s="153"/>
      <c r="AG126" s="153"/>
      <c r="AL126" s="153"/>
      <c r="AM126" s="153"/>
      <c r="AR126" s="153"/>
      <c r="AS126" s="153"/>
      <c r="AX126" s="153"/>
      <c r="AY126" s="153"/>
      <c r="BD126" s="153"/>
      <c r="BE126" s="153"/>
      <c r="BF126" s="153"/>
    </row>
    <row r="127" ht="15.75" customHeight="1">
      <c r="B127" s="153"/>
      <c r="C127" s="153"/>
      <c r="H127" s="153"/>
      <c r="I127" s="153"/>
      <c r="N127" s="153"/>
      <c r="O127" s="153"/>
      <c r="T127" s="153"/>
      <c r="U127" s="153"/>
      <c r="Z127" s="153"/>
      <c r="AA127" s="153"/>
      <c r="AF127" s="153"/>
      <c r="AG127" s="153"/>
      <c r="AL127" s="153"/>
      <c r="AM127" s="153"/>
      <c r="AR127" s="153"/>
      <c r="AS127" s="153"/>
      <c r="AX127" s="153"/>
      <c r="AY127" s="153"/>
      <c r="BD127" s="153"/>
      <c r="BE127" s="153"/>
      <c r="BF127" s="153"/>
    </row>
    <row r="128" ht="15.75" customHeight="1">
      <c r="B128" s="153"/>
      <c r="C128" s="153"/>
      <c r="H128" s="153"/>
      <c r="I128" s="153"/>
      <c r="N128" s="153"/>
      <c r="O128" s="153"/>
      <c r="T128" s="153"/>
      <c r="U128" s="153"/>
      <c r="Z128" s="153"/>
      <c r="AA128" s="153"/>
      <c r="AF128" s="153"/>
      <c r="AG128" s="153"/>
      <c r="AL128" s="153"/>
      <c r="AM128" s="153"/>
      <c r="AR128" s="153"/>
      <c r="AS128" s="153"/>
      <c r="AX128" s="153"/>
      <c r="AY128" s="153"/>
      <c r="BD128" s="153"/>
      <c r="BE128" s="153"/>
      <c r="BF128" s="153"/>
    </row>
    <row r="129" ht="15.75" customHeight="1">
      <c r="B129" s="153"/>
      <c r="C129" s="153"/>
      <c r="H129" s="153"/>
      <c r="I129" s="153"/>
      <c r="N129" s="153"/>
      <c r="O129" s="153"/>
      <c r="T129" s="153"/>
      <c r="U129" s="153"/>
      <c r="Z129" s="153"/>
      <c r="AA129" s="153"/>
      <c r="AF129" s="153"/>
      <c r="AG129" s="153"/>
      <c r="AL129" s="153"/>
      <c r="AM129" s="153"/>
      <c r="AR129" s="153"/>
      <c r="AS129" s="153"/>
      <c r="AX129" s="153"/>
      <c r="AY129" s="153"/>
      <c r="BD129" s="153"/>
      <c r="BE129" s="153"/>
      <c r="BF129" s="153"/>
    </row>
    <row r="130" ht="15.75" customHeight="1">
      <c r="B130" s="153"/>
      <c r="C130" s="153"/>
      <c r="H130" s="153"/>
      <c r="I130" s="153"/>
      <c r="N130" s="153"/>
      <c r="O130" s="153"/>
      <c r="T130" s="153"/>
      <c r="U130" s="153"/>
      <c r="Z130" s="153"/>
      <c r="AA130" s="153"/>
      <c r="AF130" s="153"/>
      <c r="AG130" s="153"/>
      <c r="AL130" s="153"/>
      <c r="AM130" s="153"/>
      <c r="AR130" s="153"/>
      <c r="AS130" s="153"/>
      <c r="AX130" s="153"/>
      <c r="AY130" s="153"/>
      <c r="BD130" s="153"/>
      <c r="BE130" s="153"/>
      <c r="BF130" s="153"/>
    </row>
    <row r="131" ht="15.75" customHeight="1">
      <c r="B131" s="153"/>
      <c r="C131" s="153"/>
      <c r="H131" s="153"/>
      <c r="I131" s="153"/>
      <c r="N131" s="153"/>
      <c r="O131" s="153"/>
      <c r="T131" s="153"/>
      <c r="U131" s="153"/>
      <c r="Z131" s="153"/>
      <c r="AA131" s="153"/>
      <c r="AF131" s="153"/>
      <c r="AG131" s="153"/>
      <c r="AL131" s="153"/>
      <c r="AM131" s="153"/>
      <c r="AR131" s="153"/>
      <c r="AS131" s="153"/>
      <c r="AX131" s="153"/>
      <c r="AY131" s="153"/>
      <c r="BD131" s="153"/>
      <c r="BE131" s="153"/>
      <c r="BF131" s="153"/>
    </row>
    <row r="132" ht="15.75" customHeight="1">
      <c r="B132" s="153"/>
      <c r="C132" s="153"/>
      <c r="H132" s="153"/>
      <c r="I132" s="153"/>
      <c r="N132" s="153"/>
      <c r="O132" s="153"/>
      <c r="T132" s="153"/>
      <c r="U132" s="153"/>
      <c r="Z132" s="153"/>
      <c r="AA132" s="153"/>
      <c r="AF132" s="153"/>
      <c r="AG132" s="153"/>
      <c r="AL132" s="153"/>
      <c r="AM132" s="153"/>
      <c r="AR132" s="153"/>
      <c r="AS132" s="153"/>
      <c r="AX132" s="153"/>
      <c r="AY132" s="153"/>
      <c r="BD132" s="153"/>
      <c r="BE132" s="153"/>
      <c r="BF132" s="153"/>
    </row>
    <row r="133" ht="15.75" customHeight="1">
      <c r="B133" s="153"/>
      <c r="C133" s="153"/>
      <c r="H133" s="153"/>
      <c r="I133" s="153"/>
      <c r="N133" s="153"/>
      <c r="O133" s="153"/>
      <c r="T133" s="153"/>
      <c r="U133" s="153"/>
      <c r="Z133" s="153"/>
      <c r="AA133" s="153"/>
      <c r="AF133" s="153"/>
      <c r="AG133" s="153"/>
      <c r="AL133" s="153"/>
      <c r="AM133" s="153"/>
      <c r="AR133" s="153"/>
      <c r="AS133" s="153"/>
      <c r="AX133" s="153"/>
      <c r="AY133" s="153"/>
      <c r="BD133" s="153"/>
      <c r="BE133" s="153"/>
      <c r="BF133" s="153"/>
    </row>
    <row r="134" ht="15.75" customHeight="1">
      <c r="B134" s="153"/>
      <c r="C134" s="153"/>
      <c r="H134" s="153"/>
      <c r="I134" s="153"/>
      <c r="N134" s="153"/>
      <c r="O134" s="153"/>
      <c r="T134" s="153"/>
      <c r="U134" s="153"/>
      <c r="Z134" s="153"/>
      <c r="AA134" s="153"/>
      <c r="AF134" s="153"/>
      <c r="AG134" s="153"/>
      <c r="AL134" s="153"/>
      <c r="AM134" s="153"/>
      <c r="AR134" s="153"/>
      <c r="AS134" s="153"/>
      <c r="AX134" s="153"/>
      <c r="AY134" s="153"/>
      <c r="BD134" s="153"/>
      <c r="BE134" s="153"/>
      <c r="BF134" s="153"/>
    </row>
    <row r="135" ht="15.75" customHeight="1">
      <c r="B135" s="153"/>
      <c r="C135" s="153"/>
      <c r="H135" s="153"/>
      <c r="I135" s="153"/>
      <c r="N135" s="153"/>
      <c r="O135" s="153"/>
      <c r="T135" s="153"/>
      <c r="U135" s="153"/>
      <c r="Z135" s="153"/>
      <c r="AA135" s="153"/>
      <c r="AF135" s="153"/>
      <c r="AG135" s="153"/>
      <c r="AL135" s="153"/>
      <c r="AM135" s="153"/>
      <c r="AR135" s="153"/>
      <c r="AS135" s="153"/>
      <c r="AX135" s="153"/>
      <c r="AY135" s="153"/>
      <c r="BD135" s="153"/>
      <c r="BE135" s="153"/>
      <c r="BF135" s="153"/>
    </row>
    <row r="136" ht="15.75" customHeight="1">
      <c r="B136" s="153"/>
      <c r="C136" s="153"/>
      <c r="H136" s="153"/>
      <c r="I136" s="153"/>
      <c r="N136" s="153"/>
      <c r="O136" s="153"/>
      <c r="T136" s="153"/>
      <c r="U136" s="153"/>
      <c r="Z136" s="153"/>
      <c r="AA136" s="153"/>
      <c r="AF136" s="153"/>
      <c r="AG136" s="153"/>
      <c r="AL136" s="153"/>
      <c r="AM136" s="153"/>
      <c r="AR136" s="153"/>
      <c r="AS136" s="153"/>
      <c r="AX136" s="153"/>
      <c r="AY136" s="153"/>
      <c r="BD136" s="153"/>
      <c r="BE136" s="153"/>
      <c r="BF136" s="153"/>
    </row>
    <row r="137" ht="15.75" customHeight="1">
      <c r="B137" s="153"/>
      <c r="C137" s="153"/>
      <c r="H137" s="153"/>
      <c r="I137" s="153"/>
      <c r="N137" s="153"/>
      <c r="O137" s="153"/>
      <c r="T137" s="153"/>
      <c r="U137" s="153"/>
      <c r="Z137" s="153"/>
      <c r="AA137" s="153"/>
      <c r="AF137" s="153"/>
      <c r="AG137" s="153"/>
      <c r="AL137" s="153"/>
      <c r="AM137" s="153"/>
      <c r="AR137" s="153"/>
      <c r="AS137" s="153"/>
      <c r="AX137" s="153"/>
      <c r="AY137" s="153"/>
      <c r="BD137" s="153"/>
      <c r="BE137" s="153"/>
      <c r="BF137" s="153"/>
    </row>
    <row r="138" ht="15.75" customHeight="1">
      <c r="B138" s="153"/>
      <c r="C138" s="153"/>
      <c r="H138" s="153"/>
      <c r="I138" s="153"/>
      <c r="N138" s="153"/>
      <c r="O138" s="153"/>
      <c r="T138" s="153"/>
      <c r="U138" s="153"/>
      <c r="Z138" s="153"/>
      <c r="AA138" s="153"/>
      <c r="AF138" s="153"/>
      <c r="AG138" s="153"/>
      <c r="AL138" s="153"/>
      <c r="AM138" s="153"/>
      <c r="AR138" s="153"/>
      <c r="AS138" s="153"/>
      <c r="AX138" s="153"/>
      <c r="AY138" s="153"/>
      <c r="BD138" s="153"/>
      <c r="BE138" s="153"/>
      <c r="BF138" s="153"/>
    </row>
    <row r="139" ht="15.75" customHeight="1">
      <c r="B139" s="153"/>
      <c r="C139" s="153"/>
      <c r="H139" s="153"/>
      <c r="I139" s="153"/>
      <c r="N139" s="153"/>
      <c r="O139" s="153"/>
      <c r="T139" s="153"/>
      <c r="U139" s="153"/>
      <c r="Z139" s="153"/>
      <c r="AA139" s="153"/>
      <c r="AF139" s="153"/>
      <c r="AG139" s="153"/>
      <c r="AL139" s="153"/>
      <c r="AM139" s="153"/>
      <c r="AR139" s="153"/>
      <c r="AS139" s="153"/>
      <c r="AX139" s="153"/>
      <c r="AY139" s="153"/>
      <c r="BD139" s="153"/>
      <c r="BE139" s="153"/>
      <c r="BF139" s="153"/>
    </row>
    <row r="140" ht="15.75" customHeight="1">
      <c r="B140" s="153"/>
      <c r="C140" s="153"/>
      <c r="H140" s="153"/>
      <c r="I140" s="153"/>
      <c r="N140" s="153"/>
      <c r="O140" s="153"/>
      <c r="T140" s="153"/>
      <c r="U140" s="153"/>
      <c r="Z140" s="153"/>
      <c r="AA140" s="153"/>
      <c r="AF140" s="153"/>
      <c r="AG140" s="153"/>
      <c r="AL140" s="153"/>
      <c r="AM140" s="153"/>
      <c r="AR140" s="153"/>
      <c r="AS140" s="153"/>
      <c r="AX140" s="153"/>
      <c r="AY140" s="153"/>
      <c r="BD140" s="153"/>
      <c r="BE140" s="153"/>
      <c r="BF140" s="153"/>
    </row>
    <row r="141" ht="15.75" customHeight="1">
      <c r="B141" s="153"/>
      <c r="C141" s="153"/>
      <c r="H141" s="153"/>
      <c r="I141" s="153"/>
      <c r="N141" s="153"/>
      <c r="O141" s="153"/>
      <c r="T141" s="153"/>
      <c r="U141" s="153"/>
      <c r="Z141" s="153"/>
      <c r="AA141" s="153"/>
      <c r="AF141" s="153"/>
      <c r="AG141" s="153"/>
      <c r="AL141" s="153"/>
      <c r="AM141" s="153"/>
      <c r="AR141" s="153"/>
      <c r="AS141" s="153"/>
      <c r="AX141" s="153"/>
      <c r="AY141" s="153"/>
      <c r="BD141" s="153"/>
      <c r="BE141" s="153"/>
      <c r="BF141" s="153"/>
    </row>
    <row r="142" ht="15.75" customHeight="1">
      <c r="B142" s="153"/>
      <c r="C142" s="153"/>
      <c r="H142" s="153"/>
      <c r="I142" s="153"/>
      <c r="N142" s="153"/>
      <c r="O142" s="153"/>
      <c r="T142" s="153"/>
      <c r="U142" s="153"/>
      <c r="Z142" s="153"/>
      <c r="AA142" s="153"/>
      <c r="AF142" s="153"/>
      <c r="AG142" s="153"/>
      <c r="AL142" s="153"/>
      <c r="AM142" s="153"/>
      <c r="AR142" s="153"/>
      <c r="AS142" s="153"/>
      <c r="AX142" s="153"/>
      <c r="AY142" s="153"/>
      <c r="BD142" s="153"/>
      <c r="BE142" s="153"/>
      <c r="BF142" s="153"/>
    </row>
    <row r="143" ht="15.75" customHeight="1">
      <c r="B143" s="153"/>
      <c r="C143" s="153"/>
      <c r="H143" s="153"/>
      <c r="I143" s="153"/>
      <c r="N143" s="153"/>
      <c r="O143" s="153"/>
      <c r="T143" s="153"/>
      <c r="U143" s="153"/>
      <c r="Z143" s="153"/>
      <c r="AA143" s="153"/>
      <c r="AF143" s="153"/>
      <c r="AG143" s="153"/>
      <c r="AL143" s="153"/>
      <c r="AM143" s="153"/>
      <c r="AR143" s="153"/>
      <c r="AS143" s="153"/>
      <c r="AX143" s="153"/>
      <c r="AY143" s="153"/>
      <c r="BD143" s="153"/>
      <c r="BE143" s="153"/>
      <c r="BF143" s="153"/>
    </row>
    <row r="144" ht="15.75" customHeight="1">
      <c r="B144" s="153"/>
      <c r="C144" s="153"/>
      <c r="H144" s="153"/>
      <c r="I144" s="153"/>
      <c r="N144" s="153"/>
      <c r="O144" s="153"/>
      <c r="T144" s="153"/>
      <c r="U144" s="153"/>
      <c r="Z144" s="153"/>
      <c r="AA144" s="153"/>
      <c r="AF144" s="153"/>
      <c r="AG144" s="153"/>
      <c r="AL144" s="153"/>
      <c r="AM144" s="153"/>
      <c r="AR144" s="153"/>
      <c r="AS144" s="153"/>
      <c r="AX144" s="153"/>
      <c r="AY144" s="153"/>
      <c r="BD144" s="153"/>
      <c r="BE144" s="153"/>
      <c r="BF144" s="153"/>
    </row>
    <row r="145" ht="15.75" customHeight="1">
      <c r="B145" s="153"/>
      <c r="C145" s="153"/>
      <c r="H145" s="153"/>
      <c r="I145" s="153"/>
      <c r="N145" s="153"/>
      <c r="O145" s="153"/>
      <c r="T145" s="153"/>
      <c r="U145" s="153"/>
      <c r="Z145" s="153"/>
      <c r="AA145" s="153"/>
      <c r="AF145" s="153"/>
      <c r="AG145" s="153"/>
      <c r="AL145" s="153"/>
      <c r="AM145" s="153"/>
      <c r="AR145" s="153"/>
      <c r="AS145" s="153"/>
      <c r="AX145" s="153"/>
      <c r="AY145" s="153"/>
      <c r="BD145" s="153"/>
      <c r="BE145" s="153"/>
      <c r="BF145" s="153"/>
    </row>
    <row r="146" ht="15.75" customHeight="1">
      <c r="B146" s="153"/>
      <c r="C146" s="153"/>
      <c r="H146" s="153"/>
      <c r="I146" s="153"/>
      <c r="N146" s="153"/>
      <c r="O146" s="153"/>
      <c r="T146" s="153"/>
      <c r="U146" s="153"/>
      <c r="Z146" s="153"/>
      <c r="AA146" s="153"/>
      <c r="AF146" s="153"/>
      <c r="AG146" s="153"/>
      <c r="AL146" s="153"/>
      <c r="AM146" s="153"/>
      <c r="AR146" s="153"/>
      <c r="AS146" s="153"/>
      <c r="AX146" s="153"/>
      <c r="AY146" s="153"/>
      <c r="BD146" s="153"/>
      <c r="BE146" s="153"/>
      <c r="BF146" s="153"/>
    </row>
    <row r="147" ht="15.75" customHeight="1">
      <c r="B147" s="153"/>
      <c r="C147" s="153"/>
      <c r="H147" s="153"/>
      <c r="I147" s="153"/>
      <c r="N147" s="153"/>
      <c r="O147" s="153"/>
      <c r="T147" s="153"/>
      <c r="U147" s="153"/>
      <c r="Z147" s="153"/>
      <c r="AA147" s="153"/>
      <c r="AF147" s="153"/>
      <c r="AG147" s="153"/>
      <c r="AL147" s="153"/>
      <c r="AM147" s="153"/>
      <c r="AR147" s="153"/>
      <c r="AS147" s="153"/>
      <c r="AX147" s="153"/>
      <c r="AY147" s="153"/>
      <c r="BD147" s="153"/>
      <c r="BE147" s="153"/>
      <c r="BF147" s="153"/>
    </row>
    <row r="148" ht="15.75" customHeight="1">
      <c r="B148" s="153"/>
      <c r="C148" s="153"/>
      <c r="H148" s="153"/>
      <c r="I148" s="153"/>
      <c r="N148" s="153"/>
      <c r="O148" s="153"/>
      <c r="T148" s="153"/>
      <c r="U148" s="153"/>
      <c r="Z148" s="153"/>
      <c r="AA148" s="153"/>
      <c r="AF148" s="153"/>
      <c r="AG148" s="153"/>
      <c r="AL148" s="153"/>
      <c r="AM148" s="153"/>
      <c r="AR148" s="153"/>
      <c r="AS148" s="153"/>
      <c r="AX148" s="153"/>
      <c r="AY148" s="153"/>
      <c r="BD148" s="153"/>
      <c r="BE148" s="153"/>
      <c r="BF148" s="153"/>
    </row>
    <row r="149" ht="15.75" customHeight="1">
      <c r="B149" s="153"/>
      <c r="C149" s="153"/>
      <c r="H149" s="153"/>
      <c r="I149" s="153"/>
      <c r="N149" s="153"/>
      <c r="O149" s="153"/>
      <c r="T149" s="153"/>
      <c r="U149" s="153"/>
      <c r="Z149" s="153"/>
      <c r="AA149" s="153"/>
      <c r="AF149" s="153"/>
      <c r="AG149" s="153"/>
      <c r="AL149" s="153"/>
      <c r="AM149" s="153"/>
      <c r="AR149" s="153"/>
      <c r="AS149" s="153"/>
      <c r="AX149" s="153"/>
      <c r="AY149" s="153"/>
      <c r="BD149" s="153"/>
      <c r="BE149" s="153"/>
      <c r="BF149" s="153"/>
    </row>
    <row r="150" ht="15.75" customHeight="1">
      <c r="B150" s="153"/>
      <c r="C150" s="153"/>
      <c r="H150" s="153"/>
      <c r="I150" s="153"/>
      <c r="N150" s="153"/>
      <c r="O150" s="153"/>
      <c r="T150" s="153"/>
      <c r="U150" s="153"/>
      <c r="Z150" s="153"/>
      <c r="AA150" s="153"/>
      <c r="AF150" s="153"/>
      <c r="AG150" s="153"/>
      <c r="AL150" s="153"/>
      <c r="AM150" s="153"/>
      <c r="AR150" s="153"/>
      <c r="AS150" s="153"/>
      <c r="AX150" s="153"/>
      <c r="AY150" s="153"/>
      <c r="BD150" s="153"/>
      <c r="BE150" s="153"/>
      <c r="BF150" s="153"/>
    </row>
    <row r="151" ht="15.75" customHeight="1">
      <c r="B151" s="153"/>
      <c r="C151" s="153"/>
      <c r="H151" s="153"/>
      <c r="I151" s="153"/>
      <c r="N151" s="153"/>
      <c r="O151" s="153"/>
      <c r="T151" s="153"/>
      <c r="U151" s="153"/>
      <c r="Z151" s="153"/>
      <c r="AA151" s="153"/>
      <c r="AF151" s="153"/>
      <c r="AG151" s="153"/>
      <c r="AL151" s="153"/>
      <c r="AM151" s="153"/>
      <c r="AR151" s="153"/>
      <c r="AS151" s="153"/>
      <c r="AX151" s="153"/>
      <c r="AY151" s="153"/>
      <c r="BD151" s="153"/>
      <c r="BE151" s="153"/>
      <c r="BF151" s="153"/>
    </row>
    <row r="152" ht="15.75" customHeight="1">
      <c r="B152" s="153"/>
      <c r="C152" s="153"/>
      <c r="H152" s="153"/>
      <c r="I152" s="153"/>
      <c r="N152" s="153"/>
      <c r="O152" s="153"/>
      <c r="T152" s="153"/>
      <c r="U152" s="153"/>
      <c r="Z152" s="153"/>
      <c r="AA152" s="153"/>
      <c r="AF152" s="153"/>
      <c r="AG152" s="153"/>
      <c r="AL152" s="153"/>
      <c r="AM152" s="153"/>
      <c r="AR152" s="153"/>
      <c r="AS152" s="153"/>
      <c r="AX152" s="153"/>
      <c r="AY152" s="153"/>
      <c r="BD152" s="153"/>
      <c r="BE152" s="153"/>
      <c r="BF152" s="153"/>
    </row>
    <row r="153" ht="15.75" customHeight="1">
      <c r="B153" s="153"/>
      <c r="C153" s="153"/>
      <c r="H153" s="153"/>
      <c r="I153" s="153"/>
      <c r="N153" s="153"/>
      <c r="O153" s="153"/>
      <c r="T153" s="153"/>
      <c r="U153" s="153"/>
      <c r="Z153" s="153"/>
      <c r="AA153" s="153"/>
      <c r="AF153" s="153"/>
      <c r="AG153" s="153"/>
      <c r="AL153" s="153"/>
      <c r="AM153" s="153"/>
      <c r="AR153" s="153"/>
      <c r="AS153" s="153"/>
      <c r="AX153" s="153"/>
      <c r="AY153" s="153"/>
      <c r="BD153" s="153"/>
      <c r="BE153" s="153"/>
      <c r="BF153" s="153"/>
    </row>
    <row r="154" ht="15.75" customHeight="1">
      <c r="B154" s="153"/>
      <c r="C154" s="153"/>
      <c r="H154" s="153"/>
      <c r="I154" s="153"/>
      <c r="N154" s="153"/>
      <c r="O154" s="153"/>
      <c r="T154" s="153"/>
      <c r="U154" s="153"/>
      <c r="Z154" s="153"/>
      <c r="AA154" s="153"/>
      <c r="AF154" s="153"/>
      <c r="AG154" s="153"/>
      <c r="AL154" s="153"/>
      <c r="AM154" s="153"/>
      <c r="AR154" s="153"/>
      <c r="AS154" s="153"/>
      <c r="AX154" s="153"/>
      <c r="AY154" s="153"/>
      <c r="BD154" s="153"/>
      <c r="BE154" s="153"/>
      <c r="BF154" s="153"/>
    </row>
    <row r="155" ht="15.75" customHeight="1">
      <c r="B155" s="153"/>
      <c r="C155" s="153"/>
      <c r="H155" s="153"/>
      <c r="I155" s="153"/>
      <c r="N155" s="153"/>
      <c r="O155" s="153"/>
      <c r="T155" s="153"/>
      <c r="U155" s="153"/>
      <c r="Z155" s="153"/>
      <c r="AA155" s="153"/>
      <c r="AF155" s="153"/>
      <c r="AG155" s="153"/>
      <c r="AL155" s="153"/>
      <c r="AM155" s="153"/>
      <c r="AR155" s="153"/>
      <c r="AS155" s="153"/>
      <c r="AX155" s="153"/>
      <c r="AY155" s="153"/>
      <c r="BD155" s="153"/>
      <c r="BE155" s="153"/>
      <c r="BF155" s="153"/>
    </row>
    <row r="156" ht="15.75" customHeight="1">
      <c r="B156" s="153"/>
      <c r="C156" s="153"/>
      <c r="H156" s="153"/>
      <c r="I156" s="153"/>
      <c r="N156" s="153"/>
      <c r="O156" s="153"/>
      <c r="T156" s="153"/>
      <c r="U156" s="153"/>
      <c r="Z156" s="153"/>
      <c r="AA156" s="153"/>
      <c r="AF156" s="153"/>
      <c r="AG156" s="153"/>
      <c r="AL156" s="153"/>
      <c r="AM156" s="153"/>
      <c r="AR156" s="153"/>
      <c r="AS156" s="153"/>
      <c r="AX156" s="153"/>
      <c r="AY156" s="153"/>
      <c r="BD156" s="153"/>
      <c r="BE156" s="153"/>
      <c r="BF156" s="153"/>
    </row>
    <row r="157" ht="15.75" customHeight="1">
      <c r="B157" s="153"/>
      <c r="C157" s="153"/>
      <c r="H157" s="153"/>
      <c r="I157" s="153"/>
      <c r="N157" s="153"/>
      <c r="O157" s="153"/>
      <c r="T157" s="153"/>
      <c r="U157" s="153"/>
      <c r="Z157" s="153"/>
      <c r="AA157" s="153"/>
      <c r="AF157" s="153"/>
      <c r="AG157" s="153"/>
      <c r="AL157" s="153"/>
      <c r="AM157" s="153"/>
      <c r="AR157" s="153"/>
      <c r="AS157" s="153"/>
      <c r="AX157" s="153"/>
      <c r="AY157" s="153"/>
      <c r="BD157" s="153"/>
      <c r="BE157" s="153"/>
      <c r="BF157" s="153"/>
    </row>
    <row r="158" ht="15.75" customHeight="1">
      <c r="B158" s="153"/>
      <c r="C158" s="153"/>
      <c r="H158" s="153"/>
      <c r="I158" s="153"/>
      <c r="N158" s="153"/>
      <c r="O158" s="153"/>
      <c r="T158" s="153"/>
      <c r="U158" s="153"/>
      <c r="Z158" s="153"/>
      <c r="AA158" s="153"/>
      <c r="AF158" s="153"/>
      <c r="AG158" s="153"/>
      <c r="AL158" s="153"/>
      <c r="AM158" s="153"/>
      <c r="AR158" s="153"/>
      <c r="AS158" s="153"/>
      <c r="AX158" s="153"/>
      <c r="AY158" s="153"/>
      <c r="BD158" s="153"/>
      <c r="BE158" s="153"/>
      <c r="BF158" s="153"/>
    </row>
    <row r="159" ht="15.75" customHeight="1">
      <c r="B159" s="153"/>
      <c r="C159" s="153"/>
      <c r="H159" s="153"/>
      <c r="I159" s="153"/>
      <c r="N159" s="153"/>
      <c r="O159" s="153"/>
      <c r="T159" s="153"/>
      <c r="U159" s="153"/>
      <c r="Z159" s="153"/>
      <c r="AA159" s="153"/>
      <c r="AF159" s="153"/>
      <c r="AG159" s="153"/>
      <c r="AL159" s="153"/>
      <c r="AM159" s="153"/>
      <c r="AR159" s="153"/>
      <c r="AS159" s="153"/>
      <c r="AX159" s="153"/>
      <c r="AY159" s="153"/>
      <c r="BD159" s="153"/>
      <c r="BE159" s="153"/>
      <c r="BF159" s="153"/>
    </row>
    <row r="160" ht="15.75" customHeight="1">
      <c r="B160" s="153"/>
      <c r="C160" s="153"/>
      <c r="H160" s="153"/>
      <c r="I160" s="153"/>
      <c r="N160" s="153"/>
      <c r="O160" s="153"/>
      <c r="T160" s="153"/>
      <c r="U160" s="153"/>
      <c r="Z160" s="153"/>
      <c r="AA160" s="153"/>
      <c r="AF160" s="153"/>
      <c r="AG160" s="153"/>
      <c r="AL160" s="153"/>
      <c r="AM160" s="153"/>
      <c r="AR160" s="153"/>
      <c r="AS160" s="153"/>
      <c r="AX160" s="153"/>
      <c r="AY160" s="153"/>
      <c r="BD160" s="153"/>
      <c r="BE160" s="153"/>
      <c r="BF160" s="153"/>
    </row>
    <row r="161" ht="15.75" customHeight="1">
      <c r="B161" s="153"/>
      <c r="C161" s="153"/>
      <c r="H161" s="153"/>
      <c r="I161" s="153"/>
      <c r="N161" s="153"/>
      <c r="O161" s="153"/>
      <c r="T161" s="153"/>
      <c r="U161" s="153"/>
      <c r="Z161" s="153"/>
      <c r="AA161" s="153"/>
      <c r="AF161" s="153"/>
      <c r="AG161" s="153"/>
      <c r="AL161" s="153"/>
      <c r="AM161" s="153"/>
      <c r="AR161" s="153"/>
      <c r="AS161" s="153"/>
      <c r="AX161" s="153"/>
      <c r="AY161" s="153"/>
      <c r="BD161" s="153"/>
      <c r="BE161" s="153"/>
      <c r="BF161" s="153"/>
    </row>
    <row r="162" ht="15.75" customHeight="1">
      <c r="B162" s="153"/>
      <c r="C162" s="153"/>
      <c r="H162" s="153"/>
      <c r="I162" s="153"/>
      <c r="N162" s="153"/>
      <c r="O162" s="153"/>
      <c r="T162" s="153"/>
      <c r="U162" s="153"/>
      <c r="Z162" s="153"/>
      <c r="AA162" s="153"/>
      <c r="AF162" s="153"/>
      <c r="AG162" s="153"/>
      <c r="AL162" s="153"/>
      <c r="AM162" s="153"/>
      <c r="AR162" s="153"/>
      <c r="AS162" s="153"/>
      <c r="AX162" s="153"/>
      <c r="AY162" s="153"/>
      <c r="BD162" s="153"/>
      <c r="BE162" s="153"/>
      <c r="BF162" s="153"/>
    </row>
    <row r="163" ht="15.75" customHeight="1">
      <c r="B163" s="153"/>
      <c r="C163" s="153"/>
      <c r="H163" s="153"/>
      <c r="I163" s="153"/>
      <c r="N163" s="153"/>
      <c r="O163" s="153"/>
      <c r="T163" s="153"/>
      <c r="U163" s="153"/>
      <c r="Z163" s="153"/>
      <c r="AA163" s="153"/>
      <c r="AF163" s="153"/>
      <c r="AG163" s="153"/>
      <c r="AL163" s="153"/>
      <c r="AM163" s="153"/>
      <c r="AR163" s="153"/>
      <c r="AS163" s="153"/>
      <c r="AX163" s="153"/>
      <c r="AY163" s="153"/>
      <c r="BD163" s="153"/>
      <c r="BE163" s="153"/>
      <c r="BF163" s="153"/>
    </row>
    <row r="164" ht="15.75" customHeight="1">
      <c r="B164" s="153"/>
      <c r="C164" s="153"/>
      <c r="H164" s="153"/>
      <c r="I164" s="153"/>
      <c r="N164" s="153"/>
      <c r="O164" s="153"/>
      <c r="T164" s="153"/>
      <c r="U164" s="153"/>
      <c r="Z164" s="153"/>
      <c r="AA164" s="153"/>
      <c r="AF164" s="153"/>
      <c r="AG164" s="153"/>
      <c r="AL164" s="153"/>
      <c r="AM164" s="153"/>
      <c r="AR164" s="153"/>
      <c r="AS164" s="153"/>
      <c r="AX164" s="153"/>
      <c r="AY164" s="153"/>
      <c r="BD164" s="153"/>
      <c r="BE164" s="153"/>
      <c r="BF164" s="153"/>
    </row>
    <row r="165" ht="15.75" customHeight="1">
      <c r="B165" s="153"/>
      <c r="C165" s="153"/>
      <c r="H165" s="153"/>
      <c r="I165" s="153"/>
      <c r="N165" s="153"/>
      <c r="O165" s="153"/>
      <c r="T165" s="153"/>
      <c r="U165" s="153"/>
      <c r="Z165" s="153"/>
      <c r="AA165" s="153"/>
      <c r="AF165" s="153"/>
      <c r="AG165" s="153"/>
      <c r="AL165" s="153"/>
      <c r="AM165" s="153"/>
      <c r="AR165" s="153"/>
      <c r="AS165" s="153"/>
      <c r="AX165" s="153"/>
      <c r="AY165" s="153"/>
      <c r="BD165" s="153"/>
      <c r="BE165" s="153"/>
      <c r="BF165" s="153"/>
    </row>
    <row r="166" ht="15.75" customHeight="1">
      <c r="B166" s="153"/>
      <c r="C166" s="153"/>
      <c r="H166" s="153"/>
      <c r="I166" s="153"/>
      <c r="N166" s="153"/>
      <c r="O166" s="153"/>
      <c r="T166" s="153"/>
      <c r="U166" s="153"/>
      <c r="Z166" s="153"/>
      <c r="AA166" s="153"/>
      <c r="AF166" s="153"/>
      <c r="AG166" s="153"/>
      <c r="AL166" s="153"/>
      <c r="AM166" s="153"/>
      <c r="AR166" s="153"/>
      <c r="AS166" s="153"/>
      <c r="AX166" s="153"/>
      <c r="AY166" s="153"/>
      <c r="BD166" s="153"/>
      <c r="BE166" s="153"/>
      <c r="BF166" s="153"/>
    </row>
    <row r="167" ht="15.75" customHeight="1">
      <c r="B167" s="153"/>
      <c r="C167" s="153"/>
      <c r="H167" s="153"/>
      <c r="I167" s="153"/>
      <c r="N167" s="153"/>
      <c r="O167" s="153"/>
      <c r="T167" s="153"/>
      <c r="U167" s="153"/>
      <c r="Z167" s="153"/>
      <c r="AA167" s="153"/>
      <c r="AF167" s="153"/>
      <c r="AG167" s="153"/>
      <c r="AL167" s="153"/>
      <c r="AM167" s="153"/>
      <c r="AR167" s="153"/>
      <c r="AS167" s="153"/>
      <c r="AX167" s="153"/>
      <c r="AY167" s="153"/>
      <c r="BD167" s="153"/>
      <c r="BE167" s="153"/>
      <c r="BF167" s="153"/>
    </row>
    <row r="168" ht="15.75" customHeight="1">
      <c r="B168" s="153"/>
      <c r="C168" s="153"/>
      <c r="H168" s="153"/>
      <c r="I168" s="153"/>
      <c r="N168" s="153"/>
      <c r="O168" s="153"/>
      <c r="T168" s="153"/>
      <c r="U168" s="153"/>
      <c r="Z168" s="153"/>
      <c r="AA168" s="153"/>
      <c r="AF168" s="153"/>
      <c r="AG168" s="153"/>
      <c r="AL168" s="153"/>
      <c r="AM168" s="153"/>
      <c r="AR168" s="153"/>
      <c r="AS168" s="153"/>
      <c r="AX168" s="153"/>
      <c r="AY168" s="153"/>
      <c r="BD168" s="153"/>
      <c r="BE168" s="153"/>
      <c r="BF168" s="153"/>
    </row>
    <row r="169" ht="15.75" customHeight="1">
      <c r="B169" s="153"/>
      <c r="C169" s="153"/>
      <c r="H169" s="153"/>
      <c r="I169" s="153"/>
      <c r="N169" s="153"/>
      <c r="O169" s="153"/>
      <c r="T169" s="153"/>
      <c r="U169" s="153"/>
      <c r="Z169" s="153"/>
      <c r="AA169" s="153"/>
      <c r="AF169" s="153"/>
      <c r="AG169" s="153"/>
      <c r="AL169" s="153"/>
      <c r="AM169" s="153"/>
      <c r="AR169" s="153"/>
      <c r="AS169" s="153"/>
      <c r="AX169" s="153"/>
      <c r="AY169" s="153"/>
      <c r="BD169" s="153"/>
      <c r="BE169" s="153"/>
      <c r="BF169" s="153"/>
    </row>
    <row r="170" ht="15.75" customHeight="1">
      <c r="B170" s="153"/>
      <c r="C170" s="153"/>
      <c r="H170" s="153"/>
      <c r="I170" s="153"/>
      <c r="N170" s="153"/>
      <c r="O170" s="153"/>
      <c r="T170" s="153"/>
      <c r="U170" s="153"/>
      <c r="Z170" s="153"/>
      <c r="AA170" s="153"/>
      <c r="AF170" s="153"/>
      <c r="AG170" s="153"/>
      <c r="AL170" s="153"/>
      <c r="AM170" s="153"/>
      <c r="AR170" s="153"/>
      <c r="AS170" s="153"/>
      <c r="AX170" s="153"/>
      <c r="AY170" s="153"/>
      <c r="BD170" s="153"/>
      <c r="BE170" s="153"/>
      <c r="BF170" s="153"/>
    </row>
    <row r="171" ht="15.75" customHeight="1">
      <c r="B171" s="153"/>
      <c r="C171" s="153"/>
      <c r="H171" s="153"/>
      <c r="I171" s="153"/>
      <c r="N171" s="153"/>
      <c r="O171" s="153"/>
      <c r="T171" s="153"/>
      <c r="U171" s="153"/>
      <c r="Z171" s="153"/>
      <c r="AA171" s="153"/>
      <c r="AF171" s="153"/>
      <c r="AG171" s="153"/>
      <c r="AL171" s="153"/>
      <c r="AM171" s="153"/>
      <c r="AR171" s="153"/>
      <c r="AS171" s="153"/>
      <c r="AX171" s="153"/>
      <c r="AY171" s="153"/>
      <c r="BD171" s="153"/>
      <c r="BE171" s="153"/>
      <c r="BF171" s="153"/>
    </row>
    <row r="172" ht="15.75" customHeight="1">
      <c r="B172" s="153"/>
      <c r="C172" s="153"/>
      <c r="H172" s="153"/>
      <c r="I172" s="153"/>
      <c r="N172" s="153"/>
      <c r="O172" s="153"/>
      <c r="T172" s="153"/>
      <c r="U172" s="153"/>
      <c r="Z172" s="153"/>
      <c r="AA172" s="153"/>
      <c r="AF172" s="153"/>
      <c r="AG172" s="153"/>
      <c r="AL172" s="153"/>
      <c r="AM172" s="153"/>
      <c r="AR172" s="153"/>
      <c r="AS172" s="153"/>
      <c r="AX172" s="153"/>
      <c r="AY172" s="153"/>
      <c r="BD172" s="153"/>
      <c r="BE172" s="153"/>
      <c r="BF172" s="153"/>
    </row>
    <row r="173" ht="15.75" customHeight="1">
      <c r="B173" s="153"/>
      <c r="C173" s="153"/>
      <c r="H173" s="153"/>
      <c r="I173" s="153"/>
      <c r="N173" s="153"/>
      <c r="O173" s="153"/>
      <c r="T173" s="153"/>
      <c r="U173" s="153"/>
      <c r="Z173" s="153"/>
      <c r="AA173" s="153"/>
      <c r="AF173" s="153"/>
      <c r="AG173" s="153"/>
      <c r="AL173" s="153"/>
      <c r="AM173" s="153"/>
      <c r="AR173" s="153"/>
      <c r="AS173" s="153"/>
      <c r="AX173" s="153"/>
      <c r="AY173" s="153"/>
      <c r="BD173" s="153"/>
      <c r="BE173" s="153"/>
      <c r="BF173" s="153"/>
    </row>
    <row r="174" ht="15.75" customHeight="1">
      <c r="B174" s="153"/>
      <c r="C174" s="153"/>
      <c r="H174" s="153"/>
      <c r="I174" s="153"/>
      <c r="N174" s="153"/>
      <c r="O174" s="153"/>
      <c r="T174" s="153"/>
      <c r="U174" s="153"/>
      <c r="Z174" s="153"/>
      <c r="AA174" s="153"/>
      <c r="AF174" s="153"/>
      <c r="AG174" s="153"/>
      <c r="AL174" s="153"/>
      <c r="AM174" s="153"/>
      <c r="AR174" s="153"/>
      <c r="AS174" s="153"/>
      <c r="AX174" s="153"/>
      <c r="AY174" s="153"/>
      <c r="BD174" s="153"/>
      <c r="BE174" s="153"/>
      <c r="BF174" s="153"/>
    </row>
    <row r="175" ht="15.75" customHeight="1">
      <c r="B175" s="153"/>
      <c r="C175" s="153"/>
      <c r="H175" s="153"/>
      <c r="I175" s="153"/>
      <c r="N175" s="153"/>
      <c r="O175" s="153"/>
      <c r="T175" s="153"/>
      <c r="U175" s="153"/>
      <c r="Z175" s="153"/>
      <c r="AA175" s="153"/>
      <c r="AF175" s="153"/>
      <c r="AG175" s="153"/>
      <c r="AL175" s="153"/>
      <c r="AM175" s="153"/>
      <c r="AR175" s="153"/>
      <c r="AS175" s="153"/>
      <c r="AX175" s="153"/>
      <c r="AY175" s="153"/>
      <c r="BD175" s="153"/>
      <c r="BE175" s="153"/>
      <c r="BF175" s="153"/>
    </row>
    <row r="176" ht="15.75" customHeight="1">
      <c r="B176" s="153"/>
      <c r="C176" s="153"/>
      <c r="H176" s="153"/>
      <c r="I176" s="153"/>
      <c r="N176" s="153"/>
      <c r="O176" s="153"/>
      <c r="T176" s="153"/>
      <c r="U176" s="153"/>
      <c r="Z176" s="153"/>
      <c r="AA176" s="153"/>
      <c r="AF176" s="153"/>
      <c r="AG176" s="153"/>
      <c r="AL176" s="153"/>
      <c r="AM176" s="153"/>
      <c r="AR176" s="153"/>
      <c r="AS176" s="153"/>
      <c r="AX176" s="153"/>
      <c r="AY176" s="153"/>
      <c r="BD176" s="153"/>
      <c r="BE176" s="153"/>
      <c r="BF176" s="153"/>
    </row>
    <row r="177" ht="15.75" customHeight="1">
      <c r="B177" s="153"/>
      <c r="C177" s="153"/>
      <c r="H177" s="153"/>
      <c r="I177" s="153"/>
      <c r="N177" s="153"/>
      <c r="O177" s="153"/>
      <c r="T177" s="153"/>
      <c r="U177" s="153"/>
      <c r="Z177" s="153"/>
      <c r="AA177" s="153"/>
      <c r="AF177" s="153"/>
      <c r="AG177" s="153"/>
      <c r="AL177" s="153"/>
      <c r="AM177" s="153"/>
      <c r="AR177" s="153"/>
      <c r="AS177" s="153"/>
      <c r="AX177" s="153"/>
      <c r="AY177" s="153"/>
      <c r="BD177" s="153"/>
      <c r="BE177" s="153"/>
      <c r="BF177" s="153"/>
    </row>
    <row r="178" ht="15.75" customHeight="1">
      <c r="B178" s="153"/>
      <c r="C178" s="153"/>
      <c r="H178" s="153"/>
      <c r="I178" s="153"/>
      <c r="N178" s="153"/>
      <c r="O178" s="153"/>
      <c r="T178" s="153"/>
      <c r="U178" s="153"/>
      <c r="Z178" s="153"/>
      <c r="AA178" s="153"/>
      <c r="AF178" s="153"/>
      <c r="AG178" s="153"/>
      <c r="AL178" s="153"/>
      <c r="AM178" s="153"/>
      <c r="AR178" s="153"/>
      <c r="AS178" s="153"/>
      <c r="AX178" s="153"/>
      <c r="AY178" s="153"/>
      <c r="BD178" s="153"/>
      <c r="BE178" s="153"/>
      <c r="BF178" s="153"/>
    </row>
    <row r="179" ht="15.75" customHeight="1">
      <c r="B179" s="153"/>
      <c r="C179" s="153"/>
      <c r="H179" s="153"/>
      <c r="I179" s="153"/>
      <c r="N179" s="153"/>
      <c r="O179" s="153"/>
      <c r="T179" s="153"/>
      <c r="U179" s="153"/>
      <c r="Z179" s="153"/>
      <c r="AA179" s="153"/>
      <c r="AF179" s="153"/>
      <c r="AG179" s="153"/>
      <c r="AL179" s="153"/>
      <c r="AM179" s="153"/>
      <c r="AR179" s="153"/>
      <c r="AS179" s="153"/>
      <c r="AX179" s="153"/>
      <c r="AY179" s="153"/>
      <c r="BD179" s="153"/>
      <c r="BE179" s="153"/>
      <c r="BF179" s="153"/>
    </row>
    <row r="180" ht="15.75" customHeight="1">
      <c r="B180" s="153"/>
      <c r="C180" s="153"/>
      <c r="H180" s="153"/>
      <c r="I180" s="153"/>
      <c r="N180" s="153"/>
      <c r="O180" s="153"/>
      <c r="T180" s="153"/>
      <c r="U180" s="153"/>
      <c r="Z180" s="153"/>
      <c r="AA180" s="153"/>
      <c r="AF180" s="153"/>
      <c r="AG180" s="153"/>
      <c r="AL180" s="153"/>
      <c r="AM180" s="153"/>
      <c r="AR180" s="153"/>
      <c r="AS180" s="153"/>
      <c r="AX180" s="153"/>
      <c r="AY180" s="153"/>
      <c r="BD180" s="153"/>
      <c r="BE180" s="153"/>
      <c r="BF180" s="153"/>
    </row>
    <row r="181" ht="15.75" customHeight="1">
      <c r="B181" s="153"/>
      <c r="C181" s="153"/>
      <c r="H181" s="153"/>
      <c r="I181" s="153"/>
      <c r="N181" s="153"/>
      <c r="O181" s="153"/>
      <c r="T181" s="153"/>
      <c r="U181" s="153"/>
      <c r="Z181" s="153"/>
      <c r="AA181" s="153"/>
      <c r="AF181" s="153"/>
      <c r="AG181" s="153"/>
      <c r="AL181" s="153"/>
      <c r="AM181" s="153"/>
      <c r="AR181" s="153"/>
      <c r="AS181" s="153"/>
      <c r="AX181" s="153"/>
      <c r="AY181" s="153"/>
      <c r="BD181" s="153"/>
      <c r="BE181" s="153"/>
      <c r="BF181" s="153"/>
    </row>
    <row r="182" ht="15.75" customHeight="1">
      <c r="B182" s="153"/>
      <c r="C182" s="153"/>
      <c r="H182" s="153"/>
      <c r="I182" s="153"/>
      <c r="N182" s="153"/>
      <c r="O182" s="153"/>
      <c r="T182" s="153"/>
      <c r="U182" s="153"/>
      <c r="Z182" s="153"/>
      <c r="AA182" s="153"/>
      <c r="AF182" s="153"/>
      <c r="AG182" s="153"/>
      <c r="AL182" s="153"/>
      <c r="AM182" s="153"/>
      <c r="AR182" s="153"/>
      <c r="AS182" s="153"/>
      <c r="AX182" s="153"/>
      <c r="AY182" s="153"/>
      <c r="BD182" s="153"/>
      <c r="BE182" s="153"/>
      <c r="BF182" s="153"/>
    </row>
    <row r="183" ht="15.75" customHeight="1">
      <c r="B183" s="153"/>
      <c r="C183" s="153"/>
      <c r="H183" s="153"/>
      <c r="I183" s="153"/>
      <c r="N183" s="153"/>
      <c r="O183" s="153"/>
      <c r="T183" s="153"/>
      <c r="U183" s="153"/>
      <c r="Z183" s="153"/>
      <c r="AA183" s="153"/>
      <c r="AF183" s="153"/>
      <c r="AG183" s="153"/>
      <c r="AL183" s="153"/>
      <c r="AM183" s="153"/>
      <c r="AR183" s="153"/>
      <c r="AS183" s="153"/>
      <c r="AX183" s="153"/>
      <c r="AY183" s="153"/>
      <c r="BD183" s="153"/>
      <c r="BE183" s="153"/>
      <c r="BF183" s="153"/>
    </row>
    <row r="184" ht="15.75" customHeight="1">
      <c r="B184" s="153"/>
      <c r="C184" s="153"/>
      <c r="H184" s="153"/>
      <c r="I184" s="153"/>
      <c r="N184" s="153"/>
      <c r="O184" s="153"/>
      <c r="T184" s="153"/>
      <c r="U184" s="153"/>
      <c r="Z184" s="153"/>
      <c r="AA184" s="153"/>
      <c r="AF184" s="153"/>
      <c r="AG184" s="153"/>
      <c r="AL184" s="153"/>
      <c r="AM184" s="153"/>
      <c r="AR184" s="153"/>
      <c r="AS184" s="153"/>
      <c r="AX184" s="153"/>
      <c r="AY184" s="153"/>
      <c r="BD184" s="153"/>
      <c r="BE184" s="153"/>
      <c r="BF184" s="153"/>
    </row>
    <row r="185" ht="15.75" customHeight="1">
      <c r="B185" s="153"/>
      <c r="C185" s="153"/>
      <c r="H185" s="153"/>
      <c r="I185" s="153"/>
      <c r="N185" s="153"/>
      <c r="O185" s="153"/>
      <c r="T185" s="153"/>
      <c r="U185" s="153"/>
      <c r="Z185" s="153"/>
      <c r="AA185" s="153"/>
      <c r="AF185" s="153"/>
      <c r="AG185" s="153"/>
      <c r="AL185" s="153"/>
      <c r="AM185" s="153"/>
      <c r="AR185" s="153"/>
      <c r="AS185" s="153"/>
      <c r="AX185" s="153"/>
      <c r="AY185" s="153"/>
      <c r="BD185" s="153"/>
      <c r="BE185" s="153"/>
      <c r="BF185" s="153"/>
    </row>
    <row r="186" ht="15.75" customHeight="1">
      <c r="B186" s="153"/>
      <c r="C186" s="153"/>
      <c r="H186" s="153"/>
      <c r="I186" s="153"/>
      <c r="N186" s="153"/>
      <c r="O186" s="153"/>
      <c r="T186" s="153"/>
      <c r="U186" s="153"/>
      <c r="Z186" s="153"/>
      <c r="AA186" s="153"/>
      <c r="AF186" s="153"/>
      <c r="AG186" s="153"/>
      <c r="AL186" s="153"/>
      <c r="AM186" s="153"/>
      <c r="AR186" s="153"/>
      <c r="AS186" s="153"/>
      <c r="AX186" s="153"/>
      <c r="AY186" s="153"/>
      <c r="BD186" s="153"/>
      <c r="BE186" s="153"/>
      <c r="BF186" s="153"/>
    </row>
    <row r="187" ht="15.75" customHeight="1">
      <c r="B187" s="153"/>
      <c r="C187" s="153"/>
      <c r="H187" s="153"/>
      <c r="I187" s="153"/>
      <c r="N187" s="153"/>
      <c r="O187" s="153"/>
      <c r="T187" s="153"/>
      <c r="U187" s="153"/>
      <c r="Z187" s="153"/>
      <c r="AA187" s="153"/>
      <c r="AF187" s="153"/>
      <c r="AG187" s="153"/>
      <c r="AL187" s="153"/>
      <c r="AM187" s="153"/>
      <c r="AR187" s="153"/>
      <c r="AS187" s="153"/>
      <c r="AX187" s="153"/>
      <c r="AY187" s="153"/>
      <c r="BD187" s="153"/>
      <c r="BE187" s="153"/>
      <c r="BF187" s="153"/>
    </row>
    <row r="188" ht="15.75" customHeight="1">
      <c r="B188" s="153"/>
      <c r="C188" s="153"/>
      <c r="H188" s="153"/>
      <c r="I188" s="153"/>
      <c r="N188" s="153"/>
      <c r="O188" s="153"/>
      <c r="T188" s="153"/>
      <c r="U188" s="153"/>
      <c r="Z188" s="153"/>
      <c r="AA188" s="153"/>
      <c r="AF188" s="153"/>
      <c r="AG188" s="153"/>
      <c r="AL188" s="153"/>
      <c r="AM188" s="153"/>
      <c r="AR188" s="153"/>
      <c r="AS188" s="153"/>
      <c r="AX188" s="153"/>
      <c r="AY188" s="153"/>
      <c r="BD188" s="153"/>
      <c r="BE188" s="153"/>
      <c r="BF188" s="153"/>
    </row>
    <row r="189" ht="15.75" customHeight="1">
      <c r="B189" s="153"/>
      <c r="C189" s="153"/>
      <c r="H189" s="153"/>
      <c r="I189" s="153"/>
      <c r="N189" s="153"/>
      <c r="O189" s="153"/>
      <c r="T189" s="153"/>
      <c r="U189" s="153"/>
      <c r="Z189" s="153"/>
      <c r="AA189" s="153"/>
      <c r="AF189" s="153"/>
      <c r="AG189" s="153"/>
      <c r="AL189" s="153"/>
      <c r="AM189" s="153"/>
      <c r="AR189" s="153"/>
      <c r="AS189" s="153"/>
      <c r="AX189" s="153"/>
      <c r="AY189" s="153"/>
      <c r="BD189" s="153"/>
      <c r="BE189" s="153"/>
      <c r="BF189" s="153"/>
    </row>
    <row r="190" ht="15.75" customHeight="1">
      <c r="B190" s="153"/>
      <c r="C190" s="153"/>
      <c r="H190" s="153"/>
      <c r="I190" s="153"/>
      <c r="N190" s="153"/>
      <c r="O190" s="153"/>
      <c r="T190" s="153"/>
      <c r="U190" s="153"/>
      <c r="Z190" s="153"/>
      <c r="AA190" s="153"/>
      <c r="AF190" s="153"/>
      <c r="AG190" s="153"/>
      <c r="AL190" s="153"/>
      <c r="AM190" s="153"/>
      <c r="AR190" s="153"/>
      <c r="AS190" s="153"/>
      <c r="AX190" s="153"/>
      <c r="AY190" s="153"/>
      <c r="BD190" s="153"/>
      <c r="BE190" s="153"/>
      <c r="BF190" s="153"/>
    </row>
    <row r="191" ht="15.75" customHeight="1">
      <c r="B191" s="153"/>
      <c r="C191" s="153"/>
      <c r="H191" s="153"/>
      <c r="I191" s="153"/>
      <c r="N191" s="153"/>
      <c r="O191" s="153"/>
      <c r="T191" s="153"/>
      <c r="U191" s="153"/>
      <c r="Z191" s="153"/>
      <c r="AA191" s="153"/>
      <c r="AF191" s="153"/>
      <c r="AG191" s="153"/>
      <c r="AL191" s="153"/>
      <c r="AM191" s="153"/>
      <c r="AR191" s="153"/>
      <c r="AS191" s="153"/>
      <c r="AX191" s="153"/>
      <c r="AY191" s="153"/>
      <c r="BD191" s="153"/>
      <c r="BE191" s="153"/>
      <c r="BF191" s="153"/>
    </row>
    <row r="192" ht="15.75" customHeight="1">
      <c r="B192" s="153"/>
      <c r="C192" s="153"/>
      <c r="H192" s="153"/>
      <c r="I192" s="153"/>
      <c r="N192" s="153"/>
      <c r="O192" s="153"/>
      <c r="T192" s="153"/>
      <c r="U192" s="153"/>
      <c r="Z192" s="153"/>
      <c r="AA192" s="153"/>
      <c r="AF192" s="153"/>
      <c r="AG192" s="153"/>
      <c r="AL192" s="153"/>
      <c r="AM192" s="153"/>
      <c r="AR192" s="153"/>
      <c r="AS192" s="153"/>
      <c r="AX192" s="153"/>
      <c r="AY192" s="153"/>
      <c r="BD192" s="153"/>
      <c r="BE192" s="153"/>
      <c r="BF192" s="153"/>
    </row>
    <row r="193" ht="15.75" customHeight="1">
      <c r="B193" s="153"/>
      <c r="C193" s="153"/>
      <c r="H193" s="153"/>
      <c r="I193" s="153"/>
      <c r="N193" s="153"/>
      <c r="O193" s="153"/>
      <c r="T193" s="153"/>
      <c r="U193" s="153"/>
      <c r="Z193" s="153"/>
      <c r="AA193" s="153"/>
      <c r="AF193" s="153"/>
      <c r="AG193" s="153"/>
      <c r="AL193" s="153"/>
      <c r="AM193" s="153"/>
      <c r="AR193" s="153"/>
      <c r="AS193" s="153"/>
      <c r="AX193" s="153"/>
      <c r="AY193" s="153"/>
      <c r="BD193" s="153"/>
      <c r="BE193" s="153"/>
      <c r="BF193" s="153"/>
    </row>
    <row r="194" ht="15.75" customHeight="1">
      <c r="B194" s="153"/>
      <c r="C194" s="153"/>
      <c r="H194" s="153"/>
      <c r="I194" s="153"/>
      <c r="N194" s="153"/>
      <c r="O194" s="153"/>
      <c r="T194" s="153"/>
      <c r="U194" s="153"/>
      <c r="Z194" s="153"/>
      <c r="AA194" s="153"/>
      <c r="AF194" s="153"/>
      <c r="AG194" s="153"/>
      <c r="AL194" s="153"/>
      <c r="AM194" s="153"/>
      <c r="AR194" s="153"/>
      <c r="AS194" s="153"/>
      <c r="AX194" s="153"/>
      <c r="AY194" s="153"/>
      <c r="BD194" s="153"/>
      <c r="BE194" s="153"/>
      <c r="BF194" s="153"/>
    </row>
    <row r="195" ht="15.75" customHeight="1">
      <c r="B195" s="153"/>
      <c r="C195" s="153"/>
      <c r="H195" s="153"/>
      <c r="I195" s="153"/>
      <c r="N195" s="153"/>
      <c r="O195" s="153"/>
      <c r="T195" s="153"/>
      <c r="U195" s="153"/>
      <c r="Z195" s="153"/>
      <c r="AA195" s="153"/>
      <c r="AF195" s="153"/>
      <c r="AG195" s="153"/>
      <c r="AL195" s="153"/>
      <c r="AM195" s="153"/>
      <c r="AR195" s="153"/>
      <c r="AS195" s="153"/>
      <c r="AX195" s="153"/>
      <c r="AY195" s="153"/>
      <c r="BD195" s="153"/>
      <c r="BE195" s="153"/>
      <c r="BF195" s="153"/>
    </row>
    <row r="196" ht="15.75" customHeight="1">
      <c r="B196" s="153"/>
      <c r="C196" s="153"/>
      <c r="H196" s="153"/>
      <c r="I196" s="153"/>
      <c r="N196" s="153"/>
      <c r="O196" s="153"/>
      <c r="T196" s="153"/>
      <c r="U196" s="153"/>
      <c r="Z196" s="153"/>
      <c r="AA196" s="153"/>
      <c r="AF196" s="153"/>
      <c r="AG196" s="153"/>
      <c r="AL196" s="153"/>
      <c r="AM196" s="153"/>
      <c r="AR196" s="153"/>
      <c r="AS196" s="153"/>
      <c r="AX196" s="153"/>
      <c r="AY196" s="153"/>
      <c r="BD196" s="153"/>
      <c r="BE196" s="153"/>
      <c r="BF196" s="153"/>
    </row>
    <row r="197" ht="15.75" customHeight="1">
      <c r="B197" s="153"/>
      <c r="C197" s="153"/>
      <c r="H197" s="153"/>
      <c r="I197" s="153"/>
      <c r="N197" s="153"/>
      <c r="O197" s="153"/>
      <c r="T197" s="153"/>
      <c r="U197" s="153"/>
      <c r="Z197" s="153"/>
      <c r="AA197" s="153"/>
      <c r="AF197" s="153"/>
      <c r="AG197" s="153"/>
      <c r="AL197" s="153"/>
      <c r="AM197" s="153"/>
      <c r="AR197" s="153"/>
      <c r="AS197" s="153"/>
      <c r="AX197" s="153"/>
      <c r="AY197" s="153"/>
      <c r="BD197" s="153"/>
      <c r="BE197" s="153"/>
      <c r="BF197" s="153"/>
    </row>
    <row r="198" ht="15.75" customHeight="1">
      <c r="B198" s="153"/>
      <c r="C198" s="153"/>
      <c r="H198" s="153"/>
      <c r="I198" s="153"/>
      <c r="N198" s="153"/>
      <c r="O198" s="153"/>
      <c r="T198" s="153"/>
      <c r="U198" s="153"/>
      <c r="Z198" s="153"/>
      <c r="AA198" s="153"/>
      <c r="AF198" s="153"/>
      <c r="AG198" s="153"/>
      <c r="AL198" s="153"/>
      <c r="AM198" s="153"/>
      <c r="AR198" s="153"/>
      <c r="AS198" s="153"/>
      <c r="AX198" s="153"/>
      <c r="AY198" s="153"/>
      <c r="BD198" s="153"/>
      <c r="BE198" s="153"/>
      <c r="BF198" s="153"/>
    </row>
    <row r="199" ht="15.75" customHeight="1">
      <c r="B199" s="153"/>
      <c r="C199" s="153"/>
      <c r="H199" s="153"/>
      <c r="I199" s="153"/>
      <c r="N199" s="153"/>
      <c r="O199" s="153"/>
      <c r="T199" s="153"/>
      <c r="U199" s="153"/>
      <c r="Z199" s="153"/>
      <c r="AA199" s="153"/>
      <c r="AF199" s="153"/>
      <c r="AG199" s="153"/>
      <c r="AL199" s="153"/>
      <c r="AM199" s="153"/>
      <c r="AR199" s="153"/>
      <c r="AS199" s="153"/>
      <c r="AX199" s="153"/>
      <c r="AY199" s="153"/>
      <c r="BD199" s="153"/>
      <c r="BE199" s="153"/>
      <c r="BF199" s="153"/>
    </row>
    <row r="200" ht="15.75" customHeight="1">
      <c r="B200" s="153"/>
      <c r="C200" s="153"/>
      <c r="H200" s="153"/>
      <c r="I200" s="153"/>
      <c r="N200" s="153"/>
      <c r="O200" s="153"/>
      <c r="T200" s="153"/>
      <c r="U200" s="153"/>
      <c r="Z200" s="153"/>
      <c r="AA200" s="153"/>
      <c r="AF200" s="153"/>
      <c r="AG200" s="153"/>
      <c r="AL200" s="153"/>
      <c r="AM200" s="153"/>
      <c r="AR200" s="153"/>
      <c r="AS200" s="153"/>
      <c r="AX200" s="153"/>
      <c r="AY200" s="153"/>
      <c r="BD200" s="153"/>
      <c r="BE200" s="153"/>
      <c r="BF200" s="153"/>
    </row>
    <row r="201" ht="15.75" customHeight="1">
      <c r="B201" s="153"/>
      <c r="C201" s="153"/>
      <c r="H201" s="153"/>
      <c r="I201" s="153"/>
      <c r="N201" s="153"/>
      <c r="O201" s="153"/>
      <c r="T201" s="153"/>
      <c r="U201" s="153"/>
      <c r="Z201" s="153"/>
      <c r="AA201" s="153"/>
      <c r="AF201" s="153"/>
      <c r="AG201" s="153"/>
      <c r="AL201" s="153"/>
      <c r="AM201" s="153"/>
      <c r="AR201" s="153"/>
      <c r="AS201" s="153"/>
      <c r="AX201" s="153"/>
      <c r="AY201" s="153"/>
      <c r="BD201" s="153"/>
      <c r="BE201" s="153"/>
      <c r="BF201" s="153"/>
    </row>
    <row r="202" ht="15.75" customHeight="1">
      <c r="B202" s="153"/>
      <c r="C202" s="153"/>
      <c r="H202" s="153"/>
      <c r="I202" s="153"/>
      <c r="N202" s="153"/>
      <c r="O202" s="153"/>
      <c r="T202" s="153"/>
      <c r="U202" s="153"/>
      <c r="Z202" s="153"/>
      <c r="AA202" s="153"/>
      <c r="AF202" s="153"/>
      <c r="AG202" s="153"/>
      <c r="AL202" s="153"/>
      <c r="AM202" s="153"/>
      <c r="AR202" s="153"/>
      <c r="AS202" s="153"/>
      <c r="AX202" s="153"/>
      <c r="AY202" s="153"/>
      <c r="BD202" s="153"/>
      <c r="BE202" s="153"/>
      <c r="BF202" s="153"/>
    </row>
    <row r="203" ht="15.75" customHeight="1">
      <c r="B203" s="153"/>
      <c r="C203" s="153"/>
      <c r="H203" s="153"/>
      <c r="I203" s="153"/>
      <c r="N203" s="153"/>
      <c r="O203" s="153"/>
      <c r="T203" s="153"/>
      <c r="U203" s="153"/>
      <c r="Z203" s="153"/>
      <c r="AA203" s="153"/>
      <c r="AF203" s="153"/>
      <c r="AG203" s="153"/>
      <c r="AL203" s="153"/>
      <c r="AM203" s="153"/>
      <c r="AR203" s="153"/>
      <c r="AS203" s="153"/>
      <c r="AX203" s="153"/>
      <c r="AY203" s="153"/>
      <c r="BD203" s="153"/>
      <c r="BE203" s="153"/>
      <c r="BF203" s="153"/>
    </row>
    <row r="204" ht="15.75" customHeight="1">
      <c r="B204" s="153"/>
      <c r="C204" s="153"/>
      <c r="H204" s="153"/>
      <c r="I204" s="153"/>
      <c r="N204" s="153"/>
      <c r="O204" s="153"/>
      <c r="T204" s="153"/>
      <c r="U204" s="153"/>
      <c r="Z204" s="153"/>
      <c r="AA204" s="153"/>
      <c r="AF204" s="153"/>
      <c r="AG204" s="153"/>
      <c r="AL204" s="153"/>
      <c r="AM204" s="153"/>
      <c r="AR204" s="153"/>
      <c r="AS204" s="153"/>
      <c r="AX204" s="153"/>
      <c r="AY204" s="153"/>
      <c r="BD204" s="153"/>
      <c r="BE204" s="153"/>
      <c r="BF204" s="153"/>
    </row>
    <row r="205" ht="15.75" customHeight="1">
      <c r="B205" s="153"/>
      <c r="C205" s="153"/>
      <c r="H205" s="153"/>
      <c r="I205" s="153"/>
      <c r="N205" s="153"/>
      <c r="O205" s="153"/>
      <c r="T205" s="153"/>
      <c r="U205" s="153"/>
      <c r="Z205" s="153"/>
      <c r="AA205" s="153"/>
      <c r="AF205" s="153"/>
      <c r="AG205" s="153"/>
      <c r="AL205" s="153"/>
      <c r="AM205" s="153"/>
      <c r="AR205" s="153"/>
      <c r="AS205" s="153"/>
      <c r="AX205" s="153"/>
      <c r="AY205" s="153"/>
      <c r="BD205" s="153"/>
      <c r="BE205" s="153"/>
      <c r="BF205" s="153"/>
    </row>
    <row r="206" ht="15.75" customHeight="1">
      <c r="B206" s="153"/>
      <c r="C206" s="153"/>
      <c r="H206" s="153"/>
      <c r="I206" s="153"/>
      <c r="N206" s="153"/>
      <c r="O206" s="153"/>
      <c r="T206" s="153"/>
      <c r="U206" s="153"/>
      <c r="Z206" s="153"/>
      <c r="AA206" s="153"/>
      <c r="AF206" s="153"/>
      <c r="AG206" s="153"/>
      <c r="AL206" s="153"/>
      <c r="AM206" s="153"/>
      <c r="AR206" s="153"/>
      <c r="AS206" s="153"/>
      <c r="AX206" s="153"/>
      <c r="AY206" s="153"/>
      <c r="BD206" s="153"/>
      <c r="BE206" s="153"/>
      <c r="BF206" s="153"/>
    </row>
    <row r="207" ht="15.75" customHeight="1">
      <c r="B207" s="153"/>
      <c r="C207" s="153"/>
      <c r="H207" s="153"/>
      <c r="I207" s="153"/>
      <c r="N207" s="153"/>
      <c r="O207" s="153"/>
      <c r="T207" s="153"/>
      <c r="U207" s="153"/>
      <c r="Z207" s="153"/>
      <c r="AA207" s="153"/>
      <c r="AF207" s="153"/>
      <c r="AG207" s="153"/>
      <c r="AL207" s="153"/>
      <c r="AM207" s="153"/>
      <c r="AR207" s="153"/>
      <c r="AS207" s="153"/>
      <c r="AX207" s="153"/>
      <c r="AY207" s="153"/>
      <c r="BD207" s="153"/>
      <c r="BE207" s="153"/>
      <c r="BF207" s="153"/>
    </row>
    <row r="208" ht="15.75" customHeight="1">
      <c r="B208" s="153"/>
      <c r="C208" s="153"/>
      <c r="H208" s="153"/>
      <c r="I208" s="153"/>
      <c r="N208" s="153"/>
      <c r="O208" s="153"/>
      <c r="T208" s="153"/>
      <c r="U208" s="153"/>
      <c r="Z208" s="153"/>
      <c r="AA208" s="153"/>
      <c r="AF208" s="153"/>
      <c r="AG208" s="153"/>
      <c r="AL208" s="153"/>
      <c r="AM208" s="153"/>
      <c r="AR208" s="153"/>
      <c r="AS208" s="153"/>
      <c r="AX208" s="153"/>
      <c r="AY208" s="153"/>
      <c r="BD208" s="153"/>
      <c r="BE208" s="153"/>
      <c r="BF208" s="153"/>
    </row>
    <row r="209" ht="15.75" customHeight="1">
      <c r="B209" s="153"/>
      <c r="C209" s="153"/>
      <c r="H209" s="153"/>
      <c r="I209" s="153"/>
      <c r="N209" s="153"/>
      <c r="O209" s="153"/>
      <c r="T209" s="153"/>
      <c r="U209" s="153"/>
      <c r="Z209" s="153"/>
      <c r="AA209" s="153"/>
      <c r="AF209" s="153"/>
      <c r="AG209" s="153"/>
      <c r="AL209" s="153"/>
      <c r="AM209" s="153"/>
      <c r="AR209" s="153"/>
      <c r="AS209" s="153"/>
      <c r="AX209" s="153"/>
      <c r="AY209" s="153"/>
      <c r="BD209" s="153"/>
      <c r="BE209" s="153"/>
      <c r="BF209" s="153"/>
    </row>
    <row r="210" ht="15.75" customHeight="1">
      <c r="B210" s="153"/>
      <c r="C210" s="153"/>
      <c r="H210" s="153"/>
      <c r="I210" s="153"/>
      <c r="N210" s="153"/>
      <c r="O210" s="153"/>
      <c r="T210" s="153"/>
      <c r="U210" s="153"/>
      <c r="Z210" s="153"/>
      <c r="AA210" s="153"/>
      <c r="AF210" s="153"/>
      <c r="AG210" s="153"/>
      <c r="AL210" s="153"/>
      <c r="AM210" s="153"/>
      <c r="AR210" s="153"/>
      <c r="AS210" s="153"/>
      <c r="AX210" s="153"/>
      <c r="AY210" s="153"/>
      <c r="BD210" s="153"/>
      <c r="BE210" s="153"/>
      <c r="BF210" s="153"/>
    </row>
    <row r="211" ht="15.75" customHeight="1">
      <c r="B211" s="153"/>
      <c r="C211" s="153"/>
      <c r="H211" s="153"/>
      <c r="I211" s="153"/>
      <c r="N211" s="153"/>
      <c r="O211" s="153"/>
      <c r="T211" s="153"/>
      <c r="U211" s="153"/>
      <c r="Z211" s="153"/>
      <c r="AA211" s="153"/>
      <c r="AF211" s="153"/>
      <c r="AG211" s="153"/>
      <c r="AL211" s="153"/>
      <c r="AM211" s="153"/>
      <c r="AR211" s="153"/>
      <c r="AS211" s="153"/>
      <c r="AX211" s="153"/>
      <c r="AY211" s="153"/>
      <c r="BD211" s="153"/>
      <c r="BE211" s="153"/>
      <c r="BF211" s="153"/>
    </row>
    <row r="212" ht="15.75" customHeight="1">
      <c r="B212" s="153"/>
      <c r="C212" s="153"/>
      <c r="H212" s="153"/>
      <c r="I212" s="153"/>
      <c r="N212" s="153"/>
      <c r="O212" s="153"/>
      <c r="T212" s="153"/>
      <c r="U212" s="153"/>
      <c r="Z212" s="153"/>
      <c r="AA212" s="153"/>
      <c r="AF212" s="153"/>
      <c r="AG212" s="153"/>
      <c r="AL212" s="153"/>
      <c r="AM212" s="153"/>
      <c r="AR212" s="153"/>
      <c r="AS212" s="153"/>
      <c r="AX212" s="153"/>
      <c r="AY212" s="153"/>
      <c r="BD212" s="153"/>
      <c r="BE212" s="153"/>
      <c r="BF212" s="153"/>
    </row>
    <row r="213" ht="15.75" customHeight="1">
      <c r="B213" s="153"/>
      <c r="C213" s="153"/>
      <c r="H213" s="153"/>
      <c r="I213" s="153"/>
      <c r="N213" s="153"/>
      <c r="O213" s="153"/>
      <c r="T213" s="153"/>
      <c r="U213" s="153"/>
      <c r="Z213" s="153"/>
      <c r="AA213" s="153"/>
      <c r="AF213" s="153"/>
      <c r="AG213" s="153"/>
      <c r="AL213" s="153"/>
      <c r="AM213" s="153"/>
      <c r="AR213" s="153"/>
      <c r="AS213" s="153"/>
      <c r="AX213" s="153"/>
      <c r="AY213" s="153"/>
      <c r="BD213" s="153"/>
      <c r="BE213" s="153"/>
      <c r="BF213" s="153"/>
    </row>
    <row r="214" ht="15.75" customHeight="1">
      <c r="B214" s="153"/>
      <c r="C214" s="153"/>
      <c r="H214" s="153"/>
      <c r="I214" s="153"/>
      <c r="N214" s="153"/>
      <c r="O214" s="153"/>
      <c r="T214" s="153"/>
      <c r="U214" s="153"/>
      <c r="Z214" s="153"/>
      <c r="AA214" s="153"/>
      <c r="AF214" s="153"/>
      <c r="AG214" s="153"/>
      <c r="AL214" s="153"/>
      <c r="AM214" s="153"/>
      <c r="AR214" s="153"/>
      <c r="AS214" s="153"/>
      <c r="AX214" s="153"/>
      <c r="AY214" s="153"/>
      <c r="BD214" s="153"/>
      <c r="BE214" s="153"/>
      <c r="BF214" s="153"/>
    </row>
    <row r="215" ht="15.75" customHeight="1">
      <c r="B215" s="153"/>
      <c r="C215" s="153"/>
      <c r="H215" s="153"/>
      <c r="I215" s="153"/>
      <c r="N215" s="153"/>
      <c r="O215" s="153"/>
      <c r="T215" s="153"/>
      <c r="U215" s="153"/>
      <c r="Z215" s="153"/>
      <c r="AA215" s="153"/>
      <c r="AF215" s="153"/>
      <c r="AG215" s="153"/>
      <c r="AL215" s="153"/>
      <c r="AM215" s="153"/>
      <c r="AR215" s="153"/>
      <c r="AS215" s="153"/>
      <c r="AX215" s="153"/>
      <c r="AY215" s="153"/>
      <c r="BD215" s="153"/>
      <c r="BE215" s="153"/>
      <c r="BF215" s="153"/>
    </row>
    <row r="216" ht="15.75" customHeight="1">
      <c r="B216" s="153"/>
      <c r="C216" s="153"/>
      <c r="H216" s="153"/>
      <c r="I216" s="153"/>
      <c r="N216" s="153"/>
      <c r="O216" s="153"/>
      <c r="T216" s="153"/>
      <c r="U216" s="153"/>
      <c r="Z216" s="153"/>
      <c r="AA216" s="153"/>
      <c r="AF216" s="153"/>
      <c r="AG216" s="153"/>
      <c r="AL216" s="153"/>
      <c r="AM216" s="153"/>
      <c r="AR216" s="153"/>
      <c r="AS216" s="153"/>
      <c r="AX216" s="153"/>
      <c r="AY216" s="153"/>
      <c r="BD216" s="153"/>
      <c r="BE216" s="153"/>
      <c r="BF216" s="153"/>
    </row>
    <row r="217" ht="15.75" customHeight="1">
      <c r="B217" s="153"/>
      <c r="C217" s="153"/>
      <c r="H217" s="153"/>
      <c r="I217" s="153"/>
      <c r="N217" s="153"/>
      <c r="O217" s="153"/>
      <c r="T217" s="153"/>
      <c r="U217" s="153"/>
      <c r="Z217" s="153"/>
      <c r="AA217" s="153"/>
      <c r="AF217" s="153"/>
      <c r="AG217" s="153"/>
      <c r="AL217" s="153"/>
      <c r="AM217" s="153"/>
      <c r="AR217" s="153"/>
      <c r="AS217" s="153"/>
      <c r="AX217" s="153"/>
      <c r="AY217" s="153"/>
      <c r="BD217" s="153"/>
      <c r="BE217" s="153"/>
      <c r="BF217" s="153"/>
    </row>
    <row r="218" ht="15.75" customHeight="1">
      <c r="B218" s="153"/>
      <c r="C218" s="153"/>
      <c r="H218" s="153"/>
      <c r="I218" s="153"/>
      <c r="N218" s="153"/>
      <c r="O218" s="153"/>
      <c r="T218" s="153"/>
      <c r="U218" s="153"/>
      <c r="Z218" s="153"/>
      <c r="AA218" s="153"/>
      <c r="AF218" s="153"/>
      <c r="AG218" s="153"/>
      <c r="AL218" s="153"/>
      <c r="AM218" s="153"/>
      <c r="AR218" s="153"/>
      <c r="AS218" s="153"/>
      <c r="AX218" s="153"/>
      <c r="AY218" s="153"/>
      <c r="BD218" s="153"/>
      <c r="BE218" s="153"/>
      <c r="BF218" s="153"/>
    </row>
    <row r="219" ht="15.75" customHeight="1">
      <c r="B219" s="153"/>
      <c r="C219" s="153"/>
      <c r="H219" s="153"/>
      <c r="I219" s="153"/>
      <c r="N219" s="153"/>
      <c r="O219" s="153"/>
      <c r="T219" s="153"/>
      <c r="U219" s="153"/>
      <c r="Z219" s="153"/>
      <c r="AA219" s="153"/>
      <c r="AF219" s="153"/>
      <c r="AG219" s="153"/>
      <c r="AL219" s="153"/>
      <c r="AM219" s="153"/>
      <c r="AR219" s="153"/>
      <c r="AS219" s="153"/>
      <c r="AX219" s="153"/>
      <c r="AY219" s="153"/>
      <c r="BD219" s="153"/>
      <c r="BE219" s="153"/>
      <c r="BF219" s="153"/>
    </row>
    <row r="220" ht="15.75" customHeight="1">
      <c r="B220" s="153"/>
      <c r="C220" s="153"/>
      <c r="H220" s="153"/>
      <c r="I220" s="153"/>
      <c r="N220" s="153"/>
      <c r="O220" s="153"/>
      <c r="T220" s="153"/>
      <c r="U220" s="153"/>
      <c r="Z220" s="153"/>
      <c r="AA220" s="153"/>
      <c r="AF220" s="153"/>
      <c r="AG220" s="153"/>
      <c r="AL220" s="153"/>
      <c r="AM220" s="153"/>
      <c r="AR220" s="153"/>
      <c r="AS220" s="153"/>
      <c r="AX220" s="153"/>
      <c r="AY220" s="153"/>
      <c r="BD220" s="153"/>
      <c r="BE220" s="153"/>
      <c r="BF220" s="153"/>
    </row>
    <row r="221" ht="15.75" customHeight="1">
      <c r="B221" s="153"/>
      <c r="C221" s="153"/>
      <c r="H221" s="153"/>
      <c r="I221" s="153"/>
      <c r="N221" s="153"/>
      <c r="O221" s="153"/>
      <c r="T221" s="153"/>
      <c r="U221" s="153"/>
      <c r="Z221" s="153"/>
      <c r="AA221" s="153"/>
      <c r="AF221" s="153"/>
      <c r="AG221" s="153"/>
      <c r="AL221" s="153"/>
      <c r="AM221" s="153"/>
      <c r="AR221" s="153"/>
      <c r="AS221" s="153"/>
      <c r="AX221" s="153"/>
      <c r="AY221" s="153"/>
      <c r="BD221" s="153"/>
      <c r="BE221" s="153"/>
      <c r="BF221" s="153"/>
    </row>
    <row r="222" ht="15.75" customHeight="1">
      <c r="B222" s="153"/>
      <c r="C222" s="153"/>
      <c r="H222" s="153"/>
      <c r="I222" s="153"/>
      <c r="N222" s="153"/>
      <c r="O222" s="153"/>
      <c r="T222" s="153"/>
      <c r="U222" s="153"/>
      <c r="Z222" s="153"/>
      <c r="AA222" s="153"/>
      <c r="AF222" s="153"/>
      <c r="AG222" s="153"/>
      <c r="AL222" s="153"/>
      <c r="AM222" s="153"/>
      <c r="AR222" s="153"/>
      <c r="AS222" s="153"/>
      <c r="AX222" s="153"/>
      <c r="AY222" s="153"/>
      <c r="BD222" s="153"/>
      <c r="BE222" s="153"/>
      <c r="BF222" s="153"/>
    </row>
    <row r="223" ht="15.75" customHeight="1">
      <c r="B223" s="153"/>
      <c r="C223" s="153"/>
      <c r="H223" s="153"/>
      <c r="I223" s="153"/>
      <c r="N223" s="153"/>
      <c r="O223" s="153"/>
      <c r="T223" s="153"/>
      <c r="U223" s="153"/>
      <c r="Z223" s="153"/>
      <c r="AA223" s="153"/>
      <c r="AF223" s="153"/>
      <c r="AG223" s="153"/>
      <c r="AL223" s="153"/>
      <c r="AM223" s="153"/>
      <c r="AR223" s="153"/>
      <c r="AS223" s="153"/>
      <c r="AX223" s="153"/>
      <c r="AY223" s="153"/>
      <c r="BD223" s="153"/>
      <c r="BE223" s="153"/>
      <c r="BF223" s="153"/>
    </row>
    <row r="224" ht="15.75" customHeight="1">
      <c r="B224" s="153"/>
      <c r="C224" s="153"/>
      <c r="H224" s="153"/>
      <c r="I224" s="153"/>
      <c r="N224" s="153"/>
      <c r="O224" s="153"/>
      <c r="T224" s="153"/>
      <c r="U224" s="153"/>
      <c r="Z224" s="153"/>
      <c r="AA224" s="153"/>
      <c r="AF224" s="153"/>
      <c r="AG224" s="153"/>
      <c r="AL224" s="153"/>
      <c r="AM224" s="153"/>
      <c r="AR224" s="153"/>
      <c r="AS224" s="153"/>
      <c r="AX224" s="153"/>
      <c r="AY224" s="153"/>
      <c r="BD224" s="153"/>
      <c r="BE224" s="153"/>
      <c r="BF224" s="153"/>
    </row>
    <row r="225" ht="15.75" customHeight="1">
      <c r="B225" s="153"/>
      <c r="C225" s="153"/>
      <c r="H225" s="153"/>
      <c r="I225" s="153"/>
      <c r="N225" s="153"/>
      <c r="O225" s="153"/>
      <c r="T225" s="153"/>
      <c r="U225" s="153"/>
      <c r="Z225" s="153"/>
      <c r="AA225" s="153"/>
      <c r="AF225" s="153"/>
      <c r="AG225" s="153"/>
      <c r="AL225" s="153"/>
      <c r="AM225" s="153"/>
      <c r="AR225" s="153"/>
      <c r="AS225" s="153"/>
      <c r="AX225" s="153"/>
      <c r="AY225" s="153"/>
      <c r="BD225" s="153"/>
      <c r="BE225" s="153"/>
      <c r="BF225" s="153"/>
    </row>
    <row r="226" ht="15.75" customHeight="1">
      <c r="B226" s="153"/>
      <c r="C226" s="153"/>
      <c r="H226" s="153"/>
      <c r="I226" s="153"/>
      <c r="N226" s="153"/>
      <c r="O226" s="153"/>
      <c r="T226" s="153"/>
      <c r="U226" s="153"/>
      <c r="Z226" s="153"/>
      <c r="AA226" s="153"/>
      <c r="AF226" s="153"/>
      <c r="AG226" s="153"/>
      <c r="AL226" s="153"/>
      <c r="AM226" s="153"/>
      <c r="AR226" s="153"/>
      <c r="AS226" s="153"/>
      <c r="AX226" s="153"/>
      <c r="AY226" s="153"/>
      <c r="BD226" s="153"/>
      <c r="BE226" s="153"/>
      <c r="BF226" s="153"/>
    </row>
    <row r="227" ht="15.75" customHeight="1">
      <c r="B227" s="153"/>
      <c r="C227" s="153"/>
      <c r="H227" s="153"/>
      <c r="I227" s="153"/>
      <c r="N227" s="153"/>
      <c r="O227" s="153"/>
      <c r="T227" s="153"/>
      <c r="U227" s="153"/>
      <c r="Z227" s="153"/>
      <c r="AA227" s="153"/>
      <c r="AF227" s="153"/>
      <c r="AG227" s="153"/>
      <c r="AL227" s="153"/>
      <c r="AM227" s="153"/>
      <c r="AR227" s="153"/>
      <c r="AS227" s="153"/>
      <c r="AX227" s="153"/>
      <c r="AY227" s="153"/>
      <c r="BD227" s="153"/>
      <c r="BE227" s="153"/>
      <c r="BF227" s="153"/>
    </row>
    <row r="228" ht="15.75" customHeight="1">
      <c r="B228" s="153"/>
      <c r="C228" s="153"/>
      <c r="H228" s="153"/>
      <c r="I228" s="153"/>
      <c r="N228" s="153"/>
      <c r="O228" s="153"/>
      <c r="T228" s="153"/>
      <c r="U228" s="153"/>
      <c r="Z228" s="153"/>
      <c r="AA228" s="153"/>
      <c r="AF228" s="153"/>
      <c r="AG228" s="153"/>
      <c r="AL228" s="153"/>
      <c r="AM228" s="153"/>
      <c r="AR228" s="153"/>
      <c r="AS228" s="153"/>
      <c r="AX228" s="153"/>
      <c r="AY228" s="153"/>
      <c r="BD228" s="153"/>
      <c r="BE228" s="153"/>
      <c r="BF228" s="153"/>
    </row>
    <row r="229" ht="15.75" customHeight="1">
      <c r="B229" s="153"/>
      <c r="C229" s="153"/>
      <c r="H229" s="153"/>
      <c r="I229" s="153"/>
      <c r="N229" s="153"/>
      <c r="O229" s="153"/>
      <c r="T229" s="153"/>
      <c r="U229" s="153"/>
      <c r="Z229" s="153"/>
      <c r="AA229" s="153"/>
      <c r="AF229" s="153"/>
      <c r="AG229" s="153"/>
      <c r="AL229" s="153"/>
      <c r="AM229" s="153"/>
      <c r="AR229" s="153"/>
      <c r="AS229" s="153"/>
      <c r="AX229" s="153"/>
      <c r="AY229" s="153"/>
      <c r="BD229" s="153"/>
      <c r="BE229" s="153"/>
      <c r="BF229" s="153"/>
    </row>
    <row r="230" ht="15.75" customHeight="1">
      <c r="B230" s="153"/>
      <c r="C230" s="153"/>
      <c r="H230" s="153"/>
      <c r="I230" s="153"/>
      <c r="N230" s="153"/>
      <c r="O230" s="153"/>
      <c r="T230" s="153"/>
      <c r="U230" s="153"/>
      <c r="Z230" s="153"/>
      <c r="AA230" s="153"/>
      <c r="AF230" s="153"/>
      <c r="AG230" s="153"/>
      <c r="AL230" s="153"/>
      <c r="AM230" s="153"/>
      <c r="AR230" s="153"/>
      <c r="AS230" s="153"/>
      <c r="AX230" s="153"/>
      <c r="AY230" s="153"/>
      <c r="BD230" s="153"/>
      <c r="BE230" s="153"/>
      <c r="BF230" s="153"/>
    </row>
    <row r="231" ht="15.75" customHeight="1">
      <c r="B231" s="153"/>
      <c r="C231" s="153"/>
      <c r="H231" s="153"/>
      <c r="I231" s="153"/>
      <c r="N231" s="153"/>
      <c r="O231" s="153"/>
      <c r="T231" s="153"/>
      <c r="U231" s="153"/>
      <c r="Z231" s="153"/>
      <c r="AA231" s="153"/>
      <c r="AF231" s="153"/>
      <c r="AG231" s="153"/>
      <c r="AL231" s="153"/>
      <c r="AM231" s="153"/>
      <c r="AR231" s="153"/>
      <c r="AS231" s="153"/>
      <c r="AX231" s="153"/>
      <c r="AY231" s="153"/>
      <c r="BD231" s="153"/>
      <c r="BE231" s="153"/>
      <c r="BF231" s="153"/>
    </row>
    <row r="232" ht="15.75" customHeight="1">
      <c r="B232" s="153"/>
      <c r="C232" s="153"/>
      <c r="H232" s="153"/>
      <c r="I232" s="153"/>
      <c r="N232" s="153"/>
      <c r="O232" s="153"/>
      <c r="T232" s="153"/>
      <c r="U232" s="153"/>
      <c r="Z232" s="153"/>
      <c r="AA232" s="153"/>
      <c r="AF232" s="153"/>
      <c r="AG232" s="153"/>
      <c r="AL232" s="153"/>
      <c r="AM232" s="153"/>
      <c r="AR232" s="153"/>
      <c r="AS232" s="153"/>
      <c r="AX232" s="153"/>
      <c r="AY232" s="153"/>
      <c r="BD232" s="153"/>
      <c r="BE232" s="153"/>
      <c r="BF232" s="153"/>
    </row>
    <row r="233" ht="15.75" customHeight="1">
      <c r="B233" s="153"/>
      <c r="C233" s="153"/>
      <c r="H233" s="153"/>
      <c r="I233" s="153"/>
      <c r="N233" s="153"/>
      <c r="O233" s="153"/>
      <c r="T233" s="153"/>
      <c r="U233" s="153"/>
      <c r="Z233" s="153"/>
      <c r="AA233" s="153"/>
      <c r="AF233" s="153"/>
      <c r="AG233" s="153"/>
      <c r="AL233" s="153"/>
      <c r="AM233" s="153"/>
      <c r="AR233" s="153"/>
      <c r="AS233" s="153"/>
      <c r="AX233" s="153"/>
      <c r="AY233" s="153"/>
      <c r="BD233" s="153"/>
      <c r="BE233" s="153"/>
      <c r="BF233" s="153"/>
    </row>
    <row r="234" ht="15.75" customHeight="1">
      <c r="B234" s="153"/>
      <c r="C234" s="153"/>
      <c r="H234" s="153"/>
      <c r="I234" s="153"/>
      <c r="N234" s="153"/>
      <c r="O234" s="153"/>
      <c r="T234" s="153"/>
      <c r="U234" s="153"/>
      <c r="Z234" s="153"/>
      <c r="AA234" s="153"/>
      <c r="AF234" s="153"/>
      <c r="AG234" s="153"/>
      <c r="AL234" s="153"/>
      <c r="AM234" s="153"/>
      <c r="AR234" s="153"/>
      <c r="AS234" s="153"/>
      <c r="AX234" s="153"/>
      <c r="AY234" s="153"/>
      <c r="BD234" s="153"/>
      <c r="BE234" s="153"/>
      <c r="BF234" s="153"/>
    </row>
    <row r="235" ht="15.75" customHeight="1">
      <c r="B235" s="153"/>
      <c r="C235" s="153"/>
      <c r="H235" s="153"/>
      <c r="I235" s="153"/>
      <c r="N235" s="153"/>
      <c r="O235" s="153"/>
      <c r="T235" s="153"/>
      <c r="U235" s="153"/>
      <c r="Z235" s="153"/>
      <c r="AA235" s="153"/>
      <c r="AF235" s="153"/>
      <c r="AG235" s="153"/>
      <c r="AL235" s="153"/>
      <c r="AM235" s="153"/>
      <c r="AR235" s="153"/>
      <c r="AS235" s="153"/>
      <c r="AX235" s="153"/>
      <c r="AY235" s="153"/>
      <c r="BD235" s="153"/>
      <c r="BE235" s="153"/>
      <c r="BF235" s="153"/>
    </row>
    <row r="236" ht="15.75" customHeight="1">
      <c r="B236" s="153"/>
      <c r="C236" s="153"/>
      <c r="H236" s="153"/>
      <c r="I236" s="153"/>
      <c r="N236" s="153"/>
      <c r="O236" s="153"/>
      <c r="T236" s="153"/>
      <c r="U236" s="153"/>
      <c r="Z236" s="153"/>
      <c r="AA236" s="153"/>
      <c r="AF236" s="153"/>
      <c r="AG236" s="153"/>
      <c r="AL236" s="153"/>
      <c r="AM236" s="153"/>
      <c r="AR236" s="153"/>
      <c r="AS236" s="153"/>
      <c r="AX236" s="153"/>
      <c r="AY236" s="153"/>
      <c r="BD236" s="153"/>
      <c r="BE236" s="153"/>
      <c r="BF236" s="153"/>
    </row>
    <row r="237" ht="15.75" customHeight="1">
      <c r="B237" s="153"/>
      <c r="C237" s="153"/>
      <c r="H237" s="153"/>
      <c r="I237" s="153"/>
      <c r="N237" s="153"/>
      <c r="O237" s="153"/>
      <c r="T237" s="153"/>
      <c r="U237" s="153"/>
      <c r="Z237" s="153"/>
      <c r="AA237" s="153"/>
      <c r="AF237" s="153"/>
      <c r="AG237" s="153"/>
      <c r="AL237" s="153"/>
      <c r="AM237" s="153"/>
      <c r="AR237" s="153"/>
      <c r="AS237" s="153"/>
      <c r="AX237" s="153"/>
      <c r="AY237" s="153"/>
      <c r="BD237" s="153"/>
      <c r="BE237" s="153"/>
      <c r="BF237" s="153"/>
    </row>
    <row r="238" ht="15.75" customHeight="1">
      <c r="B238" s="153"/>
      <c r="C238" s="153"/>
      <c r="H238" s="153"/>
      <c r="I238" s="153"/>
      <c r="N238" s="153"/>
      <c r="O238" s="153"/>
      <c r="T238" s="153"/>
      <c r="U238" s="153"/>
      <c r="Z238" s="153"/>
      <c r="AA238" s="153"/>
      <c r="AF238" s="153"/>
      <c r="AG238" s="153"/>
      <c r="AL238" s="153"/>
      <c r="AM238" s="153"/>
      <c r="AR238" s="153"/>
      <c r="AS238" s="153"/>
      <c r="AX238" s="153"/>
      <c r="AY238" s="153"/>
      <c r="BD238" s="153"/>
      <c r="BE238" s="153"/>
      <c r="BF238" s="153"/>
    </row>
    <row r="239" ht="15.75" customHeight="1">
      <c r="B239" s="153"/>
      <c r="C239" s="153"/>
      <c r="H239" s="153"/>
      <c r="I239" s="153"/>
      <c r="N239" s="153"/>
      <c r="O239" s="153"/>
      <c r="T239" s="153"/>
      <c r="U239" s="153"/>
      <c r="Z239" s="153"/>
      <c r="AA239" s="153"/>
      <c r="AF239" s="153"/>
      <c r="AG239" s="153"/>
      <c r="AL239" s="153"/>
      <c r="AM239" s="153"/>
      <c r="AR239" s="153"/>
      <c r="AS239" s="153"/>
      <c r="AX239" s="153"/>
      <c r="AY239" s="153"/>
      <c r="BD239" s="153"/>
      <c r="BE239" s="153"/>
      <c r="BF239" s="153"/>
    </row>
    <row r="240" ht="15.75" customHeight="1">
      <c r="B240" s="153"/>
      <c r="C240" s="153"/>
      <c r="H240" s="153"/>
      <c r="I240" s="153"/>
      <c r="N240" s="153"/>
      <c r="O240" s="153"/>
      <c r="T240" s="153"/>
      <c r="U240" s="153"/>
      <c r="Z240" s="153"/>
      <c r="AA240" s="153"/>
      <c r="AF240" s="153"/>
      <c r="AG240" s="153"/>
      <c r="AL240" s="153"/>
      <c r="AM240" s="153"/>
      <c r="AR240" s="153"/>
      <c r="AS240" s="153"/>
      <c r="AX240" s="153"/>
      <c r="AY240" s="153"/>
      <c r="BD240" s="153"/>
      <c r="BE240" s="153"/>
      <c r="BF240" s="153"/>
    </row>
    <row r="241" ht="15.75" customHeight="1">
      <c r="B241" s="153"/>
      <c r="C241" s="153"/>
      <c r="H241" s="153"/>
      <c r="I241" s="153"/>
      <c r="N241" s="153"/>
      <c r="O241" s="153"/>
      <c r="T241" s="153"/>
      <c r="U241" s="153"/>
      <c r="Z241" s="153"/>
      <c r="AA241" s="153"/>
      <c r="AF241" s="153"/>
      <c r="AG241" s="153"/>
      <c r="AL241" s="153"/>
      <c r="AM241" s="153"/>
      <c r="AR241" s="153"/>
      <c r="AS241" s="153"/>
      <c r="AX241" s="153"/>
      <c r="AY241" s="153"/>
      <c r="BD241" s="153"/>
      <c r="BE241" s="153"/>
      <c r="BF241" s="153"/>
    </row>
    <row r="242" ht="15.75" customHeight="1">
      <c r="B242" s="153"/>
      <c r="C242" s="153"/>
      <c r="H242" s="153"/>
      <c r="I242" s="153"/>
      <c r="N242" s="153"/>
      <c r="O242" s="153"/>
      <c r="T242" s="153"/>
      <c r="U242" s="153"/>
      <c r="Z242" s="153"/>
      <c r="AA242" s="153"/>
      <c r="AF242" s="153"/>
      <c r="AG242" s="153"/>
      <c r="AL242" s="153"/>
      <c r="AM242" s="153"/>
      <c r="AR242" s="153"/>
      <c r="AS242" s="153"/>
      <c r="AX242" s="153"/>
      <c r="AY242" s="153"/>
      <c r="BD242" s="153"/>
      <c r="BE242" s="153"/>
      <c r="BF242" s="153"/>
    </row>
    <row r="243" ht="15.75" customHeight="1">
      <c r="B243" s="153"/>
      <c r="C243" s="153"/>
      <c r="H243" s="153"/>
      <c r="I243" s="153"/>
      <c r="N243" s="153"/>
      <c r="O243" s="153"/>
      <c r="T243" s="153"/>
      <c r="U243" s="153"/>
      <c r="Z243" s="153"/>
      <c r="AA243" s="153"/>
      <c r="AF243" s="153"/>
      <c r="AG243" s="153"/>
      <c r="AL243" s="153"/>
      <c r="AM243" s="153"/>
      <c r="AR243" s="153"/>
      <c r="AS243" s="153"/>
      <c r="AX243" s="153"/>
      <c r="AY243" s="153"/>
      <c r="BD243" s="153"/>
      <c r="BE243" s="153"/>
      <c r="BF243" s="153"/>
    </row>
    <row r="244" ht="15.75" customHeight="1">
      <c r="B244" s="153"/>
      <c r="C244" s="153"/>
      <c r="H244" s="153"/>
      <c r="I244" s="153"/>
      <c r="N244" s="153"/>
      <c r="O244" s="153"/>
      <c r="T244" s="153"/>
      <c r="U244" s="153"/>
      <c r="Z244" s="153"/>
      <c r="AA244" s="153"/>
      <c r="AF244" s="153"/>
      <c r="AG244" s="153"/>
      <c r="AL244" s="153"/>
      <c r="AM244" s="153"/>
      <c r="AR244" s="153"/>
      <c r="AS244" s="153"/>
      <c r="AX244" s="153"/>
      <c r="AY244" s="153"/>
      <c r="BD244" s="153"/>
      <c r="BE244" s="153"/>
      <c r="BF244" s="153"/>
    </row>
    <row r="245" ht="15.75" customHeight="1">
      <c r="B245" s="153"/>
      <c r="C245" s="153"/>
      <c r="H245" s="153"/>
      <c r="I245" s="153"/>
      <c r="N245" s="153"/>
      <c r="O245" s="153"/>
      <c r="T245" s="153"/>
      <c r="U245" s="153"/>
      <c r="Z245" s="153"/>
      <c r="AA245" s="153"/>
      <c r="AF245" s="153"/>
      <c r="AG245" s="153"/>
      <c r="AL245" s="153"/>
      <c r="AM245" s="153"/>
      <c r="AR245" s="153"/>
      <c r="AS245" s="153"/>
      <c r="AX245" s="153"/>
      <c r="AY245" s="153"/>
      <c r="BD245" s="153"/>
      <c r="BE245" s="153"/>
      <c r="BF245" s="153"/>
    </row>
    <row r="246" ht="15.75" customHeight="1">
      <c r="B246" s="153"/>
      <c r="C246" s="153"/>
      <c r="H246" s="153"/>
      <c r="I246" s="153"/>
      <c r="N246" s="153"/>
      <c r="O246" s="153"/>
      <c r="T246" s="153"/>
      <c r="U246" s="153"/>
      <c r="Z246" s="153"/>
      <c r="AA246" s="153"/>
      <c r="AF246" s="153"/>
      <c r="AG246" s="153"/>
      <c r="AL246" s="153"/>
      <c r="AM246" s="153"/>
      <c r="AR246" s="153"/>
      <c r="AS246" s="153"/>
      <c r="AX246" s="153"/>
      <c r="AY246" s="153"/>
      <c r="BD246" s="153"/>
      <c r="BE246" s="153"/>
      <c r="BF246" s="153"/>
    </row>
    <row r="247" ht="15.75" customHeight="1">
      <c r="B247" s="153"/>
      <c r="C247" s="153"/>
      <c r="H247" s="153"/>
      <c r="I247" s="153"/>
      <c r="N247" s="153"/>
      <c r="O247" s="153"/>
      <c r="T247" s="153"/>
      <c r="U247" s="153"/>
      <c r="Z247" s="153"/>
      <c r="AA247" s="153"/>
      <c r="AF247" s="153"/>
      <c r="AG247" s="153"/>
      <c r="AL247" s="153"/>
      <c r="AM247" s="153"/>
      <c r="AR247" s="153"/>
      <c r="AS247" s="153"/>
      <c r="AX247" s="153"/>
      <c r="AY247" s="153"/>
      <c r="BD247" s="153"/>
      <c r="BE247" s="153"/>
      <c r="BF247" s="153"/>
    </row>
    <row r="248" ht="15.75" customHeight="1">
      <c r="B248" s="153"/>
      <c r="C248" s="153"/>
      <c r="H248" s="153"/>
      <c r="I248" s="153"/>
      <c r="N248" s="153"/>
      <c r="O248" s="153"/>
      <c r="T248" s="153"/>
      <c r="U248" s="153"/>
      <c r="Z248" s="153"/>
      <c r="AA248" s="153"/>
      <c r="AF248" s="153"/>
      <c r="AG248" s="153"/>
      <c r="AL248" s="153"/>
      <c r="AM248" s="153"/>
      <c r="AR248" s="153"/>
      <c r="AS248" s="153"/>
      <c r="AX248" s="153"/>
      <c r="AY248" s="153"/>
      <c r="BD248" s="153"/>
      <c r="BE248" s="153"/>
      <c r="BF248" s="153"/>
    </row>
    <row r="249" ht="15.75" customHeight="1">
      <c r="B249" s="153"/>
      <c r="C249" s="153"/>
      <c r="H249" s="153"/>
      <c r="I249" s="153"/>
      <c r="N249" s="153"/>
      <c r="O249" s="153"/>
      <c r="T249" s="153"/>
      <c r="U249" s="153"/>
      <c r="Z249" s="153"/>
      <c r="AA249" s="153"/>
      <c r="AF249" s="153"/>
      <c r="AG249" s="153"/>
      <c r="AL249" s="153"/>
      <c r="AM249" s="153"/>
      <c r="AR249" s="153"/>
      <c r="AS249" s="153"/>
      <c r="AX249" s="153"/>
      <c r="AY249" s="153"/>
      <c r="BD249" s="153"/>
      <c r="BE249" s="153"/>
      <c r="BF249" s="153"/>
    </row>
    <row r="250" ht="15.75" customHeight="1">
      <c r="B250" s="153"/>
      <c r="C250" s="153"/>
      <c r="H250" s="153"/>
      <c r="I250" s="153"/>
      <c r="N250" s="153"/>
      <c r="O250" s="153"/>
      <c r="T250" s="153"/>
      <c r="U250" s="153"/>
      <c r="Z250" s="153"/>
      <c r="AA250" s="153"/>
      <c r="AF250" s="153"/>
      <c r="AG250" s="153"/>
      <c r="AL250" s="153"/>
      <c r="AM250" s="153"/>
      <c r="AR250" s="153"/>
      <c r="AS250" s="153"/>
      <c r="AX250" s="153"/>
      <c r="AY250" s="153"/>
      <c r="BD250" s="153"/>
      <c r="BE250" s="153"/>
      <c r="BF250" s="153"/>
    </row>
    <row r="251" ht="15.75" customHeight="1">
      <c r="B251" s="153"/>
      <c r="C251" s="153"/>
      <c r="H251" s="153"/>
      <c r="I251" s="153"/>
      <c r="N251" s="153"/>
      <c r="O251" s="153"/>
      <c r="T251" s="153"/>
      <c r="U251" s="153"/>
      <c r="Z251" s="153"/>
      <c r="AA251" s="153"/>
      <c r="AF251" s="153"/>
      <c r="AG251" s="153"/>
      <c r="AL251" s="153"/>
      <c r="AM251" s="153"/>
      <c r="AR251" s="153"/>
      <c r="AS251" s="153"/>
      <c r="AX251" s="153"/>
      <c r="AY251" s="153"/>
      <c r="BD251" s="153"/>
      <c r="BE251" s="153"/>
      <c r="BF251" s="153"/>
    </row>
    <row r="252" ht="15.75" customHeight="1">
      <c r="B252" s="153"/>
      <c r="C252" s="153"/>
      <c r="H252" s="153"/>
      <c r="I252" s="153"/>
      <c r="N252" s="153"/>
      <c r="O252" s="153"/>
      <c r="T252" s="153"/>
      <c r="U252" s="153"/>
      <c r="Z252" s="153"/>
      <c r="AA252" s="153"/>
      <c r="AF252" s="153"/>
      <c r="AG252" s="153"/>
      <c r="AL252" s="153"/>
      <c r="AM252" s="153"/>
      <c r="AR252" s="153"/>
      <c r="AS252" s="153"/>
      <c r="AX252" s="153"/>
      <c r="AY252" s="153"/>
      <c r="BD252" s="153"/>
      <c r="BE252" s="153"/>
      <c r="BF252" s="153"/>
    </row>
    <row r="253" ht="15.75" customHeight="1">
      <c r="B253" s="153"/>
      <c r="C253" s="153"/>
      <c r="H253" s="153"/>
      <c r="I253" s="153"/>
      <c r="N253" s="153"/>
      <c r="O253" s="153"/>
      <c r="T253" s="153"/>
      <c r="U253" s="153"/>
      <c r="Z253" s="153"/>
      <c r="AA253" s="153"/>
      <c r="AF253" s="153"/>
      <c r="AG253" s="153"/>
      <c r="AL253" s="153"/>
      <c r="AM253" s="153"/>
      <c r="AR253" s="153"/>
      <c r="AS253" s="153"/>
      <c r="AX253" s="153"/>
      <c r="AY253" s="153"/>
      <c r="BD253" s="153"/>
      <c r="BE253" s="153"/>
      <c r="BF253" s="153"/>
    </row>
    <row r="254" ht="15.75" customHeight="1">
      <c r="B254" s="153"/>
      <c r="C254" s="153"/>
      <c r="H254" s="153"/>
      <c r="I254" s="153"/>
      <c r="N254" s="153"/>
      <c r="O254" s="153"/>
      <c r="T254" s="153"/>
      <c r="U254" s="153"/>
      <c r="Z254" s="153"/>
      <c r="AA254" s="153"/>
      <c r="AF254" s="153"/>
      <c r="AG254" s="153"/>
      <c r="AL254" s="153"/>
      <c r="AM254" s="153"/>
      <c r="AR254" s="153"/>
      <c r="AS254" s="153"/>
      <c r="AX254" s="153"/>
      <c r="AY254" s="153"/>
      <c r="BD254" s="153"/>
      <c r="BE254" s="153"/>
      <c r="BF254" s="153"/>
    </row>
    <row r="255" ht="15.75" customHeight="1">
      <c r="B255" s="153"/>
      <c r="C255" s="153"/>
      <c r="H255" s="153"/>
      <c r="I255" s="153"/>
      <c r="N255" s="153"/>
      <c r="O255" s="153"/>
      <c r="T255" s="153"/>
      <c r="U255" s="153"/>
      <c r="Z255" s="153"/>
      <c r="AA255" s="153"/>
      <c r="AF255" s="153"/>
      <c r="AG255" s="153"/>
      <c r="AL255" s="153"/>
      <c r="AM255" s="153"/>
      <c r="AR255" s="153"/>
      <c r="AS255" s="153"/>
      <c r="AX255" s="153"/>
      <c r="AY255" s="153"/>
      <c r="BD255" s="153"/>
      <c r="BE255" s="153"/>
      <c r="BF255" s="153"/>
    </row>
    <row r="256" ht="15.75" customHeight="1">
      <c r="B256" s="153"/>
      <c r="C256" s="153"/>
      <c r="H256" s="153"/>
      <c r="I256" s="153"/>
      <c r="N256" s="153"/>
      <c r="O256" s="153"/>
      <c r="T256" s="153"/>
      <c r="U256" s="153"/>
      <c r="Z256" s="153"/>
      <c r="AA256" s="153"/>
      <c r="AF256" s="153"/>
      <c r="AG256" s="153"/>
      <c r="AL256" s="153"/>
      <c r="AM256" s="153"/>
      <c r="AR256" s="153"/>
      <c r="AS256" s="153"/>
      <c r="AX256" s="153"/>
      <c r="AY256" s="153"/>
      <c r="BD256" s="153"/>
      <c r="BE256" s="153"/>
      <c r="BF256" s="153"/>
    </row>
    <row r="257" ht="15.75" customHeight="1">
      <c r="B257" s="153"/>
      <c r="C257" s="153"/>
      <c r="H257" s="153"/>
      <c r="I257" s="153"/>
      <c r="N257" s="153"/>
      <c r="O257" s="153"/>
      <c r="T257" s="153"/>
      <c r="U257" s="153"/>
      <c r="Z257" s="153"/>
      <c r="AA257" s="153"/>
      <c r="AF257" s="153"/>
      <c r="AG257" s="153"/>
      <c r="AL257" s="153"/>
      <c r="AM257" s="153"/>
      <c r="AR257" s="153"/>
      <c r="AS257" s="153"/>
      <c r="AX257" s="153"/>
      <c r="AY257" s="153"/>
      <c r="BD257" s="153"/>
      <c r="BE257" s="153"/>
      <c r="BF257" s="153"/>
    </row>
    <row r="258" ht="15.75" customHeight="1">
      <c r="B258" s="153"/>
      <c r="C258" s="153"/>
      <c r="H258" s="153"/>
      <c r="I258" s="153"/>
      <c r="N258" s="153"/>
      <c r="O258" s="153"/>
      <c r="T258" s="153"/>
      <c r="U258" s="153"/>
      <c r="Z258" s="153"/>
      <c r="AA258" s="153"/>
      <c r="AF258" s="153"/>
      <c r="AG258" s="153"/>
      <c r="AL258" s="153"/>
      <c r="AM258" s="153"/>
      <c r="AR258" s="153"/>
      <c r="AS258" s="153"/>
      <c r="AX258" s="153"/>
      <c r="AY258" s="153"/>
      <c r="BD258" s="153"/>
      <c r="BE258" s="153"/>
      <c r="BF258" s="153"/>
    </row>
    <row r="259" ht="15.75" customHeight="1">
      <c r="B259" s="153"/>
      <c r="C259" s="153"/>
      <c r="H259" s="153"/>
      <c r="I259" s="153"/>
      <c r="N259" s="153"/>
      <c r="O259" s="153"/>
      <c r="T259" s="153"/>
      <c r="U259" s="153"/>
      <c r="Z259" s="153"/>
      <c r="AA259" s="153"/>
      <c r="AF259" s="153"/>
      <c r="AG259" s="153"/>
      <c r="AL259" s="153"/>
      <c r="AM259" s="153"/>
      <c r="AR259" s="153"/>
      <c r="AS259" s="153"/>
      <c r="AX259" s="153"/>
      <c r="AY259" s="153"/>
      <c r="BD259" s="153"/>
      <c r="BE259" s="153"/>
      <c r="BF259" s="153"/>
    </row>
    <row r="260" ht="15.75" customHeight="1">
      <c r="B260" s="153"/>
      <c r="C260" s="153"/>
      <c r="H260" s="153"/>
      <c r="I260" s="153"/>
      <c r="N260" s="153"/>
      <c r="O260" s="153"/>
      <c r="T260" s="153"/>
      <c r="U260" s="153"/>
      <c r="Z260" s="153"/>
      <c r="AA260" s="153"/>
      <c r="AF260" s="153"/>
      <c r="AG260" s="153"/>
      <c r="AL260" s="153"/>
      <c r="AM260" s="153"/>
      <c r="AR260" s="153"/>
      <c r="AS260" s="153"/>
      <c r="AX260" s="153"/>
      <c r="AY260" s="153"/>
      <c r="BD260" s="153"/>
      <c r="BE260" s="153"/>
      <c r="BF260" s="153"/>
    </row>
    <row r="261" ht="15.75" customHeight="1">
      <c r="B261" s="153"/>
      <c r="C261" s="153"/>
      <c r="H261" s="153"/>
      <c r="I261" s="153"/>
      <c r="N261" s="153"/>
      <c r="O261" s="153"/>
      <c r="T261" s="153"/>
      <c r="U261" s="153"/>
      <c r="Z261" s="153"/>
      <c r="AA261" s="153"/>
      <c r="AF261" s="153"/>
      <c r="AG261" s="153"/>
      <c r="AL261" s="153"/>
      <c r="AM261" s="153"/>
      <c r="AR261" s="153"/>
      <c r="AS261" s="153"/>
      <c r="AX261" s="153"/>
      <c r="AY261" s="153"/>
      <c r="BD261" s="153"/>
      <c r="BE261" s="153"/>
      <c r="BF261" s="153"/>
    </row>
    <row r="262" ht="15.75" customHeight="1">
      <c r="B262" s="153"/>
      <c r="C262" s="153"/>
      <c r="H262" s="153"/>
      <c r="I262" s="153"/>
      <c r="N262" s="153"/>
      <c r="O262" s="153"/>
      <c r="T262" s="153"/>
      <c r="U262" s="153"/>
      <c r="Z262" s="153"/>
      <c r="AA262" s="153"/>
      <c r="AF262" s="153"/>
      <c r="AG262" s="153"/>
      <c r="AL262" s="153"/>
      <c r="AM262" s="153"/>
      <c r="AR262" s="153"/>
      <c r="AS262" s="153"/>
      <c r="AX262" s="153"/>
      <c r="AY262" s="153"/>
      <c r="BD262" s="153"/>
      <c r="BE262" s="153"/>
      <c r="BF262" s="153"/>
    </row>
    <row r="263" ht="15.75" customHeight="1">
      <c r="B263" s="153"/>
      <c r="C263" s="153"/>
      <c r="H263" s="153"/>
      <c r="I263" s="153"/>
      <c r="N263" s="153"/>
      <c r="O263" s="153"/>
      <c r="T263" s="153"/>
      <c r="U263" s="153"/>
      <c r="Z263" s="153"/>
      <c r="AA263" s="153"/>
      <c r="AF263" s="153"/>
      <c r="AG263" s="153"/>
      <c r="AL263" s="153"/>
      <c r="AM263" s="153"/>
      <c r="AR263" s="153"/>
      <c r="AS263" s="153"/>
      <c r="AX263" s="153"/>
      <c r="AY263" s="153"/>
      <c r="BD263" s="153"/>
      <c r="BE263" s="153"/>
      <c r="BF263" s="153"/>
    </row>
    <row r="264" ht="15.75" customHeight="1">
      <c r="B264" s="153"/>
      <c r="C264" s="153"/>
      <c r="H264" s="153"/>
      <c r="I264" s="153"/>
      <c r="N264" s="153"/>
      <c r="O264" s="153"/>
      <c r="T264" s="153"/>
      <c r="U264" s="153"/>
      <c r="Z264" s="153"/>
      <c r="AA264" s="153"/>
      <c r="AF264" s="153"/>
      <c r="AG264" s="153"/>
      <c r="AL264" s="153"/>
      <c r="AM264" s="153"/>
      <c r="AR264" s="153"/>
      <c r="AS264" s="153"/>
      <c r="AX264" s="153"/>
      <c r="AY264" s="153"/>
      <c r="BD264" s="153"/>
      <c r="BE264" s="153"/>
      <c r="BF264" s="153"/>
    </row>
    <row r="265" ht="15.75" customHeight="1">
      <c r="B265" s="153"/>
      <c r="C265" s="153"/>
      <c r="H265" s="153"/>
      <c r="I265" s="153"/>
      <c r="N265" s="153"/>
      <c r="O265" s="153"/>
      <c r="T265" s="153"/>
      <c r="U265" s="153"/>
      <c r="Z265" s="153"/>
      <c r="AA265" s="153"/>
      <c r="AF265" s="153"/>
      <c r="AG265" s="153"/>
      <c r="AL265" s="153"/>
      <c r="AM265" s="153"/>
      <c r="AR265" s="153"/>
      <c r="AS265" s="153"/>
      <c r="AX265" s="153"/>
      <c r="AY265" s="153"/>
      <c r="BD265" s="153"/>
      <c r="BE265" s="153"/>
      <c r="BF265" s="153"/>
    </row>
    <row r="266" ht="15.75" customHeight="1">
      <c r="B266" s="153"/>
      <c r="C266" s="153"/>
      <c r="H266" s="153"/>
      <c r="I266" s="153"/>
      <c r="N266" s="153"/>
      <c r="O266" s="153"/>
      <c r="T266" s="153"/>
      <c r="U266" s="153"/>
      <c r="Z266" s="153"/>
      <c r="AA266" s="153"/>
      <c r="AF266" s="153"/>
      <c r="AG266" s="153"/>
      <c r="AL266" s="153"/>
      <c r="AM266" s="153"/>
      <c r="AR266" s="153"/>
      <c r="AS266" s="153"/>
      <c r="AX266" s="153"/>
      <c r="AY266" s="153"/>
      <c r="BD266" s="153"/>
      <c r="BE266" s="153"/>
      <c r="BF266" s="153"/>
    </row>
    <row r="267" ht="15.75" customHeight="1">
      <c r="B267" s="153"/>
      <c r="C267" s="153"/>
      <c r="H267" s="153"/>
      <c r="I267" s="153"/>
      <c r="N267" s="153"/>
      <c r="O267" s="153"/>
      <c r="T267" s="153"/>
      <c r="U267" s="153"/>
      <c r="Z267" s="153"/>
      <c r="AA267" s="153"/>
      <c r="AF267" s="153"/>
      <c r="AG267" s="153"/>
      <c r="AL267" s="153"/>
      <c r="AM267" s="153"/>
      <c r="AR267" s="153"/>
      <c r="AS267" s="153"/>
      <c r="AX267" s="153"/>
      <c r="AY267" s="153"/>
      <c r="BD267" s="153"/>
      <c r="BE267" s="153"/>
      <c r="BF267" s="153"/>
    </row>
    <row r="268" ht="15.75" customHeight="1">
      <c r="B268" s="153"/>
      <c r="C268" s="153"/>
      <c r="H268" s="153"/>
      <c r="I268" s="153"/>
      <c r="N268" s="153"/>
      <c r="O268" s="153"/>
      <c r="T268" s="153"/>
      <c r="U268" s="153"/>
      <c r="Z268" s="153"/>
      <c r="AA268" s="153"/>
      <c r="AF268" s="153"/>
      <c r="AG268" s="153"/>
      <c r="AL268" s="153"/>
      <c r="AM268" s="153"/>
      <c r="AR268" s="153"/>
      <c r="AS268" s="153"/>
      <c r="AX268" s="153"/>
      <c r="AY268" s="153"/>
      <c r="BD268" s="153"/>
      <c r="BE268" s="153"/>
      <c r="BF268" s="153"/>
    </row>
    <row r="269" ht="15.75" customHeight="1">
      <c r="B269" s="153"/>
      <c r="C269" s="153"/>
      <c r="H269" s="153"/>
      <c r="I269" s="153"/>
      <c r="N269" s="153"/>
      <c r="O269" s="153"/>
      <c r="T269" s="153"/>
      <c r="U269" s="153"/>
      <c r="Z269" s="153"/>
      <c r="AA269" s="153"/>
      <c r="AF269" s="153"/>
      <c r="AG269" s="153"/>
      <c r="AL269" s="153"/>
      <c r="AM269" s="153"/>
      <c r="AR269" s="153"/>
      <c r="AS269" s="153"/>
      <c r="AX269" s="153"/>
      <c r="AY269" s="153"/>
      <c r="BD269" s="153"/>
      <c r="BE269" s="153"/>
      <c r="BF269" s="153"/>
    </row>
    <row r="270" ht="15.75" customHeight="1">
      <c r="B270" s="153"/>
      <c r="C270" s="153"/>
      <c r="H270" s="153"/>
      <c r="I270" s="153"/>
      <c r="N270" s="153"/>
      <c r="O270" s="153"/>
      <c r="T270" s="153"/>
      <c r="U270" s="153"/>
      <c r="Z270" s="153"/>
      <c r="AA270" s="153"/>
      <c r="AF270" s="153"/>
      <c r="AG270" s="153"/>
      <c r="AL270" s="153"/>
      <c r="AM270" s="153"/>
      <c r="AR270" s="153"/>
      <c r="AS270" s="153"/>
      <c r="AX270" s="153"/>
      <c r="AY270" s="153"/>
      <c r="BD270" s="153"/>
      <c r="BE270" s="153"/>
      <c r="BF270" s="153"/>
    </row>
    <row r="271" ht="15.75" customHeight="1">
      <c r="B271" s="153"/>
      <c r="C271" s="153"/>
      <c r="H271" s="153"/>
      <c r="I271" s="153"/>
      <c r="N271" s="153"/>
      <c r="O271" s="153"/>
      <c r="T271" s="153"/>
      <c r="U271" s="153"/>
      <c r="Z271" s="153"/>
      <c r="AA271" s="153"/>
      <c r="AF271" s="153"/>
      <c r="AG271" s="153"/>
      <c r="AL271" s="153"/>
      <c r="AM271" s="153"/>
      <c r="AR271" s="153"/>
      <c r="AS271" s="153"/>
      <c r="AX271" s="153"/>
      <c r="AY271" s="153"/>
      <c r="BD271" s="153"/>
      <c r="BE271" s="153"/>
      <c r="BF271" s="153"/>
    </row>
    <row r="272" ht="15.75" customHeight="1">
      <c r="B272" s="153"/>
      <c r="C272" s="153"/>
      <c r="H272" s="153"/>
      <c r="I272" s="153"/>
      <c r="N272" s="153"/>
      <c r="O272" s="153"/>
      <c r="T272" s="153"/>
      <c r="U272" s="153"/>
      <c r="Z272" s="153"/>
      <c r="AA272" s="153"/>
      <c r="AF272" s="153"/>
      <c r="AG272" s="153"/>
      <c r="AL272" s="153"/>
      <c r="AM272" s="153"/>
      <c r="AR272" s="153"/>
      <c r="AS272" s="153"/>
      <c r="AX272" s="153"/>
      <c r="AY272" s="153"/>
      <c r="BD272" s="153"/>
      <c r="BE272" s="153"/>
      <c r="BF272" s="153"/>
    </row>
    <row r="273" ht="15.75" customHeight="1">
      <c r="B273" s="153"/>
      <c r="C273" s="153"/>
      <c r="H273" s="153"/>
      <c r="I273" s="153"/>
      <c r="N273" s="153"/>
      <c r="O273" s="153"/>
      <c r="T273" s="153"/>
      <c r="U273" s="153"/>
      <c r="Z273" s="153"/>
      <c r="AA273" s="153"/>
      <c r="AF273" s="153"/>
      <c r="AG273" s="153"/>
      <c r="AL273" s="153"/>
      <c r="AM273" s="153"/>
      <c r="AR273" s="153"/>
      <c r="AS273" s="153"/>
      <c r="AX273" s="153"/>
      <c r="AY273" s="153"/>
      <c r="BD273" s="153"/>
      <c r="BE273" s="153"/>
      <c r="BF273" s="153"/>
    </row>
    <row r="274" ht="15.75" customHeight="1">
      <c r="B274" s="153"/>
      <c r="C274" s="153"/>
      <c r="H274" s="153"/>
      <c r="I274" s="153"/>
      <c r="N274" s="153"/>
      <c r="O274" s="153"/>
      <c r="T274" s="153"/>
      <c r="U274" s="153"/>
      <c r="Z274" s="153"/>
      <c r="AA274" s="153"/>
      <c r="AF274" s="153"/>
      <c r="AG274" s="153"/>
      <c r="AL274" s="153"/>
      <c r="AM274" s="153"/>
      <c r="AR274" s="153"/>
      <c r="AS274" s="153"/>
      <c r="AX274" s="153"/>
      <c r="AY274" s="153"/>
      <c r="BD274" s="153"/>
      <c r="BE274" s="153"/>
      <c r="BF274" s="153"/>
    </row>
    <row r="275" ht="15.75" customHeight="1">
      <c r="B275" s="153"/>
      <c r="C275" s="153"/>
      <c r="H275" s="153"/>
      <c r="I275" s="153"/>
      <c r="N275" s="153"/>
      <c r="O275" s="153"/>
      <c r="T275" s="153"/>
      <c r="U275" s="153"/>
      <c r="Z275" s="153"/>
      <c r="AA275" s="153"/>
      <c r="AF275" s="153"/>
      <c r="AG275" s="153"/>
      <c r="AL275" s="153"/>
      <c r="AM275" s="153"/>
      <c r="AR275" s="153"/>
      <c r="AS275" s="153"/>
      <c r="AX275" s="153"/>
      <c r="AY275" s="153"/>
      <c r="BD275" s="153"/>
      <c r="BE275" s="153"/>
      <c r="BF275" s="153"/>
    </row>
    <row r="276" ht="15.75" customHeight="1">
      <c r="B276" s="153"/>
      <c r="C276" s="153"/>
      <c r="H276" s="153"/>
      <c r="I276" s="153"/>
      <c r="N276" s="153"/>
      <c r="O276" s="153"/>
      <c r="T276" s="153"/>
      <c r="U276" s="153"/>
      <c r="Z276" s="153"/>
      <c r="AA276" s="153"/>
      <c r="AF276" s="153"/>
      <c r="AG276" s="153"/>
      <c r="AL276" s="153"/>
      <c r="AM276" s="153"/>
      <c r="AR276" s="153"/>
      <c r="AS276" s="153"/>
      <c r="AX276" s="153"/>
      <c r="AY276" s="153"/>
      <c r="BD276" s="153"/>
      <c r="BE276" s="153"/>
      <c r="BF276" s="153"/>
    </row>
    <row r="277" ht="15.75" customHeight="1">
      <c r="B277" s="153"/>
      <c r="C277" s="153"/>
      <c r="H277" s="153"/>
      <c r="I277" s="153"/>
      <c r="N277" s="153"/>
      <c r="O277" s="153"/>
      <c r="T277" s="153"/>
      <c r="U277" s="153"/>
      <c r="Z277" s="153"/>
      <c r="AA277" s="153"/>
      <c r="AF277" s="153"/>
      <c r="AG277" s="153"/>
      <c r="AL277" s="153"/>
      <c r="AM277" s="153"/>
      <c r="AR277" s="153"/>
      <c r="AS277" s="153"/>
      <c r="AX277" s="153"/>
      <c r="AY277" s="153"/>
      <c r="BD277" s="153"/>
      <c r="BE277" s="153"/>
      <c r="BF277" s="153"/>
    </row>
    <row r="278" ht="15.75" customHeight="1">
      <c r="B278" s="153"/>
      <c r="C278" s="153"/>
      <c r="H278" s="153"/>
      <c r="I278" s="153"/>
      <c r="N278" s="153"/>
      <c r="O278" s="153"/>
      <c r="T278" s="153"/>
      <c r="U278" s="153"/>
      <c r="Z278" s="153"/>
      <c r="AA278" s="153"/>
      <c r="AF278" s="153"/>
      <c r="AG278" s="153"/>
      <c r="AL278" s="153"/>
      <c r="AM278" s="153"/>
      <c r="AR278" s="153"/>
      <c r="AS278" s="153"/>
      <c r="AX278" s="153"/>
      <c r="AY278" s="153"/>
      <c r="BD278" s="153"/>
      <c r="BE278" s="153"/>
      <c r="BF278" s="153"/>
    </row>
    <row r="279" ht="15.75" customHeight="1">
      <c r="B279" s="153"/>
      <c r="C279" s="153"/>
      <c r="H279" s="153"/>
      <c r="I279" s="153"/>
      <c r="N279" s="153"/>
      <c r="O279" s="153"/>
      <c r="T279" s="153"/>
      <c r="U279" s="153"/>
      <c r="Z279" s="153"/>
      <c r="AA279" s="153"/>
      <c r="AF279" s="153"/>
      <c r="AG279" s="153"/>
      <c r="AL279" s="153"/>
      <c r="AM279" s="153"/>
      <c r="AR279" s="153"/>
      <c r="AS279" s="153"/>
      <c r="AX279" s="153"/>
      <c r="AY279" s="153"/>
      <c r="BD279" s="153"/>
      <c r="BE279" s="153"/>
      <c r="BF279" s="153"/>
    </row>
    <row r="280" ht="15.75" customHeight="1">
      <c r="B280" s="153"/>
      <c r="C280" s="153"/>
      <c r="H280" s="153"/>
      <c r="I280" s="153"/>
      <c r="N280" s="153"/>
      <c r="O280" s="153"/>
      <c r="T280" s="153"/>
      <c r="U280" s="153"/>
      <c r="Z280" s="153"/>
      <c r="AA280" s="153"/>
      <c r="AF280" s="153"/>
      <c r="AG280" s="153"/>
      <c r="AL280" s="153"/>
      <c r="AM280" s="153"/>
      <c r="AR280" s="153"/>
      <c r="AS280" s="153"/>
      <c r="AX280" s="153"/>
      <c r="AY280" s="153"/>
      <c r="BD280" s="153"/>
      <c r="BE280" s="153"/>
      <c r="BF280" s="153"/>
    </row>
    <row r="281" ht="15.75" customHeight="1">
      <c r="B281" s="153"/>
      <c r="C281" s="153"/>
      <c r="H281" s="153"/>
      <c r="I281" s="153"/>
      <c r="N281" s="153"/>
      <c r="O281" s="153"/>
      <c r="T281" s="153"/>
      <c r="U281" s="153"/>
      <c r="Z281" s="153"/>
      <c r="AA281" s="153"/>
      <c r="AF281" s="153"/>
      <c r="AG281" s="153"/>
      <c r="AL281" s="153"/>
      <c r="AM281" s="153"/>
      <c r="AR281" s="153"/>
      <c r="AS281" s="153"/>
      <c r="AX281" s="153"/>
      <c r="AY281" s="153"/>
      <c r="BD281" s="153"/>
      <c r="BE281" s="153"/>
      <c r="BF281" s="153"/>
    </row>
    <row r="282" ht="15.75" customHeight="1">
      <c r="B282" s="153"/>
      <c r="C282" s="153"/>
      <c r="H282" s="153"/>
      <c r="I282" s="153"/>
      <c r="N282" s="153"/>
      <c r="O282" s="153"/>
      <c r="T282" s="153"/>
      <c r="U282" s="153"/>
      <c r="Z282" s="153"/>
      <c r="AA282" s="153"/>
      <c r="AF282" s="153"/>
      <c r="AG282" s="153"/>
      <c r="AL282" s="153"/>
      <c r="AM282" s="153"/>
      <c r="AR282" s="153"/>
      <c r="AS282" s="153"/>
      <c r="AX282" s="153"/>
      <c r="AY282" s="153"/>
      <c r="BD282" s="153"/>
      <c r="BE282" s="153"/>
      <c r="BF282" s="153"/>
    </row>
    <row r="283" ht="15.75" customHeight="1">
      <c r="B283" s="153"/>
      <c r="C283" s="153"/>
      <c r="H283" s="153"/>
      <c r="I283" s="153"/>
      <c r="N283" s="153"/>
      <c r="O283" s="153"/>
      <c r="T283" s="153"/>
      <c r="U283" s="153"/>
      <c r="Z283" s="153"/>
      <c r="AA283" s="153"/>
      <c r="AF283" s="153"/>
      <c r="AG283" s="153"/>
      <c r="AL283" s="153"/>
      <c r="AM283" s="153"/>
      <c r="AR283" s="153"/>
      <c r="AS283" s="153"/>
      <c r="AX283" s="153"/>
      <c r="AY283" s="153"/>
      <c r="BD283" s="153"/>
      <c r="BE283" s="153"/>
      <c r="BF283" s="153"/>
    </row>
    <row r="284" ht="15.75" customHeight="1">
      <c r="B284" s="153"/>
      <c r="C284" s="153"/>
      <c r="H284" s="153"/>
      <c r="I284" s="153"/>
      <c r="N284" s="153"/>
      <c r="O284" s="153"/>
      <c r="T284" s="153"/>
      <c r="U284" s="153"/>
      <c r="Z284" s="153"/>
      <c r="AA284" s="153"/>
      <c r="AF284" s="153"/>
      <c r="AG284" s="153"/>
      <c r="AL284" s="153"/>
      <c r="AM284" s="153"/>
      <c r="AR284" s="153"/>
      <c r="AS284" s="153"/>
      <c r="AX284" s="153"/>
      <c r="AY284" s="153"/>
      <c r="BD284" s="153"/>
      <c r="BE284" s="153"/>
      <c r="BF284" s="153"/>
    </row>
    <row r="285" ht="15.75" customHeight="1">
      <c r="B285" s="153"/>
      <c r="C285" s="153"/>
      <c r="H285" s="153"/>
      <c r="I285" s="153"/>
      <c r="N285" s="153"/>
      <c r="O285" s="153"/>
      <c r="T285" s="153"/>
      <c r="U285" s="153"/>
      <c r="Z285" s="153"/>
      <c r="AA285" s="153"/>
      <c r="AF285" s="153"/>
      <c r="AG285" s="153"/>
      <c r="AL285" s="153"/>
      <c r="AM285" s="153"/>
      <c r="AR285" s="153"/>
      <c r="AS285" s="153"/>
      <c r="AX285" s="153"/>
      <c r="AY285" s="153"/>
      <c r="BD285" s="153"/>
      <c r="BE285" s="153"/>
      <c r="BF285" s="153"/>
    </row>
    <row r="286" ht="15.75" customHeight="1">
      <c r="B286" s="153"/>
      <c r="C286" s="153"/>
      <c r="H286" s="153"/>
      <c r="I286" s="153"/>
      <c r="N286" s="153"/>
      <c r="O286" s="153"/>
      <c r="T286" s="153"/>
      <c r="U286" s="153"/>
      <c r="Z286" s="153"/>
      <c r="AA286" s="153"/>
      <c r="AF286" s="153"/>
      <c r="AG286" s="153"/>
      <c r="AL286" s="153"/>
      <c r="AM286" s="153"/>
      <c r="AR286" s="153"/>
      <c r="AS286" s="153"/>
      <c r="AX286" s="153"/>
      <c r="AY286" s="153"/>
      <c r="BD286" s="153"/>
      <c r="BE286" s="153"/>
      <c r="BF286" s="153"/>
    </row>
    <row r="287" ht="15.75" customHeight="1">
      <c r="B287" s="153"/>
      <c r="C287" s="153"/>
      <c r="H287" s="153"/>
      <c r="I287" s="153"/>
      <c r="N287" s="153"/>
      <c r="O287" s="153"/>
      <c r="T287" s="153"/>
      <c r="U287" s="153"/>
      <c r="Z287" s="153"/>
      <c r="AA287" s="153"/>
      <c r="AF287" s="153"/>
      <c r="AG287" s="153"/>
      <c r="AL287" s="153"/>
      <c r="AM287" s="153"/>
      <c r="AR287" s="153"/>
      <c r="AS287" s="153"/>
      <c r="AX287" s="153"/>
      <c r="AY287" s="153"/>
      <c r="BD287" s="153"/>
      <c r="BE287" s="153"/>
      <c r="BF287" s="153"/>
    </row>
    <row r="288" ht="15.75" customHeight="1">
      <c r="B288" s="153"/>
      <c r="C288" s="153"/>
      <c r="H288" s="153"/>
      <c r="I288" s="153"/>
      <c r="N288" s="153"/>
      <c r="O288" s="153"/>
      <c r="T288" s="153"/>
      <c r="U288" s="153"/>
      <c r="Z288" s="153"/>
      <c r="AA288" s="153"/>
      <c r="AF288" s="153"/>
      <c r="AG288" s="153"/>
      <c r="AL288" s="153"/>
      <c r="AM288" s="153"/>
      <c r="AR288" s="153"/>
      <c r="AS288" s="153"/>
      <c r="AX288" s="153"/>
      <c r="AY288" s="153"/>
      <c r="BD288" s="153"/>
      <c r="BE288" s="153"/>
      <c r="BF288" s="153"/>
    </row>
    <row r="289" ht="15.75" customHeight="1">
      <c r="B289" s="153"/>
      <c r="C289" s="153"/>
      <c r="H289" s="153"/>
      <c r="I289" s="153"/>
      <c r="N289" s="153"/>
      <c r="O289" s="153"/>
      <c r="T289" s="153"/>
      <c r="U289" s="153"/>
      <c r="Z289" s="153"/>
      <c r="AA289" s="153"/>
      <c r="AF289" s="153"/>
      <c r="AG289" s="153"/>
      <c r="AL289" s="153"/>
      <c r="AM289" s="153"/>
      <c r="AR289" s="153"/>
      <c r="AS289" s="153"/>
      <c r="AX289" s="153"/>
      <c r="AY289" s="153"/>
      <c r="BD289" s="153"/>
      <c r="BE289" s="153"/>
      <c r="BF289" s="153"/>
    </row>
    <row r="290" ht="15.75" customHeight="1">
      <c r="B290" s="153"/>
      <c r="C290" s="153"/>
      <c r="H290" s="153"/>
      <c r="I290" s="153"/>
      <c r="N290" s="153"/>
      <c r="O290" s="153"/>
      <c r="T290" s="153"/>
      <c r="U290" s="153"/>
      <c r="Z290" s="153"/>
      <c r="AA290" s="153"/>
      <c r="AF290" s="153"/>
      <c r="AG290" s="153"/>
      <c r="AL290" s="153"/>
      <c r="AM290" s="153"/>
      <c r="AR290" s="153"/>
      <c r="AS290" s="153"/>
      <c r="AX290" s="153"/>
      <c r="AY290" s="153"/>
      <c r="BD290" s="153"/>
      <c r="BE290" s="153"/>
      <c r="BF290" s="153"/>
    </row>
    <row r="291" ht="15.75" customHeight="1">
      <c r="B291" s="153"/>
      <c r="C291" s="153"/>
      <c r="H291" s="153"/>
      <c r="I291" s="153"/>
      <c r="N291" s="153"/>
      <c r="O291" s="153"/>
      <c r="T291" s="153"/>
      <c r="U291" s="153"/>
      <c r="Z291" s="153"/>
      <c r="AA291" s="153"/>
      <c r="AF291" s="153"/>
      <c r="AG291" s="153"/>
      <c r="AL291" s="153"/>
      <c r="AM291" s="153"/>
      <c r="AR291" s="153"/>
      <c r="AS291" s="153"/>
      <c r="AX291" s="153"/>
      <c r="AY291" s="153"/>
      <c r="BD291" s="153"/>
      <c r="BE291" s="153"/>
      <c r="BF291" s="153"/>
    </row>
    <row r="292" ht="15.75" customHeight="1">
      <c r="B292" s="153"/>
      <c r="C292" s="153"/>
      <c r="H292" s="153"/>
      <c r="I292" s="153"/>
      <c r="N292" s="153"/>
      <c r="O292" s="153"/>
      <c r="T292" s="153"/>
      <c r="U292" s="153"/>
      <c r="Z292" s="153"/>
      <c r="AA292" s="153"/>
      <c r="AF292" s="153"/>
      <c r="AG292" s="153"/>
      <c r="AL292" s="153"/>
      <c r="AM292" s="153"/>
      <c r="AR292" s="153"/>
      <c r="AS292" s="153"/>
      <c r="AX292" s="153"/>
      <c r="AY292" s="153"/>
      <c r="BD292" s="153"/>
      <c r="BE292" s="153"/>
      <c r="BF292" s="153"/>
    </row>
    <row r="293" ht="15.75" customHeight="1">
      <c r="B293" s="153"/>
      <c r="C293" s="153"/>
      <c r="H293" s="153"/>
      <c r="I293" s="153"/>
      <c r="N293" s="153"/>
      <c r="O293" s="153"/>
      <c r="T293" s="153"/>
      <c r="U293" s="153"/>
      <c r="Z293" s="153"/>
      <c r="AA293" s="153"/>
      <c r="AF293" s="153"/>
      <c r="AG293" s="153"/>
      <c r="AL293" s="153"/>
      <c r="AM293" s="153"/>
      <c r="AR293" s="153"/>
      <c r="AS293" s="153"/>
      <c r="AX293" s="153"/>
      <c r="AY293" s="153"/>
      <c r="BD293" s="153"/>
      <c r="BE293" s="153"/>
      <c r="BF293" s="153"/>
    </row>
    <row r="294" ht="15.75" customHeight="1">
      <c r="B294" s="153"/>
      <c r="C294" s="153"/>
      <c r="H294" s="153"/>
      <c r="I294" s="153"/>
      <c r="N294" s="153"/>
      <c r="O294" s="153"/>
      <c r="T294" s="153"/>
      <c r="U294" s="153"/>
      <c r="Z294" s="153"/>
      <c r="AA294" s="153"/>
      <c r="AF294" s="153"/>
      <c r="AG294" s="153"/>
      <c r="AL294" s="153"/>
      <c r="AM294" s="153"/>
      <c r="AR294" s="153"/>
      <c r="AS294" s="153"/>
      <c r="AX294" s="153"/>
      <c r="AY294" s="153"/>
      <c r="BD294" s="153"/>
      <c r="BE294" s="153"/>
      <c r="BF294" s="153"/>
    </row>
    <row r="295" ht="15.75" customHeight="1">
      <c r="B295" s="153"/>
      <c r="C295" s="153"/>
      <c r="H295" s="153"/>
      <c r="I295" s="153"/>
      <c r="N295" s="153"/>
      <c r="O295" s="153"/>
      <c r="T295" s="153"/>
      <c r="U295" s="153"/>
      <c r="Z295" s="153"/>
      <c r="AA295" s="153"/>
      <c r="AF295" s="153"/>
      <c r="AG295" s="153"/>
      <c r="AL295" s="153"/>
      <c r="AM295" s="153"/>
      <c r="AR295" s="153"/>
      <c r="AS295" s="153"/>
      <c r="AX295" s="153"/>
      <c r="AY295" s="153"/>
      <c r="BD295" s="153"/>
      <c r="BE295" s="153"/>
      <c r="BF295" s="153"/>
    </row>
    <row r="296" ht="15.75" customHeight="1">
      <c r="B296" s="153"/>
      <c r="C296" s="153"/>
      <c r="H296" s="153"/>
      <c r="I296" s="153"/>
      <c r="N296" s="153"/>
      <c r="O296" s="153"/>
      <c r="T296" s="153"/>
      <c r="U296" s="153"/>
      <c r="Z296" s="153"/>
      <c r="AA296" s="153"/>
      <c r="AF296" s="153"/>
      <c r="AG296" s="153"/>
      <c r="AL296" s="153"/>
      <c r="AM296" s="153"/>
      <c r="AR296" s="153"/>
      <c r="AS296" s="153"/>
      <c r="AX296" s="153"/>
      <c r="AY296" s="153"/>
      <c r="BD296" s="153"/>
      <c r="BE296" s="153"/>
      <c r="BF296" s="153"/>
    </row>
    <row r="297" ht="15.75" customHeight="1">
      <c r="B297" s="153"/>
      <c r="C297" s="153"/>
      <c r="H297" s="153"/>
      <c r="I297" s="153"/>
      <c r="N297" s="153"/>
      <c r="O297" s="153"/>
      <c r="T297" s="153"/>
      <c r="U297" s="153"/>
      <c r="Z297" s="153"/>
      <c r="AA297" s="153"/>
      <c r="AF297" s="153"/>
      <c r="AG297" s="153"/>
      <c r="AL297" s="153"/>
      <c r="AM297" s="153"/>
      <c r="AR297" s="153"/>
      <c r="AS297" s="153"/>
      <c r="AX297" s="153"/>
      <c r="AY297" s="153"/>
      <c r="BD297" s="153"/>
      <c r="BE297" s="153"/>
      <c r="BF297" s="153"/>
    </row>
    <row r="298" ht="15.75" customHeight="1">
      <c r="B298" s="153"/>
      <c r="C298" s="153"/>
      <c r="H298" s="153"/>
      <c r="I298" s="153"/>
      <c r="N298" s="153"/>
      <c r="O298" s="153"/>
      <c r="T298" s="153"/>
      <c r="U298" s="153"/>
      <c r="Z298" s="153"/>
      <c r="AA298" s="153"/>
      <c r="AF298" s="153"/>
      <c r="AG298" s="153"/>
      <c r="AL298" s="153"/>
      <c r="AM298" s="153"/>
      <c r="AR298" s="153"/>
      <c r="AS298" s="153"/>
      <c r="AX298" s="153"/>
      <c r="AY298" s="153"/>
      <c r="BD298" s="153"/>
      <c r="BE298" s="153"/>
      <c r="BF298" s="153"/>
    </row>
    <row r="299" ht="15.75" customHeight="1">
      <c r="B299" s="153"/>
      <c r="C299" s="153"/>
      <c r="H299" s="153"/>
      <c r="I299" s="153"/>
      <c r="N299" s="153"/>
      <c r="O299" s="153"/>
      <c r="T299" s="153"/>
      <c r="U299" s="153"/>
      <c r="Z299" s="153"/>
      <c r="AA299" s="153"/>
      <c r="AF299" s="153"/>
      <c r="AG299" s="153"/>
      <c r="AL299" s="153"/>
      <c r="AM299" s="153"/>
      <c r="AR299" s="153"/>
      <c r="AS299" s="153"/>
      <c r="AX299" s="153"/>
      <c r="AY299" s="153"/>
      <c r="BD299" s="153"/>
      <c r="BE299" s="153"/>
      <c r="BF299" s="153"/>
    </row>
    <row r="300" ht="15.75" customHeight="1">
      <c r="B300" s="153"/>
      <c r="C300" s="153"/>
      <c r="H300" s="153"/>
      <c r="I300" s="153"/>
      <c r="N300" s="153"/>
      <c r="O300" s="153"/>
      <c r="T300" s="153"/>
      <c r="U300" s="153"/>
      <c r="Z300" s="153"/>
      <c r="AA300" s="153"/>
      <c r="AF300" s="153"/>
      <c r="AG300" s="153"/>
      <c r="AL300" s="153"/>
      <c r="AM300" s="153"/>
      <c r="AR300" s="153"/>
      <c r="AS300" s="153"/>
      <c r="AX300" s="153"/>
      <c r="AY300" s="153"/>
      <c r="BD300" s="153"/>
      <c r="BE300" s="153"/>
      <c r="BF300" s="153"/>
    </row>
    <row r="301" ht="15.75" customHeight="1">
      <c r="B301" s="153"/>
      <c r="C301" s="153"/>
      <c r="H301" s="153"/>
      <c r="I301" s="153"/>
      <c r="N301" s="153"/>
      <c r="O301" s="153"/>
      <c r="T301" s="153"/>
      <c r="U301" s="153"/>
      <c r="Z301" s="153"/>
      <c r="AA301" s="153"/>
      <c r="AF301" s="153"/>
      <c r="AG301" s="153"/>
      <c r="AL301" s="153"/>
      <c r="AM301" s="153"/>
      <c r="AR301" s="153"/>
      <c r="AS301" s="153"/>
      <c r="AX301" s="153"/>
      <c r="AY301" s="153"/>
      <c r="BD301" s="153"/>
      <c r="BE301" s="153"/>
      <c r="BF301" s="153"/>
    </row>
    <row r="302" ht="15.75" customHeight="1">
      <c r="B302" s="153"/>
      <c r="C302" s="153"/>
      <c r="H302" s="153"/>
      <c r="I302" s="153"/>
      <c r="N302" s="153"/>
      <c r="O302" s="153"/>
      <c r="T302" s="153"/>
      <c r="U302" s="153"/>
      <c r="Z302" s="153"/>
      <c r="AA302" s="153"/>
      <c r="AF302" s="153"/>
      <c r="AG302" s="153"/>
      <c r="AL302" s="153"/>
      <c r="AM302" s="153"/>
      <c r="AR302" s="153"/>
      <c r="AS302" s="153"/>
      <c r="AX302" s="153"/>
      <c r="AY302" s="153"/>
      <c r="BD302" s="153"/>
      <c r="BE302" s="153"/>
      <c r="BF302" s="153"/>
    </row>
    <row r="303" ht="15.75" customHeight="1">
      <c r="B303" s="153"/>
      <c r="C303" s="153"/>
      <c r="H303" s="153"/>
      <c r="I303" s="153"/>
      <c r="N303" s="153"/>
      <c r="O303" s="153"/>
      <c r="T303" s="153"/>
      <c r="U303" s="153"/>
      <c r="Z303" s="153"/>
      <c r="AA303" s="153"/>
      <c r="AF303" s="153"/>
      <c r="AG303" s="153"/>
      <c r="AL303" s="153"/>
      <c r="AM303" s="153"/>
      <c r="AR303" s="153"/>
      <c r="AS303" s="153"/>
      <c r="AX303" s="153"/>
      <c r="AY303" s="153"/>
      <c r="BD303" s="153"/>
      <c r="BE303" s="153"/>
      <c r="BF303" s="153"/>
    </row>
    <row r="304" ht="15.75" customHeight="1">
      <c r="B304" s="153"/>
      <c r="C304" s="153"/>
      <c r="H304" s="153"/>
      <c r="I304" s="153"/>
      <c r="N304" s="153"/>
      <c r="O304" s="153"/>
      <c r="T304" s="153"/>
      <c r="U304" s="153"/>
      <c r="Z304" s="153"/>
      <c r="AA304" s="153"/>
      <c r="AF304" s="153"/>
      <c r="AG304" s="153"/>
      <c r="AL304" s="153"/>
      <c r="AM304" s="153"/>
      <c r="AR304" s="153"/>
      <c r="AS304" s="153"/>
      <c r="AX304" s="153"/>
      <c r="AY304" s="153"/>
      <c r="BD304" s="153"/>
      <c r="BE304" s="153"/>
      <c r="BF304" s="153"/>
    </row>
    <row r="305" ht="15.75" customHeight="1">
      <c r="B305" s="153"/>
      <c r="C305" s="153"/>
      <c r="H305" s="153"/>
      <c r="I305" s="153"/>
      <c r="N305" s="153"/>
      <c r="O305" s="153"/>
      <c r="T305" s="153"/>
      <c r="U305" s="153"/>
      <c r="Z305" s="153"/>
      <c r="AA305" s="153"/>
      <c r="AF305" s="153"/>
      <c r="AG305" s="153"/>
      <c r="AL305" s="153"/>
      <c r="AM305" s="153"/>
      <c r="AR305" s="153"/>
      <c r="AS305" s="153"/>
      <c r="AX305" s="153"/>
      <c r="AY305" s="153"/>
      <c r="BD305" s="153"/>
      <c r="BE305" s="153"/>
      <c r="BF305" s="153"/>
    </row>
    <row r="306" ht="15.75" customHeight="1">
      <c r="B306" s="153"/>
      <c r="C306" s="153"/>
      <c r="H306" s="153"/>
      <c r="I306" s="153"/>
      <c r="N306" s="153"/>
      <c r="O306" s="153"/>
      <c r="T306" s="153"/>
      <c r="U306" s="153"/>
      <c r="Z306" s="153"/>
      <c r="AA306" s="153"/>
      <c r="AF306" s="153"/>
      <c r="AG306" s="153"/>
      <c r="AL306" s="153"/>
      <c r="AM306" s="153"/>
      <c r="AR306" s="153"/>
      <c r="AS306" s="153"/>
      <c r="AX306" s="153"/>
      <c r="AY306" s="153"/>
      <c r="BD306" s="153"/>
      <c r="BE306" s="153"/>
      <c r="BF306" s="153"/>
    </row>
    <row r="307" ht="15.75" customHeight="1">
      <c r="B307" s="153"/>
      <c r="C307" s="153"/>
      <c r="H307" s="153"/>
      <c r="I307" s="153"/>
      <c r="N307" s="153"/>
      <c r="O307" s="153"/>
      <c r="T307" s="153"/>
      <c r="U307" s="153"/>
      <c r="Z307" s="153"/>
      <c r="AA307" s="153"/>
      <c r="AF307" s="153"/>
      <c r="AG307" s="153"/>
      <c r="AL307" s="153"/>
      <c r="AM307" s="153"/>
      <c r="AR307" s="153"/>
      <c r="AS307" s="153"/>
      <c r="AX307" s="153"/>
      <c r="AY307" s="153"/>
      <c r="BD307" s="153"/>
      <c r="BE307" s="153"/>
      <c r="BF307" s="153"/>
    </row>
    <row r="308" ht="15.75" customHeight="1">
      <c r="B308" s="153"/>
      <c r="C308" s="153"/>
      <c r="H308" s="153"/>
      <c r="I308" s="153"/>
      <c r="N308" s="153"/>
      <c r="O308" s="153"/>
      <c r="T308" s="153"/>
      <c r="U308" s="153"/>
      <c r="Z308" s="153"/>
      <c r="AA308" s="153"/>
      <c r="AF308" s="153"/>
      <c r="AG308" s="153"/>
      <c r="AL308" s="153"/>
      <c r="AM308" s="153"/>
      <c r="AR308" s="153"/>
      <c r="AS308" s="153"/>
      <c r="AX308" s="153"/>
      <c r="AY308" s="153"/>
      <c r="BD308" s="153"/>
      <c r="BE308" s="153"/>
      <c r="BF308" s="153"/>
    </row>
    <row r="309" ht="15.75" customHeight="1">
      <c r="B309" s="153"/>
      <c r="C309" s="153"/>
      <c r="H309" s="153"/>
      <c r="I309" s="153"/>
      <c r="N309" s="153"/>
      <c r="O309" s="153"/>
      <c r="T309" s="153"/>
      <c r="U309" s="153"/>
      <c r="Z309" s="153"/>
      <c r="AA309" s="153"/>
      <c r="AF309" s="153"/>
      <c r="AG309" s="153"/>
      <c r="AL309" s="153"/>
      <c r="AM309" s="153"/>
      <c r="AR309" s="153"/>
      <c r="AS309" s="153"/>
      <c r="AX309" s="153"/>
      <c r="AY309" s="153"/>
      <c r="BD309" s="153"/>
      <c r="BE309" s="153"/>
      <c r="BF309" s="153"/>
    </row>
    <row r="310" ht="15.75" customHeight="1">
      <c r="B310" s="153"/>
      <c r="C310" s="153"/>
      <c r="H310" s="153"/>
      <c r="I310" s="153"/>
      <c r="N310" s="153"/>
      <c r="O310" s="153"/>
      <c r="T310" s="153"/>
      <c r="U310" s="153"/>
      <c r="Z310" s="153"/>
      <c r="AA310" s="153"/>
      <c r="AF310" s="153"/>
      <c r="AG310" s="153"/>
      <c r="AL310" s="153"/>
      <c r="AM310" s="153"/>
      <c r="AR310" s="153"/>
      <c r="AS310" s="153"/>
      <c r="AX310" s="153"/>
      <c r="AY310" s="153"/>
      <c r="BD310" s="153"/>
      <c r="BE310" s="153"/>
      <c r="BF310" s="153"/>
    </row>
    <row r="311" ht="15.75" customHeight="1">
      <c r="B311" s="153"/>
      <c r="C311" s="153"/>
      <c r="H311" s="153"/>
      <c r="I311" s="153"/>
      <c r="N311" s="153"/>
      <c r="O311" s="153"/>
      <c r="T311" s="153"/>
      <c r="U311" s="153"/>
      <c r="Z311" s="153"/>
      <c r="AA311" s="153"/>
      <c r="AF311" s="153"/>
      <c r="AG311" s="153"/>
      <c r="AL311" s="153"/>
      <c r="AM311" s="153"/>
      <c r="AR311" s="153"/>
      <c r="AS311" s="153"/>
      <c r="AX311" s="153"/>
      <c r="AY311" s="153"/>
      <c r="BD311" s="153"/>
      <c r="BE311" s="153"/>
      <c r="BF311" s="153"/>
    </row>
    <row r="312" ht="15.75" customHeight="1">
      <c r="B312" s="153"/>
      <c r="C312" s="153"/>
      <c r="H312" s="153"/>
      <c r="I312" s="153"/>
      <c r="N312" s="153"/>
      <c r="O312" s="153"/>
      <c r="T312" s="153"/>
      <c r="U312" s="153"/>
      <c r="Z312" s="153"/>
      <c r="AA312" s="153"/>
      <c r="AF312" s="153"/>
      <c r="AG312" s="153"/>
      <c r="AL312" s="153"/>
      <c r="AM312" s="153"/>
      <c r="AR312" s="153"/>
      <c r="AS312" s="153"/>
      <c r="AX312" s="153"/>
      <c r="AY312" s="153"/>
      <c r="BD312" s="153"/>
      <c r="BE312" s="153"/>
      <c r="BF312" s="153"/>
    </row>
    <row r="313" ht="15.75" customHeight="1">
      <c r="B313" s="153"/>
      <c r="C313" s="153"/>
      <c r="H313" s="153"/>
      <c r="I313" s="153"/>
      <c r="N313" s="153"/>
      <c r="O313" s="153"/>
      <c r="T313" s="153"/>
      <c r="U313" s="153"/>
      <c r="Z313" s="153"/>
      <c r="AA313" s="153"/>
      <c r="AF313" s="153"/>
      <c r="AG313" s="153"/>
      <c r="AL313" s="153"/>
      <c r="AM313" s="153"/>
      <c r="AR313" s="153"/>
      <c r="AS313" s="153"/>
      <c r="AX313" s="153"/>
      <c r="AY313" s="153"/>
      <c r="BD313" s="153"/>
      <c r="BE313" s="153"/>
      <c r="BF313" s="153"/>
    </row>
    <row r="314" ht="15.75" customHeight="1">
      <c r="B314" s="153"/>
      <c r="C314" s="153"/>
      <c r="H314" s="153"/>
      <c r="I314" s="153"/>
      <c r="N314" s="153"/>
      <c r="O314" s="153"/>
      <c r="T314" s="153"/>
      <c r="U314" s="153"/>
      <c r="Z314" s="153"/>
      <c r="AA314" s="153"/>
      <c r="AF314" s="153"/>
      <c r="AG314" s="153"/>
      <c r="AL314" s="153"/>
      <c r="AM314" s="153"/>
      <c r="AR314" s="153"/>
      <c r="AS314" s="153"/>
      <c r="AX314" s="153"/>
      <c r="AY314" s="153"/>
      <c r="BD314" s="153"/>
      <c r="BE314" s="153"/>
      <c r="BF314" s="153"/>
    </row>
    <row r="315" ht="15.75" customHeight="1">
      <c r="B315" s="153"/>
      <c r="C315" s="153"/>
      <c r="H315" s="153"/>
      <c r="I315" s="153"/>
      <c r="N315" s="153"/>
      <c r="O315" s="153"/>
      <c r="T315" s="153"/>
      <c r="U315" s="153"/>
      <c r="Z315" s="153"/>
      <c r="AA315" s="153"/>
      <c r="AF315" s="153"/>
      <c r="AG315" s="153"/>
      <c r="AL315" s="153"/>
      <c r="AM315" s="153"/>
      <c r="AR315" s="153"/>
      <c r="AS315" s="153"/>
      <c r="AX315" s="153"/>
      <c r="AY315" s="153"/>
      <c r="BD315" s="153"/>
      <c r="BE315" s="153"/>
      <c r="BF315" s="153"/>
    </row>
    <row r="316" ht="15.75" customHeight="1">
      <c r="B316" s="153"/>
      <c r="C316" s="153"/>
      <c r="H316" s="153"/>
      <c r="I316" s="153"/>
      <c r="N316" s="153"/>
      <c r="O316" s="153"/>
      <c r="T316" s="153"/>
      <c r="U316" s="153"/>
      <c r="Z316" s="153"/>
      <c r="AA316" s="153"/>
      <c r="AF316" s="153"/>
      <c r="AG316" s="153"/>
      <c r="AL316" s="153"/>
      <c r="AM316" s="153"/>
      <c r="AR316" s="153"/>
      <c r="AS316" s="153"/>
      <c r="AX316" s="153"/>
      <c r="AY316" s="153"/>
      <c r="BD316" s="153"/>
      <c r="BE316" s="153"/>
      <c r="BF316" s="153"/>
    </row>
    <row r="317" ht="15.75" customHeight="1">
      <c r="B317" s="153"/>
      <c r="C317" s="153"/>
      <c r="H317" s="153"/>
      <c r="I317" s="153"/>
      <c r="N317" s="153"/>
      <c r="O317" s="153"/>
      <c r="T317" s="153"/>
      <c r="U317" s="153"/>
      <c r="Z317" s="153"/>
      <c r="AA317" s="153"/>
      <c r="AF317" s="153"/>
      <c r="AG317" s="153"/>
      <c r="AL317" s="153"/>
      <c r="AM317" s="153"/>
      <c r="AR317" s="153"/>
      <c r="AS317" s="153"/>
      <c r="AX317" s="153"/>
      <c r="AY317" s="153"/>
      <c r="BD317" s="153"/>
      <c r="BE317" s="153"/>
      <c r="BF317" s="153"/>
    </row>
    <row r="318" ht="15.75" customHeight="1">
      <c r="B318" s="153"/>
      <c r="C318" s="153"/>
      <c r="H318" s="153"/>
      <c r="I318" s="153"/>
      <c r="N318" s="153"/>
      <c r="O318" s="153"/>
      <c r="T318" s="153"/>
      <c r="U318" s="153"/>
      <c r="Z318" s="153"/>
      <c r="AA318" s="153"/>
      <c r="AF318" s="153"/>
      <c r="AG318" s="153"/>
      <c r="AL318" s="153"/>
      <c r="AM318" s="153"/>
      <c r="AR318" s="153"/>
      <c r="AS318" s="153"/>
      <c r="AX318" s="153"/>
      <c r="AY318" s="153"/>
      <c r="BD318" s="153"/>
      <c r="BE318" s="153"/>
      <c r="BF318" s="153"/>
    </row>
    <row r="319" ht="15.75" customHeight="1">
      <c r="B319" s="153"/>
      <c r="C319" s="153"/>
      <c r="H319" s="153"/>
      <c r="I319" s="153"/>
      <c r="N319" s="153"/>
      <c r="O319" s="153"/>
      <c r="T319" s="153"/>
      <c r="U319" s="153"/>
      <c r="Z319" s="153"/>
      <c r="AA319" s="153"/>
      <c r="AF319" s="153"/>
      <c r="AG319" s="153"/>
      <c r="AL319" s="153"/>
      <c r="AM319" s="153"/>
      <c r="AR319" s="153"/>
      <c r="AS319" s="153"/>
      <c r="AX319" s="153"/>
      <c r="AY319" s="153"/>
      <c r="BD319" s="153"/>
      <c r="BE319" s="153"/>
      <c r="BF319" s="153"/>
    </row>
    <row r="320" ht="15.75" customHeight="1">
      <c r="B320" s="153"/>
      <c r="C320" s="153"/>
      <c r="H320" s="153"/>
      <c r="I320" s="153"/>
      <c r="N320" s="153"/>
      <c r="O320" s="153"/>
      <c r="T320" s="153"/>
      <c r="U320" s="153"/>
      <c r="Z320" s="153"/>
      <c r="AA320" s="153"/>
      <c r="AF320" s="153"/>
      <c r="AG320" s="153"/>
      <c r="AL320" s="153"/>
      <c r="AM320" s="153"/>
      <c r="AR320" s="153"/>
      <c r="AS320" s="153"/>
      <c r="AX320" s="153"/>
      <c r="AY320" s="153"/>
      <c r="BD320" s="153"/>
      <c r="BE320" s="153"/>
      <c r="BF320" s="153"/>
    </row>
    <row r="321" ht="15.75" customHeight="1">
      <c r="B321" s="153"/>
      <c r="C321" s="153"/>
      <c r="H321" s="153"/>
      <c r="I321" s="153"/>
      <c r="N321" s="153"/>
      <c r="O321" s="153"/>
      <c r="T321" s="153"/>
      <c r="U321" s="153"/>
      <c r="Z321" s="153"/>
      <c r="AA321" s="153"/>
      <c r="AF321" s="153"/>
      <c r="AG321" s="153"/>
      <c r="AL321" s="153"/>
      <c r="AM321" s="153"/>
      <c r="AR321" s="153"/>
      <c r="AS321" s="153"/>
      <c r="AX321" s="153"/>
      <c r="AY321" s="153"/>
      <c r="BD321" s="153"/>
      <c r="BE321" s="153"/>
      <c r="BF321" s="153"/>
    </row>
    <row r="322" ht="15.75" customHeight="1">
      <c r="B322" s="153"/>
      <c r="C322" s="153"/>
      <c r="H322" s="153"/>
      <c r="I322" s="153"/>
      <c r="N322" s="153"/>
      <c r="O322" s="153"/>
      <c r="T322" s="153"/>
      <c r="U322" s="153"/>
      <c r="Z322" s="153"/>
      <c r="AA322" s="153"/>
      <c r="AF322" s="153"/>
      <c r="AG322" s="153"/>
      <c r="AL322" s="153"/>
      <c r="AM322" s="153"/>
      <c r="AR322" s="153"/>
      <c r="AS322" s="153"/>
      <c r="AX322" s="153"/>
      <c r="AY322" s="153"/>
      <c r="BD322" s="153"/>
      <c r="BE322" s="153"/>
      <c r="BF322" s="153"/>
    </row>
    <row r="323" ht="15.75" customHeight="1">
      <c r="B323" s="153"/>
      <c r="C323" s="153"/>
      <c r="H323" s="153"/>
      <c r="I323" s="153"/>
      <c r="N323" s="153"/>
      <c r="O323" s="153"/>
      <c r="T323" s="153"/>
      <c r="U323" s="153"/>
      <c r="Z323" s="153"/>
      <c r="AA323" s="153"/>
      <c r="AF323" s="153"/>
      <c r="AG323" s="153"/>
      <c r="AL323" s="153"/>
      <c r="AM323" s="153"/>
      <c r="AR323" s="153"/>
      <c r="AS323" s="153"/>
      <c r="AX323" s="153"/>
      <c r="AY323" s="153"/>
      <c r="BD323" s="153"/>
      <c r="BE323" s="153"/>
      <c r="BF323" s="153"/>
    </row>
    <row r="324" ht="15.75" customHeight="1">
      <c r="B324" s="153"/>
      <c r="C324" s="153"/>
      <c r="H324" s="153"/>
      <c r="I324" s="153"/>
      <c r="N324" s="153"/>
      <c r="O324" s="153"/>
      <c r="T324" s="153"/>
      <c r="U324" s="153"/>
      <c r="Z324" s="153"/>
      <c r="AA324" s="153"/>
      <c r="AF324" s="153"/>
      <c r="AG324" s="153"/>
      <c r="AL324" s="153"/>
      <c r="AM324" s="153"/>
      <c r="AR324" s="153"/>
      <c r="AS324" s="153"/>
      <c r="AX324" s="153"/>
      <c r="AY324" s="153"/>
      <c r="BD324" s="153"/>
      <c r="BE324" s="153"/>
      <c r="BF324" s="153"/>
    </row>
    <row r="325" ht="15.75" customHeight="1">
      <c r="B325" s="153"/>
      <c r="C325" s="153"/>
      <c r="H325" s="153"/>
      <c r="I325" s="153"/>
      <c r="N325" s="153"/>
      <c r="O325" s="153"/>
      <c r="T325" s="153"/>
      <c r="U325" s="153"/>
      <c r="Z325" s="153"/>
      <c r="AA325" s="153"/>
      <c r="AF325" s="153"/>
      <c r="AG325" s="153"/>
      <c r="AL325" s="153"/>
      <c r="AM325" s="153"/>
      <c r="AR325" s="153"/>
      <c r="AS325" s="153"/>
      <c r="AX325" s="153"/>
      <c r="AY325" s="153"/>
      <c r="BD325" s="153"/>
      <c r="BE325" s="153"/>
      <c r="BF325" s="153"/>
    </row>
    <row r="326" ht="15.75" customHeight="1">
      <c r="B326" s="153"/>
      <c r="C326" s="153"/>
      <c r="H326" s="153"/>
      <c r="I326" s="153"/>
      <c r="N326" s="153"/>
      <c r="O326" s="153"/>
      <c r="T326" s="153"/>
      <c r="U326" s="153"/>
      <c r="Z326" s="153"/>
      <c r="AA326" s="153"/>
      <c r="AF326" s="153"/>
      <c r="AG326" s="153"/>
      <c r="AL326" s="153"/>
      <c r="AM326" s="153"/>
      <c r="AR326" s="153"/>
      <c r="AS326" s="153"/>
      <c r="AX326" s="153"/>
      <c r="AY326" s="153"/>
      <c r="BD326" s="153"/>
      <c r="BE326" s="153"/>
      <c r="BF326" s="153"/>
    </row>
    <row r="327" ht="15.75" customHeight="1">
      <c r="B327" s="153"/>
      <c r="C327" s="153"/>
      <c r="H327" s="153"/>
      <c r="I327" s="153"/>
      <c r="N327" s="153"/>
      <c r="O327" s="153"/>
      <c r="T327" s="153"/>
      <c r="U327" s="153"/>
      <c r="Z327" s="153"/>
      <c r="AA327" s="153"/>
      <c r="AF327" s="153"/>
      <c r="AG327" s="153"/>
      <c r="AL327" s="153"/>
      <c r="AM327" s="153"/>
      <c r="AR327" s="153"/>
      <c r="AS327" s="153"/>
      <c r="AX327" s="153"/>
      <c r="AY327" s="153"/>
      <c r="BD327" s="153"/>
      <c r="BE327" s="153"/>
      <c r="BF327" s="153"/>
    </row>
    <row r="328" ht="15.75" customHeight="1">
      <c r="B328" s="153"/>
      <c r="C328" s="153"/>
      <c r="H328" s="153"/>
      <c r="I328" s="153"/>
      <c r="N328" s="153"/>
      <c r="O328" s="153"/>
      <c r="T328" s="153"/>
      <c r="U328" s="153"/>
      <c r="Z328" s="153"/>
      <c r="AA328" s="153"/>
      <c r="AF328" s="153"/>
      <c r="AG328" s="153"/>
      <c r="AL328" s="153"/>
      <c r="AM328" s="153"/>
      <c r="AR328" s="153"/>
      <c r="AS328" s="153"/>
      <c r="AX328" s="153"/>
      <c r="AY328" s="153"/>
      <c r="BD328" s="153"/>
      <c r="BE328" s="153"/>
      <c r="BF328" s="153"/>
    </row>
    <row r="329" ht="15.75" customHeight="1">
      <c r="B329" s="153"/>
      <c r="C329" s="153"/>
      <c r="H329" s="153"/>
      <c r="I329" s="153"/>
      <c r="N329" s="153"/>
      <c r="O329" s="153"/>
      <c r="T329" s="153"/>
      <c r="U329" s="153"/>
      <c r="Z329" s="153"/>
      <c r="AA329" s="153"/>
      <c r="AF329" s="153"/>
      <c r="AG329" s="153"/>
      <c r="AL329" s="153"/>
      <c r="AM329" s="153"/>
      <c r="AR329" s="153"/>
      <c r="AS329" s="153"/>
      <c r="AX329" s="153"/>
      <c r="AY329" s="153"/>
      <c r="BD329" s="153"/>
      <c r="BE329" s="153"/>
      <c r="BF329" s="153"/>
    </row>
    <row r="330" ht="15.75" customHeight="1">
      <c r="B330" s="153"/>
      <c r="C330" s="153"/>
      <c r="H330" s="153"/>
      <c r="I330" s="153"/>
      <c r="N330" s="153"/>
      <c r="O330" s="153"/>
      <c r="T330" s="153"/>
      <c r="U330" s="153"/>
      <c r="Z330" s="153"/>
      <c r="AA330" s="153"/>
      <c r="AF330" s="153"/>
      <c r="AG330" s="153"/>
      <c r="AL330" s="153"/>
      <c r="AM330" s="153"/>
      <c r="AR330" s="153"/>
      <c r="AS330" s="153"/>
      <c r="AX330" s="153"/>
      <c r="AY330" s="153"/>
      <c r="BD330" s="153"/>
      <c r="BE330" s="153"/>
      <c r="BF330" s="153"/>
    </row>
    <row r="331" ht="15.75" customHeight="1">
      <c r="B331" s="153"/>
      <c r="C331" s="153"/>
      <c r="H331" s="153"/>
      <c r="I331" s="153"/>
      <c r="N331" s="153"/>
      <c r="O331" s="153"/>
      <c r="T331" s="153"/>
      <c r="U331" s="153"/>
      <c r="Z331" s="153"/>
      <c r="AA331" s="153"/>
      <c r="AF331" s="153"/>
      <c r="AG331" s="153"/>
      <c r="AL331" s="153"/>
      <c r="AM331" s="153"/>
      <c r="AR331" s="153"/>
      <c r="AS331" s="153"/>
      <c r="AX331" s="153"/>
      <c r="AY331" s="153"/>
      <c r="BD331" s="153"/>
      <c r="BE331" s="153"/>
      <c r="BF331" s="153"/>
    </row>
    <row r="332" ht="15.75" customHeight="1">
      <c r="B332" s="153"/>
      <c r="C332" s="153"/>
      <c r="H332" s="153"/>
      <c r="I332" s="153"/>
      <c r="N332" s="153"/>
      <c r="O332" s="153"/>
      <c r="T332" s="153"/>
      <c r="U332" s="153"/>
      <c r="Z332" s="153"/>
      <c r="AA332" s="153"/>
      <c r="AF332" s="153"/>
      <c r="AG332" s="153"/>
      <c r="AL332" s="153"/>
      <c r="AM332" s="153"/>
      <c r="AR332" s="153"/>
      <c r="AS332" s="153"/>
      <c r="AX332" s="153"/>
      <c r="AY332" s="153"/>
      <c r="BD332" s="153"/>
      <c r="BE332" s="153"/>
      <c r="BF332" s="153"/>
    </row>
    <row r="333" ht="15.75" customHeight="1">
      <c r="B333" s="153"/>
      <c r="C333" s="153"/>
      <c r="H333" s="153"/>
      <c r="I333" s="153"/>
      <c r="N333" s="153"/>
      <c r="O333" s="153"/>
      <c r="T333" s="153"/>
      <c r="U333" s="153"/>
      <c r="Z333" s="153"/>
      <c r="AA333" s="153"/>
      <c r="AF333" s="153"/>
      <c r="AG333" s="153"/>
      <c r="AL333" s="153"/>
      <c r="AM333" s="153"/>
      <c r="AR333" s="153"/>
      <c r="AS333" s="153"/>
      <c r="AX333" s="153"/>
      <c r="AY333" s="153"/>
      <c r="BD333" s="153"/>
      <c r="BE333" s="153"/>
      <c r="BF333" s="153"/>
    </row>
    <row r="334" ht="15.75" customHeight="1">
      <c r="B334" s="153"/>
      <c r="C334" s="153"/>
      <c r="H334" s="153"/>
      <c r="I334" s="153"/>
      <c r="N334" s="153"/>
      <c r="O334" s="153"/>
      <c r="T334" s="153"/>
      <c r="U334" s="153"/>
      <c r="Z334" s="153"/>
      <c r="AA334" s="153"/>
      <c r="AF334" s="153"/>
      <c r="AG334" s="153"/>
      <c r="AL334" s="153"/>
      <c r="AM334" s="153"/>
      <c r="AR334" s="153"/>
      <c r="AS334" s="153"/>
      <c r="AX334" s="153"/>
      <c r="AY334" s="153"/>
      <c r="BD334" s="153"/>
      <c r="BE334" s="153"/>
      <c r="BF334" s="153"/>
    </row>
    <row r="335" ht="15.75" customHeight="1">
      <c r="B335" s="153"/>
      <c r="C335" s="153"/>
      <c r="H335" s="153"/>
      <c r="I335" s="153"/>
      <c r="N335" s="153"/>
      <c r="O335" s="153"/>
      <c r="T335" s="153"/>
      <c r="U335" s="153"/>
      <c r="Z335" s="153"/>
      <c r="AA335" s="153"/>
      <c r="AF335" s="153"/>
      <c r="AG335" s="153"/>
      <c r="AL335" s="153"/>
      <c r="AM335" s="153"/>
      <c r="AR335" s="153"/>
      <c r="AS335" s="153"/>
      <c r="AX335" s="153"/>
      <c r="AY335" s="153"/>
      <c r="BD335" s="153"/>
      <c r="BE335" s="153"/>
      <c r="BF335" s="153"/>
    </row>
    <row r="336" ht="15.75" customHeight="1">
      <c r="B336" s="153"/>
      <c r="C336" s="153"/>
      <c r="H336" s="153"/>
      <c r="I336" s="153"/>
      <c r="N336" s="153"/>
      <c r="O336" s="153"/>
      <c r="T336" s="153"/>
      <c r="U336" s="153"/>
      <c r="Z336" s="153"/>
      <c r="AA336" s="153"/>
      <c r="AF336" s="153"/>
      <c r="AG336" s="153"/>
      <c r="AL336" s="153"/>
      <c r="AM336" s="153"/>
      <c r="AR336" s="153"/>
      <c r="AS336" s="153"/>
      <c r="AX336" s="153"/>
      <c r="AY336" s="153"/>
      <c r="BD336" s="153"/>
      <c r="BE336" s="153"/>
      <c r="BF336" s="153"/>
    </row>
    <row r="337" ht="15.75" customHeight="1">
      <c r="B337" s="153"/>
      <c r="C337" s="153"/>
      <c r="H337" s="153"/>
      <c r="I337" s="153"/>
      <c r="N337" s="153"/>
      <c r="O337" s="153"/>
      <c r="T337" s="153"/>
      <c r="U337" s="153"/>
      <c r="Z337" s="153"/>
      <c r="AA337" s="153"/>
      <c r="AF337" s="153"/>
      <c r="AG337" s="153"/>
      <c r="AL337" s="153"/>
      <c r="AM337" s="153"/>
      <c r="AR337" s="153"/>
      <c r="AS337" s="153"/>
      <c r="AX337" s="153"/>
      <c r="AY337" s="153"/>
      <c r="BD337" s="153"/>
      <c r="BE337" s="153"/>
      <c r="BF337" s="153"/>
    </row>
    <row r="338" ht="15.75" customHeight="1">
      <c r="B338" s="153"/>
      <c r="C338" s="153"/>
      <c r="H338" s="153"/>
      <c r="I338" s="153"/>
      <c r="N338" s="153"/>
      <c r="O338" s="153"/>
      <c r="T338" s="153"/>
      <c r="U338" s="153"/>
      <c r="Z338" s="153"/>
      <c r="AA338" s="153"/>
      <c r="AF338" s="153"/>
      <c r="AG338" s="153"/>
      <c r="AL338" s="153"/>
      <c r="AM338" s="153"/>
      <c r="AR338" s="153"/>
      <c r="AS338" s="153"/>
      <c r="AX338" s="153"/>
      <c r="AY338" s="153"/>
      <c r="BD338" s="153"/>
      <c r="BE338" s="153"/>
      <c r="BF338" s="153"/>
    </row>
    <row r="339" ht="15.75" customHeight="1">
      <c r="B339" s="153"/>
      <c r="C339" s="153"/>
      <c r="H339" s="153"/>
      <c r="I339" s="153"/>
      <c r="N339" s="153"/>
      <c r="O339" s="153"/>
      <c r="T339" s="153"/>
      <c r="U339" s="153"/>
      <c r="Z339" s="153"/>
      <c r="AA339" s="153"/>
      <c r="AF339" s="153"/>
      <c r="AG339" s="153"/>
      <c r="AL339" s="153"/>
      <c r="AM339" s="153"/>
      <c r="AR339" s="153"/>
      <c r="AS339" s="153"/>
      <c r="AX339" s="153"/>
      <c r="AY339" s="153"/>
      <c r="BD339" s="153"/>
      <c r="BE339" s="153"/>
      <c r="BF339" s="153"/>
    </row>
    <row r="340" ht="15.75" customHeight="1">
      <c r="B340" s="153"/>
      <c r="C340" s="153"/>
      <c r="H340" s="153"/>
      <c r="I340" s="153"/>
      <c r="N340" s="153"/>
      <c r="O340" s="153"/>
      <c r="T340" s="153"/>
      <c r="U340" s="153"/>
      <c r="Z340" s="153"/>
      <c r="AA340" s="153"/>
      <c r="AF340" s="153"/>
      <c r="AG340" s="153"/>
      <c r="AL340" s="153"/>
      <c r="AM340" s="153"/>
      <c r="AR340" s="153"/>
      <c r="AS340" s="153"/>
      <c r="AX340" s="153"/>
      <c r="AY340" s="153"/>
      <c r="BD340" s="153"/>
      <c r="BE340" s="153"/>
      <c r="BF340" s="153"/>
    </row>
    <row r="341" ht="15.75" customHeight="1">
      <c r="B341" s="153"/>
      <c r="C341" s="153"/>
      <c r="H341" s="153"/>
      <c r="I341" s="153"/>
      <c r="N341" s="153"/>
      <c r="O341" s="153"/>
      <c r="T341" s="153"/>
      <c r="U341" s="153"/>
      <c r="Z341" s="153"/>
      <c r="AA341" s="153"/>
      <c r="AF341" s="153"/>
      <c r="AG341" s="153"/>
      <c r="AL341" s="153"/>
      <c r="AM341" s="153"/>
      <c r="AR341" s="153"/>
      <c r="AS341" s="153"/>
      <c r="AX341" s="153"/>
      <c r="AY341" s="153"/>
      <c r="BD341" s="153"/>
      <c r="BE341" s="153"/>
      <c r="BF341" s="153"/>
    </row>
    <row r="342" ht="15.75" customHeight="1">
      <c r="B342" s="153"/>
      <c r="C342" s="153"/>
      <c r="H342" s="153"/>
      <c r="I342" s="153"/>
      <c r="N342" s="153"/>
      <c r="O342" s="153"/>
      <c r="T342" s="153"/>
      <c r="U342" s="153"/>
      <c r="Z342" s="153"/>
      <c r="AA342" s="153"/>
      <c r="AF342" s="153"/>
      <c r="AG342" s="153"/>
      <c r="AL342" s="153"/>
      <c r="AM342" s="153"/>
      <c r="AR342" s="153"/>
      <c r="AS342" s="153"/>
      <c r="AX342" s="153"/>
      <c r="AY342" s="153"/>
      <c r="BD342" s="153"/>
      <c r="BE342" s="153"/>
      <c r="BF342" s="153"/>
    </row>
    <row r="343" ht="15.75" customHeight="1">
      <c r="B343" s="153"/>
      <c r="C343" s="153"/>
      <c r="H343" s="153"/>
      <c r="I343" s="153"/>
      <c r="N343" s="153"/>
      <c r="O343" s="153"/>
      <c r="T343" s="153"/>
      <c r="U343" s="153"/>
      <c r="Z343" s="153"/>
      <c r="AA343" s="153"/>
      <c r="AF343" s="153"/>
      <c r="AG343" s="153"/>
      <c r="AL343" s="153"/>
      <c r="AM343" s="153"/>
      <c r="AR343" s="153"/>
      <c r="AS343" s="153"/>
      <c r="AX343" s="153"/>
      <c r="AY343" s="153"/>
      <c r="BD343" s="153"/>
      <c r="BE343" s="153"/>
      <c r="BF343" s="153"/>
    </row>
    <row r="344" ht="15.75" customHeight="1">
      <c r="B344" s="153"/>
      <c r="C344" s="153"/>
      <c r="H344" s="153"/>
      <c r="I344" s="153"/>
      <c r="N344" s="153"/>
      <c r="O344" s="153"/>
      <c r="T344" s="153"/>
      <c r="U344" s="153"/>
      <c r="Z344" s="153"/>
      <c r="AA344" s="153"/>
      <c r="AF344" s="153"/>
      <c r="AG344" s="153"/>
      <c r="AL344" s="153"/>
      <c r="AM344" s="153"/>
      <c r="AR344" s="153"/>
      <c r="AS344" s="153"/>
      <c r="AX344" s="153"/>
      <c r="AY344" s="153"/>
      <c r="BD344" s="153"/>
      <c r="BE344" s="153"/>
      <c r="BF344" s="153"/>
    </row>
    <row r="345" ht="15.75" customHeight="1">
      <c r="B345" s="153"/>
      <c r="C345" s="153"/>
      <c r="H345" s="153"/>
      <c r="I345" s="153"/>
      <c r="N345" s="153"/>
      <c r="O345" s="153"/>
      <c r="T345" s="153"/>
      <c r="U345" s="153"/>
      <c r="Z345" s="153"/>
      <c r="AA345" s="153"/>
      <c r="AF345" s="153"/>
      <c r="AG345" s="153"/>
      <c r="AL345" s="153"/>
      <c r="AM345" s="153"/>
      <c r="AR345" s="153"/>
      <c r="AS345" s="153"/>
      <c r="AX345" s="153"/>
      <c r="AY345" s="153"/>
      <c r="BD345" s="153"/>
      <c r="BE345" s="153"/>
      <c r="BF345" s="153"/>
    </row>
    <row r="346" ht="15.75" customHeight="1">
      <c r="B346" s="153"/>
      <c r="C346" s="153"/>
      <c r="H346" s="153"/>
      <c r="I346" s="153"/>
      <c r="N346" s="153"/>
      <c r="O346" s="153"/>
      <c r="T346" s="153"/>
      <c r="U346" s="153"/>
      <c r="Z346" s="153"/>
      <c r="AA346" s="153"/>
      <c r="AF346" s="153"/>
      <c r="AG346" s="153"/>
      <c r="AL346" s="153"/>
      <c r="AM346" s="153"/>
      <c r="AR346" s="153"/>
      <c r="AS346" s="153"/>
      <c r="AX346" s="153"/>
      <c r="AY346" s="153"/>
      <c r="BD346" s="153"/>
      <c r="BE346" s="153"/>
      <c r="BF346" s="153"/>
    </row>
    <row r="347" ht="15.75" customHeight="1">
      <c r="B347" s="153"/>
      <c r="C347" s="153"/>
      <c r="H347" s="153"/>
      <c r="I347" s="153"/>
      <c r="N347" s="153"/>
      <c r="O347" s="153"/>
      <c r="T347" s="153"/>
      <c r="U347" s="153"/>
      <c r="Z347" s="153"/>
      <c r="AA347" s="153"/>
      <c r="AF347" s="153"/>
      <c r="AG347" s="153"/>
      <c r="AL347" s="153"/>
      <c r="AM347" s="153"/>
      <c r="AR347" s="153"/>
      <c r="AS347" s="153"/>
      <c r="AX347" s="153"/>
      <c r="AY347" s="153"/>
      <c r="BD347" s="153"/>
      <c r="BE347" s="153"/>
      <c r="BF347" s="153"/>
    </row>
    <row r="348" ht="15.75" customHeight="1">
      <c r="B348" s="153"/>
      <c r="C348" s="153"/>
      <c r="H348" s="153"/>
      <c r="I348" s="153"/>
      <c r="N348" s="153"/>
      <c r="O348" s="153"/>
      <c r="T348" s="153"/>
      <c r="U348" s="153"/>
      <c r="Z348" s="153"/>
      <c r="AA348" s="153"/>
      <c r="AF348" s="153"/>
      <c r="AG348" s="153"/>
      <c r="AL348" s="153"/>
      <c r="AM348" s="153"/>
      <c r="AR348" s="153"/>
      <c r="AS348" s="153"/>
      <c r="AX348" s="153"/>
      <c r="AY348" s="153"/>
      <c r="BD348" s="153"/>
      <c r="BE348" s="153"/>
      <c r="BF348" s="153"/>
    </row>
    <row r="349" ht="15.75" customHeight="1">
      <c r="B349" s="153"/>
      <c r="C349" s="153"/>
      <c r="H349" s="153"/>
      <c r="I349" s="153"/>
      <c r="N349" s="153"/>
      <c r="O349" s="153"/>
      <c r="T349" s="153"/>
      <c r="U349" s="153"/>
      <c r="Z349" s="153"/>
      <c r="AA349" s="153"/>
      <c r="AF349" s="153"/>
      <c r="AG349" s="153"/>
      <c r="AL349" s="153"/>
      <c r="AM349" s="153"/>
      <c r="AR349" s="153"/>
      <c r="AS349" s="153"/>
      <c r="AX349" s="153"/>
      <c r="AY349" s="153"/>
      <c r="BD349" s="153"/>
      <c r="BE349" s="153"/>
      <c r="BF349" s="153"/>
    </row>
    <row r="350" ht="15.75" customHeight="1">
      <c r="B350" s="153"/>
      <c r="C350" s="153"/>
      <c r="H350" s="153"/>
      <c r="I350" s="153"/>
      <c r="N350" s="153"/>
      <c r="O350" s="153"/>
      <c r="T350" s="153"/>
      <c r="U350" s="153"/>
      <c r="Z350" s="153"/>
      <c r="AA350" s="153"/>
      <c r="AF350" s="153"/>
      <c r="AG350" s="153"/>
      <c r="AL350" s="153"/>
      <c r="AM350" s="153"/>
      <c r="AR350" s="153"/>
      <c r="AS350" s="153"/>
      <c r="AX350" s="153"/>
      <c r="AY350" s="153"/>
      <c r="BD350" s="153"/>
      <c r="BE350" s="153"/>
      <c r="BF350" s="153"/>
    </row>
    <row r="351" ht="15.75" customHeight="1">
      <c r="B351" s="153"/>
      <c r="C351" s="153"/>
      <c r="H351" s="153"/>
      <c r="I351" s="153"/>
      <c r="N351" s="153"/>
      <c r="O351" s="153"/>
      <c r="T351" s="153"/>
      <c r="U351" s="153"/>
      <c r="Z351" s="153"/>
      <c r="AA351" s="153"/>
      <c r="AF351" s="153"/>
      <c r="AG351" s="153"/>
      <c r="AL351" s="153"/>
      <c r="AM351" s="153"/>
      <c r="AR351" s="153"/>
      <c r="AS351" s="153"/>
      <c r="AX351" s="153"/>
      <c r="AY351" s="153"/>
      <c r="BD351" s="153"/>
      <c r="BE351" s="153"/>
      <c r="BF351" s="153"/>
    </row>
    <row r="352" ht="15.75" customHeight="1">
      <c r="B352" s="153"/>
      <c r="C352" s="153"/>
      <c r="H352" s="153"/>
      <c r="I352" s="153"/>
      <c r="N352" s="153"/>
      <c r="O352" s="153"/>
      <c r="T352" s="153"/>
      <c r="U352" s="153"/>
      <c r="Z352" s="153"/>
      <c r="AA352" s="153"/>
      <c r="AF352" s="153"/>
      <c r="AG352" s="153"/>
      <c r="AL352" s="153"/>
      <c r="AM352" s="153"/>
      <c r="AR352" s="153"/>
      <c r="AS352" s="153"/>
      <c r="AX352" s="153"/>
      <c r="AY352" s="153"/>
      <c r="BD352" s="153"/>
      <c r="BE352" s="153"/>
      <c r="BF352" s="153"/>
    </row>
    <row r="353" ht="15.75" customHeight="1">
      <c r="B353" s="153"/>
      <c r="C353" s="153"/>
      <c r="H353" s="153"/>
      <c r="I353" s="153"/>
      <c r="N353" s="153"/>
      <c r="O353" s="153"/>
      <c r="T353" s="153"/>
      <c r="U353" s="153"/>
      <c r="Z353" s="153"/>
      <c r="AA353" s="153"/>
      <c r="AF353" s="153"/>
      <c r="AG353" s="153"/>
      <c r="AL353" s="153"/>
      <c r="AM353" s="153"/>
      <c r="AR353" s="153"/>
      <c r="AS353" s="153"/>
      <c r="AX353" s="153"/>
      <c r="AY353" s="153"/>
      <c r="BD353" s="153"/>
      <c r="BE353" s="153"/>
      <c r="BF353" s="153"/>
    </row>
    <row r="354" ht="15.75" customHeight="1">
      <c r="B354" s="153"/>
      <c r="C354" s="153"/>
      <c r="H354" s="153"/>
      <c r="I354" s="153"/>
      <c r="N354" s="153"/>
      <c r="O354" s="153"/>
      <c r="T354" s="153"/>
      <c r="U354" s="153"/>
      <c r="Z354" s="153"/>
      <c r="AA354" s="153"/>
      <c r="AF354" s="153"/>
      <c r="AG354" s="153"/>
      <c r="AL354" s="153"/>
      <c r="AM354" s="153"/>
      <c r="AR354" s="153"/>
      <c r="AS354" s="153"/>
      <c r="AX354" s="153"/>
      <c r="AY354" s="153"/>
      <c r="BD354" s="153"/>
      <c r="BE354" s="153"/>
      <c r="BF354" s="153"/>
    </row>
    <row r="355" ht="15.75" customHeight="1">
      <c r="B355" s="153"/>
      <c r="C355" s="153"/>
      <c r="H355" s="153"/>
      <c r="I355" s="153"/>
      <c r="N355" s="153"/>
      <c r="O355" s="153"/>
      <c r="T355" s="153"/>
      <c r="U355" s="153"/>
      <c r="Z355" s="153"/>
      <c r="AA355" s="153"/>
      <c r="AF355" s="153"/>
      <c r="AG355" s="153"/>
      <c r="AL355" s="153"/>
      <c r="AM355" s="153"/>
      <c r="AR355" s="153"/>
      <c r="AS355" s="153"/>
      <c r="AX355" s="153"/>
      <c r="AY355" s="153"/>
      <c r="BD355" s="153"/>
      <c r="BE355" s="153"/>
      <c r="BF355" s="153"/>
    </row>
    <row r="356" ht="15.75" customHeight="1">
      <c r="B356" s="153"/>
      <c r="C356" s="153"/>
      <c r="H356" s="153"/>
      <c r="I356" s="153"/>
      <c r="N356" s="153"/>
      <c r="O356" s="153"/>
      <c r="T356" s="153"/>
      <c r="U356" s="153"/>
      <c r="Z356" s="153"/>
      <c r="AA356" s="153"/>
      <c r="AF356" s="153"/>
      <c r="AG356" s="153"/>
      <c r="AL356" s="153"/>
      <c r="AM356" s="153"/>
      <c r="AR356" s="153"/>
      <c r="AS356" s="153"/>
      <c r="AX356" s="153"/>
      <c r="AY356" s="153"/>
      <c r="BD356" s="153"/>
      <c r="BE356" s="153"/>
      <c r="BF356" s="153"/>
    </row>
    <row r="357" ht="15.75" customHeight="1">
      <c r="B357" s="153"/>
      <c r="C357" s="153"/>
      <c r="H357" s="153"/>
      <c r="I357" s="153"/>
      <c r="N357" s="153"/>
      <c r="O357" s="153"/>
      <c r="T357" s="153"/>
      <c r="U357" s="153"/>
      <c r="Z357" s="153"/>
      <c r="AA357" s="153"/>
      <c r="AF357" s="153"/>
      <c r="AG357" s="153"/>
      <c r="AL357" s="153"/>
      <c r="AM357" s="153"/>
      <c r="AR357" s="153"/>
      <c r="AS357" s="153"/>
      <c r="AX357" s="153"/>
      <c r="AY357" s="153"/>
      <c r="BD357" s="153"/>
      <c r="BE357" s="153"/>
      <c r="BF357" s="153"/>
    </row>
    <row r="358" ht="15.75" customHeight="1">
      <c r="B358" s="153"/>
      <c r="C358" s="153"/>
      <c r="H358" s="153"/>
      <c r="I358" s="153"/>
      <c r="N358" s="153"/>
      <c r="O358" s="153"/>
      <c r="T358" s="153"/>
      <c r="U358" s="153"/>
      <c r="Z358" s="153"/>
      <c r="AA358" s="153"/>
      <c r="AF358" s="153"/>
      <c r="AG358" s="153"/>
      <c r="AL358" s="153"/>
      <c r="AM358" s="153"/>
      <c r="AR358" s="153"/>
      <c r="AS358" s="153"/>
      <c r="AX358" s="153"/>
      <c r="AY358" s="153"/>
      <c r="BD358" s="153"/>
      <c r="BE358" s="153"/>
      <c r="BF358" s="153"/>
    </row>
    <row r="359" ht="15.75" customHeight="1">
      <c r="B359" s="153"/>
      <c r="C359" s="153"/>
      <c r="H359" s="153"/>
      <c r="I359" s="153"/>
      <c r="N359" s="153"/>
      <c r="O359" s="153"/>
      <c r="T359" s="153"/>
      <c r="U359" s="153"/>
      <c r="Z359" s="153"/>
      <c r="AA359" s="153"/>
      <c r="AF359" s="153"/>
      <c r="AG359" s="153"/>
      <c r="AL359" s="153"/>
      <c r="AM359" s="153"/>
      <c r="AR359" s="153"/>
      <c r="AS359" s="153"/>
      <c r="AX359" s="153"/>
      <c r="AY359" s="153"/>
      <c r="BD359" s="153"/>
      <c r="BE359" s="153"/>
      <c r="BF359" s="153"/>
    </row>
    <row r="360" ht="15.75" customHeight="1">
      <c r="B360" s="153"/>
      <c r="C360" s="153"/>
      <c r="H360" s="153"/>
      <c r="I360" s="153"/>
      <c r="N360" s="153"/>
      <c r="O360" s="153"/>
      <c r="T360" s="153"/>
      <c r="U360" s="153"/>
      <c r="Z360" s="153"/>
      <c r="AA360" s="153"/>
      <c r="AF360" s="153"/>
      <c r="AG360" s="153"/>
      <c r="AL360" s="153"/>
      <c r="AM360" s="153"/>
      <c r="AR360" s="153"/>
      <c r="AS360" s="153"/>
      <c r="AX360" s="153"/>
      <c r="AY360" s="153"/>
      <c r="BD360" s="153"/>
      <c r="BE360" s="153"/>
      <c r="BF360" s="153"/>
    </row>
    <row r="361" ht="15.75" customHeight="1">
      <c r="B361" s="153"/>
      <c r="C361" s="153"/>
      <c r="H361" s="153"/>
      <c r="I361" s="153"/>
      <c r="N361" s="153"/>
      <c r="O361" s="153"/>
      <c r="T361" s="153"/>
      <c r="U361" s="153"/>
      <c r="Z361" s="153"/>
      <c r="AA361" s="153"/>
      <c r="AF361" s="153"/>
      <c r="AG361" s="153"/>
      <c r="AL361" s="153"/>
      <c r="AM361" s="153"/>
      <c r="AR361" s="153"/>
      <c r="AS361" s="153"/>
      <c r="AX361" s="153"/>
      <c r="AY361" s="153"/>
      <c r="BD361" s="153"/>
      <c r="BE361" s="153"/>
      <c r="BF361" s="153"/>
    </row>
    <row r="362" ht="15.75" customHeight="1">
      <c r="B362" s="153"/>
      <c r="C362" s="153"/>
      <c r="H362" s="153"/>
      <c r="I362" s="153"/>
      <c r="N362" s="153"/>
      <c r="O362" s="153"/>
      <c r="T362" s="153"/>
      <c r="U362" s="153"/>
      <c r="Z362" s="153"/>
      <c r="AA362" s="153"/>
      <c r="AF362" s="153"/>
      <c r="AG362" s="153"/>
      <c r="AL362" s="153"/>
      <c r="AM362" s="153"/>
      <c r="AR362" s="153"/>
      <c r="AS362" s="153"/>
      <c r="AX362" s="153"/>
      <c r="AY362" s="153"/>
      <c r="BD362" s="153"/>
      <c r="BE362" s="153"/>
      <c r="BF362" s="153"/>
    </row>
    <row r="363" ht="15.75" customHeight="1">
      <c r="B363" s="153"/>
      <c r="C363" s="153"/>
      <c r="H363" s="153"/>
      <c r="I363" s="153"/>
      <c r="N363" s="153"/>
      <c r="O363" s="153"/>
      <c r="T363" s="153"/>
      <c r="U363" s="153"/>
      <c r="Z363" s="153"/>
      <c r="AA363" s="153"/>
      <c r="AF363" s="153"/>
      <c r="AG363" s="153"/>
      <c r="AL363" s="153"/>
      <c r="AM363" s="153"/>
      <c r="AR363" s="153"/>
      <c r="AS363" s="153"/>
      <c r="AX363" s="153"/>
      <c r="AY363" s="153"/>
      <c r="BD363" s="153"/>
      <c r="BE363" s="153"/>
      <c r="BF363" s="153"/>
    </row>
    <row r="364" ht="15.75" customHeight="1">
      <c r="B364" s="153"/>
      <c r="C364" s="153"/>
      <c r="H364" s="153"/>
      <c r="I364" s="153"/>
      <c r="N364" s="153"/>
      <c r="O364" s="153"/>
      <c r="T364" s="153"/>
      <c r="U364" s="153"/>
      <c r="Z364" s="153"/>
      <c r="AA364" s="153"/>
      <c r="AF364" s="153"/>
      <c r="AG364" s="153"/>
      <c r="AL364" s="153"/>
      <c r="AM364" s="153"/>
      <c r="AR364" s="153"/>
      <c r="AS364" s="153"/>
      <c r="AX364" s="153"/>
      <c r="AY364" s="153"/>
      <c r="BD364" s="153"/>
      <c r="BE364" s="153"/>
      <c r="BF364" s="153"/>
    </row>
    <row r="365" ht="15.75" customHeight="1">
      <c r="B365" s="153"/>
      <c r="C365" s="153"/>
      <c r="H365" s="153"/>
      <c r="I365" s="153"/>
      <c r="N365" s="153"/>
      <c r="O365" s="153"/>
      <c r="T365" s="153"/>
      <c r="U365" s="153"/>
      <c r="Z365" s="153"/>
      <c r="AA365" s="153"/>
      <c r="AF365" s="153"/>
      <c r="AG365" s="153"/>
      <c r="AL365" s="153"/>
      <c r="AM365" s="153"/>
      <c r="AR365" s="153"/>
      <c r="AS365" s="153"/>
      <c r="AX365" s="153"/>
      <c r="AY365" s="153"/>
      <c r="BD365" s="153"/>
      <c r="BE365" s="153"/>
      <c r="BF365" s="153"/>
    </row>
    <row r="366" ht="15.75" customHeight="1">
      <c r="B366" s="153"/>
      <c r="C366" s="153"/>
      <c r="H366" s="153"/>
      <c r="I366" s="153"/>
      <c r="N366" s="153"/>
      <c r="O366" s="153"/>
      <c r="T366" s="153"/>
      <c r="U366" s="153"/>
      <c r="Z366" s="153"/>
      <c r="AA366" s="153"/>
      <c r="AF366" s="153"/>
      <c r="AG366" s="153"/>
      <c r="AL366" s="153"/>
      <c r="AM366" s="153"/>
      <c r="AR366" s="153"/>
      <c r="AS366" s="153"/>
      <c r="AX366" s="153"/>
      <c r="AY366" s="153"/>
      <c r="BD366" s="153"/>
      <c r="BE366" s="153"/>
      <c r="BF366" s="153"/>
    </row>
    <row r="367" ht="15.75" customHeight="1">
      <c r="B367" s="153"/>
      <c r="C367" s="153"/>
      <c r="H367" s="153"/>
      <c r="I367" s="153"/>
      <c r="N367" s="153"/>
      <c r="O367" s="153"/>
      <c r="T367" s="153"/>
      <c r="U367" s="153"/>
      <c r="Z367" s="153"/>
      <c r="AA367" s="153"/>
      <c r="AF367" s="153"/>
      <c r="AG367" s="153"/>
      <c r="AL367" s="153"/>
      <c r="AM367" s="153"/>
      <c r="AR367" s="153"/>
      <c r="AS367" s="153"/>
      <c r="AX367" s="153"/>
      <c r="AY367" s="153"/>
      <c r="BD367" s="153"/>
      <c r="BE367" s="153"/>
      <c r="BF367" s="153"/>
    </row>
    <row r="368" ht="15.75" customHeight="1">
      <c r="B368" s="153"/>
      <c r="C368" s="153"/>
      <c r="H368" s="153"/>
      <c r="I368" s="153"/>
      <c r="N368" s="153"/>
      <c r="O368" s="153"/>
      <c r="T368" s="153"/>
      <c r="U368" s="153"/>
      <c r="Z368" s="153"/>
      <c r="AA368" s="153"/>
      <c r="AF368" s="153"/>
      <c r="AG368" s="153"/>
      <c r="AL368" s="153"/>
      <c r="AM368" s="153"/>
      <c r="AR368" s="153"/>
      <c r="AS368" s="153"/>
      <c r="AX368" s="153"/>
      <c r="AY368" s="153"/>
      <c r="BD368" s="153"/>
      <c r="BE368" s="153"/>
      <c r="BF368" s="153"/>
    </row>
    <row r="369" ht="15.75" customHeight="1">
      <c r="B369" s="153"/>
      <c r="C369" s="153"/>
      <c r="H369" s="153"/>
      <c r="I369" s="153"/>
      <c r="N369" s="153"/>
      <c r="O369" s="153"/>
      <c r="T369" s="153"/>
      <c r="U369" s="153"/>
      <c r="Z369" s="153"/>
      <c r="AA369" s="153"/>
      <c r="AF369" s="153"/>
      <c r="AG369" s="153"/>
      <c r="AL369" s="153"/>
      <c r="AM369" s="153"/>
      <c r="AR369" s="153"/>
      <c r="AS369" s="153"/>
      <c r="AX369" s="153"/>
      <c r="AY369" s="153"/>
      <c r="BD369" s="153"/>
      <c r="BE369" s="153"/>
      <c r="BF369" s="153"/>
    </row>
    <row r="370" ht="15.75" customHeight="1">
      <c r="B370" s="153"/>
      <c r="C370" s="153"/>
      <c r="H370" s="153"/>
      <c r="I370" s="153"/>
      <c r="N370" s="153"/>
      <c r="O370" s="153"/>
      <c r="T370" s="153"/>
      <c r="U370" s="153"/>
      <c r="Z370" s="153"/>
      <c r="AA370" s="153"/>
      <c r="AF370" s="153"/>
      <c r="AG370" s="153"/>
      <c r="AL370" s="153"/>
      <c r="AM370" s="153"/>
      <c r="AR370" s="153"/>
      <c r="AS370" s="153"/>
      <c r="AX370" s="153"/>
      <c r="AY370" s="153"/>
      <c r="BD370" s="153"/>
      <c r="BE370" s="153"/>
      <c r="BF370" s="153"/>
    </row>
    <row r="371" ht="15.75" customHeight="1">
      <c r="B371" s="153"/>
      <c r="C371" s="153"/>
      <c r="H371" s="153"/>
      <c r="I371" s="153"/>
      <c r="N371" s="153"/>
      <c r="O371" s="153"/>
      <c r="T371" s="153"/>
      <c r="U371" s="153"/>
      <c r="Z371" s="153"/>
      <c r="AA371" s="153"/>
      <c r="AF371" s="153"/>
      <c r="AG371" s="153"/>
      <c r="AL371" s="153"/>
      <c r="AM371" s="153"/>
      <c r="AR371" s="153"/>
      <c r="AS371" s="153"/>
      <c r="AX371" s="153"/>
      <c r="AY371" s="153"/>
      <c r="BD371" s="153"/>
      <c r="BE371" s="153"/>
      <c r="BF371" s="153"/>
    </row>
    <row r="372" ht="15.75" customHeight="1">
      <c r="B372" s="153"/>
      <c r="C372" s="153"/>
      <c r="H372" s="153"/>
      <c r="I372" s="153"/>
      <c r="N372" s="153"/>
      <c r="O372" s="153"/>
      <c r="T372" s="153"/>
      <c r="U372" s="153"/>
      <c r="Z372" s="153"/>
      <c r="AA372" s="153"/>
      <c r="AF372" s="153"/>
      <c r="AG372" s="153"/>
      <c r="AL372" s="153"/>
      <c r="AM372" s="153"/>
      <c r="AR372" s="153"/>
      <c r="AS372" s="153"/>
      <c r="AX372" s="153"/>
      <c r="AY372" s="153"/>
      <c r="BD372" s="153"/>
      <c r="BE372" s="153"/>
      <c r="BF372" s="153"/>
    </row>
    <row r="373" ht="15.75" customHeight="1">
      <c r="B373" s="153"/>
      <c r="C373" s="153"/>
      <c r="H373" s="153"/>
      <c r="I373" s="153"/>
      <c r="N373" s="153"/>
      <c r="O373" s="153"/>
      <c r="T373" s="153"/>
      <c r="U373" s="153"/>
      <c r="Z373" s="153"/>
      <c r="AA373" s="153"/>
      <c r="AF373" s="153"/>
      <c r="AG373" s="153"/>
      <c r="AL373" s="153"/>
      <c r="AM373" s="153"/>
      <c r="AR373" s="153"/>
      <c r="AS373" s="153"/>
      <c r="AX373" s="153"/>
      <c r="AY373" s="153"/>
      <c r="BD373" s="153"/>
      <c r="BE373" s="153"/>
      <c r="BF373" s="153"/>
    </row>
    <row r="374" ht="15.75" customHeight="1">
      <c r="B374" s="153"/>
      <c r="C374" s="153"/>
      <c r="H374" s="153"/>
      <c r="I374" s="153"/>
      <c r="N374" s="153"/>
      <c r="O374" s="153"/>
      <c r="T374" s="153"/>
      <c r="U374" s="153"/>
      <c r="Z374" s="153"/>
      <c r="AA374" s="153"/>
      <c r="AF374" s="153"/>
      <c r="AG374" s="153"/>
      <c r="AL374" s="153"/>
      <c r="AM374" s="153"/>
      <c r="AR374" s="153"/>
      <c r="AS374" s="153"/>
      <c r="AX374" s="153"/>
      <c r="AY374" s="153"/>
      <c r="BD374" s="153"/>
      <c r="BE374" s="153"/>
      <c r="BF374" s="153"/>
    </row>
    <row r="375" ht="15.75" customHeight="1">
      <c r="B375" s="153"/>
      <c r="C375" s="153"/>
      <c r="H375" s="153"/>
      <c r="I375" s="153"/>
      <c r="N375" s="153"/>
      <c r="O375" s="153"/>
      <c r="T375" s="153"/>
      <c r="U375" s="153"/>
      <c r="Z375" s="153"/>
      <c r="AA375" s="153"/>
      <c r="AF375" s="153"/>
      <c r="AG375" s="153"/>
      <c r="AL375" s="153"/>
      <c r="AM375" s="153"/>
      <c r="AR375" s="153"/>
      <c r="AS375" s="153"/>
      <c r="AX375" s="153"/>
      <c r="AY375" s="153"/>
      <c r="BD375" s="153"/>
      <c r="BE375" s="153"/>
      <c r="BF375" s="153"/>
    </row>
    <row r="376" ht="15.75" customHeight="1">
      <c r="B376" s="153"/>
      <c r="C376" s="153"/>
      <c r="H376" s="153"/>
      <c r="I376" s="153"/>
      <c r="N376" s="153"/>
      <c r="O376" s="153"/>
      <c r="T376" s="153"/>
      <c r="U376" s="153"/>
      <c r="Z376" s="153"/>
      <c r="AA376" s="153"/>
      <c r="AF376" s="153"/>
      <c r="AG376" s="153"/>
      <c r="AL376" s="153"/>
      <c r="AM376" s="153"/>
      <c r="AR376" s="153"/>
      <c r="AS376" s="153"/>
      <c r="AX376" s="153"/>
      <c r="AY376" s="153"/>
      <c r="BD376" s="153"/>
      <c r="BE376" s="153"/>
      <c r="BF376" s="153"/>
    </row>
    <row r="377" ht="15.75" customHeight="1">
      <c r="B377" s="153"/>
      <c r="C377" s="153"/>
      <c r="H377" s="153"/>
      <c r="I377" s="153"/>
      <c r="N377" s="153"/>
      <c r="O377" s="153"/>
      <c r="T377" s="153"/>
      <c r="U377" s="153"/>
      <c r="Z377" s="153"/>
      <c r="AA377" s="153"/>
      <c r="AF377" s="153"/>
      <c r="AG377" s="153"/>
      <c r="AL377" s="153"/>
      <c r="AM377" s="153"/>
      <c r="AR377" s="153"/>
      <c r="AS377" s="153"/>
      <c r="AX377" s="153"/>
      <c r="AY377" s="153"/>
      <c r="BD377" s="153"/>
      <c r="BE377" s="153"/>
      <c r="BF377" s="153"/>
    </row>
    <row r="378" ht="15.75" customHeight="1">
      <c r="B378" s="153"/>
      <c r="C378" s="153"/>
      <c r="H378" s="153"/>
      <c r="I378" s="153"/>
      <c r="N378" s="153"/>
      <c r="O378" s="153"/>
      <c r="T378" s="153"/>
      <c r="U378" s="153"/>
      <c r="Z378" s="153"/>
      <c r="AA378" s="153"/>
      <c r="AF378" s="153"/>
      <c r="AG378" s="153"/>
      <c r="AL378" s="153"/>
      <c r="AM378" s="153"/>
      <c r="AR378" s="153"/>
      <c r="AS378" s="153"/>
      <c r="AX378" s="153"/>
      <c r="AY378" s="153"/>
      <c r="BD378" s="153"/>
      <c r="BE378" s="153"/>
      <c r="BF378" s="153"/>
    </row>
    <row r="379" ht="15.75" customHeight="1">
      <c r="B379" s="153"/>
      <c r="C379" s="153"/>
      <c r="H379" s="153"/>
      <c r="I379" s="153"/>
      <c r="N379" s="153"/>
      <c r="O379" s="153"/>
      <c r="T379" s="153"/>
      <c r="U379" s="153"/>
      <c r="Z379" s="153"/>
      <c r="AA379" s="153"/>
      <c r="AF379" s="153"/>
      <c r="AG379" s="153"/>
      <c r="AL379" s="153"/>
      <c r="AM379" s="153"/>
      <c r="AR379" s="153"/>
      <c r="AS379" s="153"/>
      <c r="AX379" s="153"/>
      <c r="AY379" s="153"/>
      <c r="BD379" s="153"/>
      <c r="BE379" s="153"/>
      <c r="BF379" s="153"/>
    </row>
    <row r="380" ht="15.75" customHeight="1">
      <c r="B380" s="153"/>
      <c r="C380" s="153"/>
      <c r="H380" s="153"/>
      <c r="I380" s="153"/>
      <c r="N380" s="153"/>
      <c r="O380" s="153"/>
      <c r="T380" s="153"/>
      <c r="U380" s="153"/>
      <c r="Z380" s="153"/>
      <c r="AA380" s="153"/>
      <c r="AF380" s="153"/>
      <c r="AG380" s="153"/>
      <c r="AL380" s="153"/>
      <c r="AM380" s="153"/>
      <c r="AR380" s="153"/>
      <c r="AS380" s="153"/>
      <c r="AX380" s="153"/>
      <c r="AY380" s="153"/>
      <c r="BD380" s="153"/>
      <c r="BE380" s="153"/>
      <c r="BF380" s="153"/>
    </row>
    <row r="381" ht="15.75" customHeight="1">
      <c r="B381" s="153"/>
      <c r="C381" s="153"/>
      <c r="H381" s="153"/>
      <c r="I381" s="153"/>
      <c r="N381" s="153"/>
      <c r="O381" s="153"/>
      <c r="T381" s="153"/>
      <c r="U381" s="153"/>
      <c r="Z381" s="153"/>
      <c r="AA381" s="153"/>
      <c r="AF381" s="153"/>
      <c r="AG381" s="153"/>
      <c r="AL381" s="153"/>
      <c r="AM381" s="153"/>
      <c r="AR381" s="153"/>
      <c r="AS381" s="153"/>
      <c r="AX381" s="153"/>
      <c r="AY381" s="153"/>
      <c r="BD381" s="153"/>
      <c r="BE381" s="153"/>
      <c r="BF381" s="153"/>
    </row>
    <row r="382" ht="15.75" customHeight="1">
      <c r="B382" s="153"/>
      <c r="C382" s="153"/>
      <c r="H382" s="153"/>
      <c r="I382" s="153"/>
      <c r="N382" s="153"/>
      <c r="O382" s="153"/>
      <c r="T382" s="153"/>
      <c r="U382" s="153"/>
      <c r="Z382" s="153"/>
      <c r="AA382" s="153"/>
      <c r="AF382" s="153"/>
      <c r="AG382" s="153"/>
      <c r="AL382" s="153"/>
      <c r="AM382" s="153"/>
      <c r="AR382" s="153"/>
      <c r="AS382" s="153"/>
      <c r="AX382" s="153"/>
      <c r="AY382" s="153"/>
      <c r="BD382" s="153"/>
      <c r="BE382" s="153"/>
      <c r="BF382" s="153"/>
    </row>
    <row r="383" ht="15.75" customHeight="1">
      <c r="B383" s="153"/>
      <c r="C383" s="153"/>
      <c r="H383" s="153"/>
      <c r="I383" s="153"/>
      <c r="N383" s="153"/>
      <c r="O383" s="153"/>
      <c r="T383" s="153"/>
      <c r="U383" s="153"/>
      <c r="Z383" s="153"/>
      <c r="AA383" s="153"/>
      <c r="AF383" s="153"/>
      <c r="AG383" s="153"/>
      <c r="AL383" s="153"/>
      <c r="AM383" s="153"/>
      <c r="AR383" s="153"/>
      <c r="AS383" s="153"/>
      <c r="AX383" s="153"/>
      <c r="AY383" s="153"/>
      <c r="BD383" s="153"/>
      <c r="BE383" s="153"/>
      <c r="BF383" s="153"/>
    </row>
    <row r="384" ht="15.75" customHeight="1">
      <c r="B384" s="153"/>
      <c r="C384" s="153"/>
      <c r="H384" s="153"/>
      <c r="I384" s="153"/>
      <c r="N384" s="153"/>
      <c r="O384" s="153"/>
      <c r="T384" s="153"/>
      <c r="U384" s="153"/>
      <c r="Z384" s="153"/>
      <c r="AA384" s="153"/>
      <c r="AF384" s="153"/>
      <c r="AG384" s="153"/>
      <c r="AL384" s="153"/>
      <c r="AM384" s="153"/>
      <c r="AR384" s="153"/>
      <c r="AS384" s="153"/>
      <c r="AX384" s="153"/>
      <c r="AY384" s="153"/>
      <c r="BD384" s="153"/>
      <c r="BE384" s="153"/>
      <c r="BF384" s="153"/>
    </row>
    <row r="385" ht="15.75" customHeight="1">
      <c r="B385" s="153"/>
      <c r="C385" s="153"/>
      <c r="H385" s="153"/>
      <c r="I385" s="153"/>
      <c r="N385" s="153"/>
      <c r="O385" s="153"/>
      <c r="T385" s="153"/>
      <c r="U385" s="153"/>
      <c r="Z385" s="153"/>
      <c r="AA385" s="153"/>
      <c r="AF385" s="153"/>
      <c r="AG385" s="153"/>
      <c r="AL385" s="153"/>
      <c r="AM385" s="153"/>
      <c r="AR385" s="153"/>
      <c r="AS385" s="153"/>
      <c r="AX385" s="153"/>
      <c r="AY385" s="153"/>
      <c r="BD385" s="153"/>
      <c r="BE385" s="153"/>
      <c r="BF385" s="153"/>
    </row>
    <row r="386" ht="15.75" customHeight="1">
      <c r="B386" s="153"/>
      <c r="C386" s="153"/>
      <c r="H386" s="153"/>
      <c r="I386" s="153"/>
      <c r="N386" s="153"/>
      <c r="O386" s="153"/>
      <c r="T386" s="153"/>
      <c r="U386" s="153"/>
      <c r="Z386" s="153"/>
      <c r="AA386" s="153"/>
      <c r="AF386" s="153"/>
      <c r="AG386" s="153"/>
      <c r="AL386" s="153"/>
      <c r="AM386" s="153"/>
      <c r="AR386" s="153"/>
      <c r="AS386" s="153"/>
      <c r="AX386" s="153"/>
      <c r="AY386" s="153"/>
      <c r="BD386" s="153"/>
      <c r="BE386" s="153"/>
      <c r="BF386" s="153"/>
    </row>
    <row r="387" ht="15.75" customHeight="1">
      <c r="B387" s="153"/>
      <c r="C387" s="153"/>
      <c r="H387" s="153"/>
      <c r="I387" s="153"/>
      <c r="N387" s="153"/>
      <c r="O387" s="153"/>
      <c r="T387" s="153"/>
      <c r="U387" s="153"/>
      <c r="Z387" s="153"/>
      <c r="AA387" s="153"/>
      <c r="AF387" s="153"/>
      <c r="AG387" s="153"/>
      <c r="AL387" s="153"/>
      <c r="AM387" s="153"/>
      <c r="AR387" s="153"/>
      <c r="AS387" s="153"/>
      <c r="AX387" s="153"/>
      <c r="AY387" s="153"/>
      <c r="BD387" s="153"/>
      <c r="BE387" s="153"/>
      <c r="BF387" s="153"/>
    </row>
    <row r="388" ht="15.75" customHeight="1">
      <c r="B388" s="153"/>
      <c r="C388" s="153"/>
      <c r="H388" s="153"/>
      <c r="I388" s="153"/>
      <c r="N388" s="153"/>
      <c r="O388" s="153"/>
      <c r="T388" s="153"/>
      <c r="U388" s="153"/>
      <c r="Z388" s="153"/>
      <c r="AA388" s="153"/>
      <c r="AF388" s="153"/>
      <c r="AG388" s="153"/>
      <c r="AL388" s="153"/>
      <c r="AM388" s="153"/>
      <c r="AR388" s="153"/>
      <c r="AS388" s="153"/>
      <c r="AX388" s="153"/>
      <c r="AY388" s="153"/>
      <c r="BD388" s="153"/>
      <c r="BE388" s="153"/>
      <c r="BF388" s="153"/>
    </row>
    <row r="389" ht="15.75" customHeight="1">
      <c r="B389" s="153"/>
      <c r="C389" s="153"/>
      <c r="H389" s="153"/>
      <c r="I389" s="153"/>
      <c r="N389" s="153"/>
      <c r="O389" s="153"/>
      <c r="T389" s="153"/>
      <c r="U389" s="153"/>
      <c r="Z389" s="153"/>
      <c r="AA389" s="153"/>
      <c r="AF389" s="153"/>
      <c r="AG389" s="153"/>
      <c r="AL389" s="153"/>
      <c r="AM389" s="153"/>
      <c r="AR389" s="153"/>
      <c r="AS389" s="153"/>
      <c r="AX389" s="153"/>
      <c r="AY389" s="153"/>
      <c r="BD389" s="153"/>
      <c r="BE389" s="153"/>
      <c r="BF389" s="153"/>
    </row>
    <row r="390" ht="15.75" customHeight="1">
      <c r="B390" s="153"/>
      <c r="C390" s="153"/>
      <c r="H390" s="153"/>
      <c r="I390" s="153"/>
      <c r="N390" s="153"/>
      <c r="O390" s="153"/>
      <c r="T390" s="153"/>
      <c r="U390" s="153"/>
      <c r="Z390" s="153"/>
      <c r="AA390" s="153"/>
      <c r="AF390" s="153"/>
      <c r="AG390" s="153"/>
      <c r="AL390" s="153"/>
      <c r="AM390" s="153"/>
      <c r="AR390" s="153"/>
      <c r="AS390" s="153"/>
      <c r="AX390" s="153"/>
      <c r="AY390" s="153"/>
      <c r="BD390" s="153"/>
      <c r="BE390" s="153"/>
      <c r="BF390" s="153"/>
    </row>
    <row r="391" ht="15.75" customHeight="1">
      <c r="B391" s="153"/>
      <c r="C391" s="153"/>
      <c r="H391" s="153"/>
      <c r="I391" s="153"/>
      <c r="N391" s="153"/>
      <c r="O391" s="153"/>
      <c r="T391" s="153"/>
      <c r="U391" s="153"/>
      <c r="Z391" s="153"/>
      <c r="AA391" s="153"/>
      <c r="AF391" s="153"/>
      <c r="AG391" s="153"/>
      <c r="AL391" s="153"/>
      <c r="AM391" s="153"/>
      <c r="AR391" s="153"/>
      <c r="AS391" s="153"/>
      <c r="AX391" s="153"/>
      <c r="AY391" s="153"/>
      <c r="BD391" s="153"/>
      <c r="BE391" s="153"/>
      <c r="BF391" s="153"/>
    </row>
    <row r="392" ht="15.75" customHeight="1">
      <c r="B392" s="153"/>
      <c r="C392" s="153"/>
      <c r="H392" s="153"/>
      <c r="I392" s="153"/>
      <c r="N392" s="153"/>
      <c r="O392" s="153"/>
      <c r="T392" s="153"/>
      <c r="U392" s="153"/>
      <c r="Z392" s="153"/>
      <c r="AA392" s="153"/>
      <c r="AF392" s="153"/>
      <c r="AG392" s="153"/>
      <c r="AL392" s="153"/>
      <c r="AM392" s="153"/>
      <c r="AR392" s="153"/>
      <c r="AS392" s="153"/>
      <c r="AX392" s="153"/>
      <c r="AY392" s="153"/>
      <c r="BD392" s="153"/>
      <c r="BE392" s="153"/>
      <c r="BF392" s="153"/>
    </row>
    <row r="393" ht="15.75" customHeight="1">
      <c r="B393" s="153"/>
      <c r="C393" s="153"/>
      <c r="H393" s="153"/>
      <c r="I393" s="153"/>
      <c r="N393" s="153"/>
      <c r="O393" s="153"/>
      <c r="T393" s="153"/>
      <c r="U393" s="153"/>
      <c r="Z393" s="153"/>
      <c r="AA393" s="153"/>
      <c r="AF393" s="153"/>
      <c r="AG393" s="153"/>
      <c r="AL393" s="153"/>
      <c r="AM393" s="153"/>
      <c r="AR393" s="153"/>
      <c r="AS393" s="153"/>
      <c r="AX393" s="153"/>
      <c r="AY393" s="153"/>
      <c r="BD393" s="153"/>
      <c r="BE393" s="153"/>
      <c r="BF393" s="153"/>
    </row>
    <row r="394" ht="15.75" customHeight="1">
      <c r="B394" s="153"/>
      <c r="C394" s="153"/>
      <c r="H394" s="153"/>
      <c r="I394" s="153"/>
      <c r="N394" s="153"/>
      <c r="O394" s="153"/>
      <c r="T394" s="153"/>
      <c r="U394" s="153"/>
      <c r="Z394" s="153"/>
      <c r="AA394" s="153"/>
      <c r="AF394" s="153"/>
      <c r="AG394" s="153"/>
      <c r="AL394" s="153"/>
      <c r="AM394" s="153"/>
      <c r="AR394" s="153"/>
      <c r="AS394" s="153"/>
      <c r="AX394" s="153"/>
      <c r="AY394" s="153"/>
      <c r="BD394" s="153"/>
      <c r="BE394" s="153"/>
      <c r="BF394" s="153"/>
    </row>
    <row r="395" ht="15.75" customHeight="1">
      <c r="B395" s="153"/>
      <c r="C395" s="153"/>
      <c r="H395" s="153"/>
      <c r="I395" s="153"/>
      <c r="N395" s="153"/>
      <c r="O395" s="153"/>
      <c r="T395" s="153"/>
      <c r="U395" s="153"/>
      <c r="Z395" s="153"/>
      <c r="AA395" s="153"/>
      <c r="AF395" s="153"/>
      <c r="AG395" s="153"/>
      <c r="AL395" s="153"/>
      <c r="AM395" s="153"/>
      <c r="AR395" s="153"/>
      <c r="AS395" s="153"/>
      <c r="AX395" s="153"/>
      <c r="AY395" s="153"/>
      <c r="BD395" s="153"/>
      <c r="BE395" s="153"/>
      <c r="BF395" s="153"/>
    </row>
    <row r="396" ht="15.75" customHeight="1">
      <c r="B396" s="153"/>
      <c r="C396" s="153"/>
      <c r="H396" s="153"/>
      <c r="I396" s="153"/>
      <c r="N396" s="153"/>
      <c r="O396" s="153"/>
      <c r="T396" s="153"/>
      <c r="U396" s="153"/>
      <c r="Z396" s="153"/>
      <c r="AA396" s="153"/>
      <c r="AF396" s="153"/>
      <c r="AG396" s="153"/>
      <c r="AL396" s="153"/>
      <c r="AM396" s="153"/>
      <c r="AR396" s="153"/>
      <c r="AS396" s="153"/>
      <c r="AX396" s="153"/>
      <c r="AY396" s="153"/>
      <c r="BD396" s="153"/>
      <c r="BE396" s="153"/>
      <c r="BF396" s="153"/>
    </row>
    <row r="397" ht="15.75" customHeight="1">
      <c r="B397" s="153"/>
      <c r="C397" s="153"/>
      <c r="H397" s="153"/>
      <c r="I397" s="153"/>
      <c r="N397" s="153"/>
      <c r="O397" s="153"/>
      <c r="T397" s="153"/>
      <c r="U397" s="153"/>
      <c r="Z397" s="153"/>
      <c r="AA397" s="153"/>
      <c r="AF397" s="153"/>
      <c r="AG397" s="153"/>
      <c r="AL397" s="153"/>
      <c r="AM397" s="153"/>
      <c r="AR397" s="153"/>
      <c r="AS397" s="153"/>
      <c r="AX397" s="153"/>
      <c r="AY397" s="153"/>
      <c r="BD397" s="153"/>
      <c r="BE397" s="153"/>
      <c r="BF397" s="153"/>
    </row>
    <row r="398" ht="15.75" customHeight="1">
      <c r="B398" s="153"/>
      <c r="C398" s="153"/>
      <c r="H398" s="153"/>
      <c r="I398" s="153"/>
      <c r="N398" s="153"/>
      <c r="O398" s="153"/>
      <c r="T398" s="153"/>
      <c r="U398" s="153"/>
      <c r="Z398" s="153"/>
      <c r="AA398" s="153"/>
      <c r="AF398" s="153"/>
      <c r="AG398" s="153"/>
      <c r="AL398" s="153"/>
      <c r="AM398" s="153"/>
      <c r="AR398" s="153"/>
      <c r="AS398" s="153"/>
      <c r="AX398" s="153"/>
      <c r="AY398" s="153"/>
      <c r="BD398" s="153"/>
      <c r="BE398" s="153"/>
      <c r="BF398" s="153"/>
    </row>
    <row r="399" ht="15.75" customHeight="1">
      <c r="B399" s="153"/>
      <c r="C399" s="153"/>
      <c r="H399" s="153"/>
      <c r="I399" s="153"/>
      <c r="N399" s="153"/>
      <c r="O399" s="153"/>
      <c r="T399" s="153"/>
      <c r="U399" s="153"/>
      <c r="Z399" s="153"/>
      <c r="AA399" s="153"/>
      <c r="AF399" s="153"/>
      <c r="AG399" s="153"/>
      <c r="AL399" s="153"/>
      <c r="AM399" s="153"/>
      <c r="AR399" s="153"/>
      <c r="AS399" s="153"/>
      <c r="AX399" s="153"/>
      <c r="AY399" s="153"/>
      <c r="BD399" s="153"/>
      <c r="BE399" s="153"/>
      <c r="BF399" s="153"/>
    </row>
    <row r="400" ht="15.75" customHeight="1">
      <c r="B400" s="153"/>
      <c r="C400" s="153"/>
      <c r="H400" s="153"/>
      <c r="I400" s="153"/>
      <c r="N400" s="153"/>
      <c r="O400" s="153"/>
      <c r="T400" s="153"/>
      <c r="U400" s="153"/>
      <c r="Z400" s="153"/>
      <c r="AA400" s="153"/>
      <c r="AF400" s="153"/>
      <c r="AG400" s="153"/>
      <c r="AL400" s="153"/>
      <c r="AM400" s="153"/>
      <c r="AR400" s="153"/>
      <c r="AS400" s="153"/>
      <c r="AX400" s="153"/>
      <c r="AY400" s="153"/>
      <c r="BD400" s="153"/>
      <c r="BE400" s="153"/>
      <c r="BF400" s="153"/>
    </row>
    <row r="401" ht="15.75" customHeight="1">
      <c r="B401" s="153"/>
      <c r="C401" s="153"/>
      <c r="H401" s="153"/>
      <c r="I401" s="153"/>
      <c r="N401" s="153"/>
      <c r="O401" s="153"/>
      <c r="T401" s="153"/>
      <c r="U401" s="153"/>
      <c r="Z401" s="153"/>
      <c r="AA401" s="153"/>
      <c r="AF401" s="153"/>
      <c r="AG401" s="153"/>
      <c r="AL401" s="153"/>
      <c r="AM401" s="153"/>
      <c r="AR401" s="153"/>
      <c r="AS401" s="153"/>
      <c r="AX401" s="153"/>
      <c r="AY401" s="153"/>
      <c r="BD401" s="153"/>
      <c r="BE401" s="153"/>
      <c r="BF401" s="153"/>
    </row>
    <row r="402" ht="15.75" customHeight="1">
      <c r="B402" s="153"/>
      <c r="C402" s="153"/>
      <c r="H402" s="153"/>
      <c r="I402" s="153"/>
      <c r="N402" s="153"/>
      <c r="O402" s="153"/>
      <c r="T402" s="153"/>
      <c r="U402" s="153"/>
      <c r="Z402" s="153"/>
      <c r="AA402" s="153"/>
      <c r="AF402" s="153"/>
      <c r="AG402" s="153"/>
      <c r="AL402" s="153"/>
      <c r="AM402" s="153"/>
      <c r="AR402" s="153"/>
      <c r="AS402" s="153"/>
      <c r="AX402" s="153"/>
      <c r="AY402" s="153"/>
      <c r="BD402" s="153"/>
      <c r="BE402" s="153"/>
      <c r="BF402" s="153"/>
    </row>
    <row r="403" ht="15.75" customHeight="1">
      <c r="B403" s="153"/>
      <c r="C403" s="153"/>
      <c r="H403" s="153"/>
      <c r="I403" s="153"/>
      <c r="N403" s="153"/>
      <c r="O403" s="153"/>
      <c r="T403" s="153"/>
      <c r="U403" s="153"/>
      <c r="Z403" s="153"/>
      <c r="AA403" s="153"/>
      <c r="AF403" s="153"/>
      <c r="AG403" s="153"/>
      <c r="AL403" s="153"/>
      <c r="AM403" s="153"/>
      <c r="AR403" s="153"/>
      <c r="AS403" s="153"/>
      <c r="AX403" s="153"/>
      <c r="AY403" s="153"/>
      <c r="BD403" s="153"/>
      <c r="BE403" s="153"/>
      <c r="BF403" s="153"/>
    </row>
    <row r="404" ht="15.75" customHeight="1">
      <c r="B404" s="153"/>
      <c r="C404" s="153"/>
      <c r="H404" s="153"/>
      <c r="I404" s="153"/>
      <c r="N404" s="153"/>
      <c r="O404" s="153"/>
      <c r="T404" s="153"/>
      <c r="U404" s="153"/>
      <c r="Z404" s="153"/>
      <c r="AA404" s="153"/>
      <c r="AF404" s="153"/>
      <c r="AG404" s="153"/>
      <c r="AL404" s="153"/>
      <c r="AM404" s="153"/>
      <c r="AR404" s="153"/>
      <c r="AS404" s="153"/>
      <c r="AX404" s="153"/>
      <c r="AY404" s="153"/>
      <c r="BD404" s="153"/>
      <c r="BE404" s="153"/>
      <c r="BF404" s="153"/>
    </row>
    <row r="405" ht="15.75" customHeight="1">
      <c r="B405" s="153"/>
      <c r="C405" s="153"/>
      <c r="H405" s="153"/>
      <c r="I405" s="153"/>
      <c r="N405" s="153"/>
      <c r="O405" s="153"/>
      <c r="T405" s="153"/>
      <c r="U405" s="153"/>
      <c r="Z405" s="153"/>
      <c r="AA405" s="153"/>
      <c r="AF405" s="153"/>
      <c r="AG405" s="153"/>
      <c r="AL405" s="153"/>
      <c r="AM405" s="153"/>
      <c r="AR405" s="153"/>
      <c r="AS405" s="153"/>
      <c r="AX405" s="153"/>
      <c r="AY405" s="153"/>
      <c r="BD405" s="153"/>
      <c r="BE405" s="153"/>
      <c r="BF405" s="153"/>
    </row>
    <row r="406" ht="15.75" customHeight="1">
      <c r="B406" s="153"/>
      <c r="C406" s="153"/>
      <c r="H406" s="153"/>
      <c r="I406" s="153"/>
      <c r="N406" s="153"/>
      <c r="O406" s="153"/>
      <c r="T406" s="153"/>
      <c r="U406" s="153"/>
      <c r="Z406" s="153"/>
      <c r="AA406" s="153"/>
      <c r="AF406" s="153"/>
      <c r="AG406" s="153"/>
      <c r="AL406" s="153"/>
      <c r="AM406" s="153"/>
      <c r="AR406" s="153"/>
      <c r="AS406" s="153"/>
      <c r="AX406" s="153"/>
      <c r="AY406" s="153"/>
      <c r="BD406" s="153"/>
      <c r="BE406" s="153"/>
      <c r="BF406" s="153"/>
    </row>
    <row r="407" ht="15.75" customHeight="1">
      <c r="B407" s="153"/>
      <c r="C407" s="153"/>
      <c r="H407" s="153"/>
      <c r="I407" s="153"/>
      <c r="N407" s="153"/>
      <c r="O407" s="153"/>
      <c r="T407" s="153"/>
      <c r="U407" s="153"/>
      <c r="Z407" s="153"/>
      <c r="AA407" s="153"/>
      <c r="AF407" s="153"/>
      <c r="AG407" s="153"/>
      <c r="AL407" s="153"/>
      <c r="AM407" s="153"/>
      <c r="AR407" s="153"/>
      <c r="AS407" s="153"/>
      <c r="AX407" s="153"/>
      <c r="AY407" s="153"/>
      <c r="BD407" s="153"/>
      <c r="BE407" s="153"/>
      <c r="BF407" s="153"/>
    </row>
    <row r="408" ht="15.75" customHeight="1">
      <c r="B408" s="153"/>
      <c r="C408" s="153"/>
      <c r="H408" s="153"/>
      <c r="I408" s="153"/>
      <c r="N408" s="153"/>
      <c r="O408" s="153"/>
      <c r="T408" s="153"/>
      <c r="U408" s="153"/>
      <c r="Z408" s="153"/>
      <c r="AA408" s="153"/>
      <c r="AF408" s="153"/>
      <c r="AG408" s="153"/>
      <c r="AL408" s="153"/>
      <c r="AM408" s="153"/>
      <c r="AR408" s="153"/>
      <c r="AS408" s="153"/>
      <c r="AX408" s="153"/>
      <c r="AY408" s="153"/>
      <c r="BD408" s="153"/>
      <c r="BE408" s="153"/>
      <c r="BF408" s="153"/>
    </row>
    <row r="409" ht="15.75" customHeight="1">
      <c r="B409" s="153"/>
      <c r="C409" s="153"/>
      <c r="H409" s="153"/>
      <c r="I409" s="153"/>
      <c r="N409" s="153"/>
      <c r="O409" s="153"/>
      <c r="T409" s="153"/>
      <c r="U409" s="153"/>
      <c r="Z409" s="153"/>
      <c r="AA409" s="153"/>
      <c r="AF409" s="153"/>
      <c r="AG409" s="153"/>
      <c r="AL409" s="153"/>
      <c r="AM409" s="153"/>
      <c r="AR409" s="153"/>
      <c r="AS409" s="153"/>
      <c r="AX409" s="153"/>
      <c r="AY409" s="153"/>
      <c r="BD409" s="153"/>
      <c r="BE409" s="153"/>
      <c r="BF409" s="153"/>
    </row>
    <row r="410" ht="15.75" customHeight="1">
      <c r="B410" s="153"/>
      <c r="C410" s="153"/>
      <c r="H410" s="153"/>
      <c r="I410" s="153"/>
      <c r="N410" s="153"/>
      <c r="O410" s="153"/>
      <c r="T410" s="153"/>
      <c r="U410" s="153"/>
      <c r="Z410" s="153"/>
      <c r="AA410" s="153"/>
      <c r="AF410" s="153"/>
      <c r="AG410" s="153"/>
      <c r="AL410" s="153"/>
      <c r="AM410" s="153"/>
      <c r="AR410" s="153"/>
      <c r="AS410" s="153"/>
      <c r="AX410" s="153"/>
      <c r="AY410" s="153"/>
      <c r="BD410" s="153"/>
      <c r="BE410" s="153"/>
      <c r="BF410" s="153"/>
    </row>
    <row r="411" ht="15.75" customHeight="1">
      <c r="B411" s="153"/>
      <c r="C411" s="153"/>
      <c r="H411" s="153"/>
      <c r="I411" s="153"/>
      <c r="N411" s="153"/>
      <c r="O411" s="153"/>
      <c r="T411" s="153"/>
      <c r="U411" s="153"/>
      <c r="Z411" s="153"/>
      <c r="AA411" s="153"/>
      <c r="AF411" s="153"/>
      <c r="AG411" s="153"/>
      <c r="AL411" s="153"/>
      <c r="AM411" s="153"/>
      <c r="AR411" s="153"/>
      <c r="AS411" s="153"/>
      <c r="AX411" s="153"/>
      <c r="AY411" s="153"/>
      <c r="BD411" s="153"/>
      <c r="BE411" s="153"/>
      <c r="BF411" s="153"/>
    </row>
    <row r="412" ht="15.75" customHeight="1">
      <c r="B412" s="153"/>
      <c r="C412" s="153"/>
      <c r="H412" s="153"/>
      <c r="I412" s="153"/>
      <c r="N412" s="153"/>
      <c r="O412" s="153"/>
      <c r="T412" s="153"/>
      <c r="U412" s="153"/>
      <c r="Z412" s="153"/>
      <c r="AA412" s="153"/>
      <c r="AF412" s="153"/>
      <c r="AG412" s="153"/>
      <c r="AL412" s="153"/>
      <c r="AM412" s="153"/>
      <c r="AR412" s="153"/>
      <c r="AS412" s="153"/>
      <c r="AX412" s="153"/>
      <c r="AY412" s="153"/>
      <c r="BD412" s="153"/>
      <c r="BE412" s="153"/>
      <c r="BF412" s="153"/>
    </row>
    <row r="413" ht="15.75" customHeight="1">
      <c r="B413" s="153"/>
      <c r="C413" s="153"/>
      <c r="H413" s="153"/>
      <c r="I413" s="153"/>
      <c r="N413" s="153"/>
      <c r="O413" s="153"/>
      <c r="T413" s="153"/>
      <c r="U413" s="153"/>
      <c r="Z413" s="153"/>
      <c r="AA413" s="153"/>
      <c r="AF413" s="153"/>
      <c r="AG413" s="153"/>
      <c r="AL413" s="153"/>
      <c r="AM413" s="153"/>
      <c r="AR413" s="153"/>
      <c r="AS413" s="153"/>
      <c r="AX413" s="153"/>
      <c r="AY413" s="153"/>
      <c r="BD413" s="153"/>
      <c r="BE413" s="153"/>
      <c r="BF413" s="153"/>
    </row>
    <row r="414" ht="15.75" customHeight="1">
      <c r="B414" s="153"/>
      <c r="C414" s="153"/>
      <c r="H414" s="153"/>
      <c r="I414" s="153"/>
      <c r="N414" s="153"/>
      <c r="O414" s="153"/>
      <c r="T414" s="153"/>
      <c r="U414" s="153"/>
      <c r="Z414" s="153"/>
      <c r="AA414" s="153"/>
      <c r="AF414" s="153"/>
      <c r="AG414" s="153"/>
      <c r="AL414" s="153"/>
      <c r="AM414" s="153"/>
      <c r="AR414" s="153"/>
      <c r="AS414" s="153"/>
      <c r="AX414" s="153"/>
      <c r="AY414" s="153"/>
      <c r="BD414" s="153"/>
      <c r="BE414" s="153"/>
      <c r="BF414" s="153"/>
    </row>
    <row r="415" ht="15.75" customHeight="1">
      <c r="B415" s="153"/>
      <c r="C415" s="153"/>
      <c r="H415" s="153"/>
      <c r="I415" s="153"/>
      <c r="N415" s="153"/>
      <c r="O415" s="153"/>
      <c r="T415" s="153"/>
      <c r="U415" s="153"/>
      <c r="Z415" s="153"/>
      <c r="AA415" s="153"/>
      <c r="AF415" s="153"/>
      <c r="AG415" s="153"/>
      <c r="AL415" s="153"/>
      <c r="AM415" s="153"/>
      <c r="AR415" s="153"/>
      <c r="AS415" s="153"/>
      <c r="AX415" s="153"/>
      <c r="AY415" s="153"/>
      <c r="BD415" s="153"/>
      <c r="BE415" s="153"/>
      <c r="BF415" s="153"/>
    </row>
    <row r="416" ht="15.75" customHeight="1">
      <c r="B416" s="153"/>
      <c r="C416" s="153"/>
      <c r="H416" s="153"/>
      <c r="I416" s="153"/>
      <c r="N416" s="153"/>
      <c r="O416" s="153"/>
      <c r="T416" s="153"/>
      <c r="U416" s="153"/>
      <c r="Z416" s="153"/>
      <c r="AA416" s="153"/>
      <c r="AF416" s="153"/>
      <c r="AG416" s="153"/>
      <c r="AL416" s="153"/>
      <c r="AM416" s="153"/>
      <c r="AR416" s="153"/>
      <c r="AS416" s="153"/>
      <c r="AX416" s="153"/>
      <c r="AY416" s="153"/>
      <c r="BD416" s="153"/>
      <c r="BE416" s="153"/>
      <c r="BF416" s="153"/>
    </row>
    <row r="417" ht="15.75" customHeight="1">
      <c r="B417" s="153"/>
      <c r="C417" s="153"/>
      <c r="H417" s="153"/>
      <c r="I417" s="153"/>
      <c r="N417" s="153"/>
      <c r="O417" s="153"/>
      <c r="T417" s="153"/>
      <c r="U417" s="153"/>
      <c r="Z417" s="153"/>
      <c r="AA417" s="153"/>
      <c r="AF417" s="153"/>
      <c r="AG417" s="153"/>
      <c r="AL417" s="153"/>
      <c r="AM417" s="153"/>
      <c r="AR417" s="153"/>
      <c r="AS417" s="153"/>
      <c r="AX417" s="153"/>
      <c r="AY417" s="153"/>
      <c r="BD417" s="153"/>
      <c r="BE417" s="153"/>
      <c r="BF417" s="153"/>
    </row>
    <row r="418" ht="15.75" customHeight="1">
      <c r="B418" s="153"/>
      <c r="C418" s="153"/>
      <c r="H418" s="153"/>
      <c r="I418" s="153"/>
      <c r="N418" s="153"/>
      <c r="O418" s="153"/>
      <c r="T418" s="153"/>
      <c r="U418" s="153"/>
      <c r="Z418" s="153"/>
      <c r="AA418" s="153"/>
      <c r="AF418" s="153"/>
      <c r="AG418" s="153"/>
      <c r="AL418" s="153"/>
      <c r="AM418" s="153"/>
      <c r="AR418" s="153"/>
      <c r="AS418" s="153"/>
      <c r="AX418" s="153"/>
      <c r="AY418" s="153"/>
      <c r="BD418" s="153"/>
      <c r="BE418" s="153"/>
      <c r="BF418" s="153"/>
    </row>
    <row r="419" ht="15.75" customHeight="1">
      <c r="B419" s="153"/>
      <c r="C419" s="153"/>
      <c r="H419" s="153"/>
      <c r="I419" s="153"/>
      <c r="N419" s="153"/>
      <c r="O419" s="153"/>
      <c r="T419" s="153"/>
      <c r="U419" s="153"/>
      <c r="Z419" s="153"/>
      <c r="AA419" s="153"/>
      <c r="AF419" s="153"/>
      <c r="AG419" s="153"/>
      <c r="AL419" s="153"/>
      <c r="AM419" s="153"/>
      <c r="AR419" s="153"/>
      <c r="AS419" s="153"/>
      <c r="AX419" s="153"/>
      <c r="AY419" s="153"/>
      <c r="BD419" s="153"/>
      <c r="BE419" s="153"/>
      <c r="BF419" s="153"/>
    </row>
    <row r="420" ht="15.75" customHeight="1">
      <c r="B420" s="153"/>
      <c r="C420" s="153"/>
      <c r="H420" s="153"/>
      <c r="I420" s="153"/>
      <c r="N420" s="153"/>
      <c r="O420" s="153"/>
      <c r="T420" s="153"/>
      <c r="U420" s="153"/>
      <c r="Z420" s="153"/>
      <c r="AA420" s="153"/>
      <c r="AF420" s="153"/>
      <c r="AG420" s="153"/>
      <c r="AL420" s="153"/>
      <c r="AM420" s="153"/>
      <c r="AR420" s="153"/>
      <c r="AS420" s="153"/>
      <c r="AX420" s="153"/>
      <c r="AY420" s="153"/>
      <c r="BD420" s="153"/>
      <c r="BE420" s="153"/>
      <c r="BF420" s="153"/>
    </row>
    <row r="421" ht="15.75" customHeight="1">
      <c r="B421" s="153"/>
      <c r="C421" s="153"/>
      <c r="H421" s="153"/>
      <c r="I421" s="153"/>
      <c r="N421" s="153"/>
      <c r="O421" s="153"/>
      <c r="T421" s="153"/>
      <c r="U421" s="153"/>
      <c r="Z421" s="153"/>
      <c r="AA421" s="153"/>
      <c r="AF421" s="153"/>
      <c r="AG421" s="153"/>
      <c r="AL421" s="153"/>
      <c r="AM421" s="153"/>
      <c r="AR421" s="153"/>
      <c r="AS421" s="153"/>
      <c r="AX421" s="153"/>
      <c r="AY421" s="153"/>
      <c r="BD421" s="153"/>
      <c r="BE421" s="153"/>
      <c r="BF421" s="153"/>
    </row>
    <row r="422" ht="15.75" customHeight="1">
      <c r="B422" s="153"/>
      <c r="C422" s="153"/>
      <c r="H422" s="153"/>
      <c r="I422" s="153"/>
      <c r="N422" s="153"/>
      <c r="O422" s="153"/>
      <c r="T422" s="153"/>
      <c r="U422" s="153"/>
      <c r="Z422" s="153"/>
      <c r="AA422" s="153"/>
      <c r="AF422" s="153"/>
      <c r="AG422" s="153"/>
      <c r="AL422" s="153"/>
      <c r="AM422" s="153"/>
      <c r="AR422" s="153"/>
      <c r="AS422" s="153"/>
      <c r="AX422" s="153"/>
      <c r="AY422" s="153"/>
      <c r="BD422" s="153"/>
      <c r="BE422" s="153"/>
      <c r="BF422" s="153"/>
    </row>
    <row r="423" ht="15.75" customHeight="1">
      <c r="B423" s="153"/>
      <c r="C423" s="153"/>
      <c r="H423" s="153"/>
      <c r="I423" s="153"/>
      <c r="N423" s="153"/>
      <c r="O423" s="153"/>
      <c r="T423" s="153"/>
      <c r="U423" s="153"/>
      <c r="Z423" s="153"/>
      <c r="AA423" s="153"/>
      <c r="AF423" s="153"/>
      <c r="AG423" s="153"/>
      <c r="AL423" s="153"/>
      <c r="AM423" s="153"/>
      <c r="AR423" s="153"/>
      <c r="AS423" s="153"/>
      <c r="AX423" s="153"/>
      <c r="AY423" s="153"/>
      <c r="BD423" s="153"/>
      <c r="BE423" s="153"/>
      <c r="BF423" s="153"/>
    </row>
    <row r="424" ht="15.75" customHeight="1">
      <c r="B424" s="153"/>
      <c r="C424" s="153"/>
      <c r="H424" s="153"/>
      <c r="I424" s="153"/>
      <c r="N424" s="153"/>
      <c r="O424" s="153"/>
      <c r="T424" s="153"/>
      <c r="U424" s="153"/>
      <c r="Z424" s="153"/>
      <c r="AA424" s="153"/>
      <c r="AF424" s="153"/>
      <c r="AG424" s="153"/>
      <c r="AL424" s="153"/>
      <c r="AM424" s="153"/>
      <c r="AR424" s="153"/>
      <c r="AS424" s="153"/>
      <c r="AX424" s="153"/>
      <c r="AY424" s="153"/>
      <c r="BD424" s="153"/>
      <c r="BE424" s="153"/>
      <c r="BF424" s="153"/>
    </row>
    <row r="425" ht="15.75" customHeight="1">
      <c r="B425" s="153"/>
      <c r="C425" s="153"/>
      <c r="H425" s="153"/>
      <c r="I425" s="153"/>
      <c r="N425" s="153"/>
      <c r="O425" s="153"/>
      <c r="T425" s="153"/>
      <c r="U425" s="153"/>
      <c r="Z425" s="153"/>
      <c r="AA425" s="153"/>
      <c r="AF425" s="153"/>
      <c r="AG425" s="153"/>
      <c r="AL425" s="153"/>
      <c r="AM425" s="153"/>
      <c r="AR425" s="153"/>
      <c r="AS425" s="153"/>
      <c r="AX425" s="153"/>
      <c r="AY425" s="153"/>
      <c r="BD425" s="153"/>
      <c r="BE425" s="153"/>
      <c r="BF425" s="153"/>
    </row>
    <row r="426" ht="15.75" customHeight="1">
      <c r="B426" s="153"/>
      <c r="C426" s="153"/>
      <c r="H426" s="153"/>
      <c r="I426" s="153"/>
      <c r="N426" s="153"/>
      <c r="O426" s="153"/>
      <c r="T426" s="153"/>
      <c r="U426" s="153"/>
      <c r="Z426" s="153"/>
      <c r="AA426" s="153"/>
      <c r="AF426" s="153"/>
      <c r="AG426" s="153"/>
      <c r="AL426" s="153"/>
      <c r="AM426" s="153"/>
      <c r="AR426" s="153"/>
      <c r="AS426" s="153"/>
      <c r="AX426" s="153"/>
      <c r="AY426" s="153"/>
      <c r="BD426" s="153"/>
      <c r="BE426" s="153"/>
      <c r="BF426" s="153"/>
    </row>
    <row r="427" ht="15.75" customHeight="1">
      <c r="B427" s="153"/>
      <c r="C427" s="153"/>
      <c r="H427" s="153"/>
      <c r="I427" s="153"/>
      <c r="N427" s="153"/>
      <c r="O427" s="153"/>
      <c r="T427" s="153"/>
      <c r="U427" s="153"/>
      <c r="Z427" s="153"/>
      <c r="AA427" s="153"/>
      <c r="AF427" s="153"/>
      <c r="AG427" s="153"/>
      <c r="AL427" s="153"/>
      <c r="AM427" s="153"/>
      <c r="AR427" s="153"/>
      <c r="AS427" s="153"/>
      <c r="AX427" s="153"/>
      <c r="AY427" s="153"/>
      <c r="BD427" s="153"/>
      <c r="BE427" s="153"/>
      <c r="BF427" s="153"/>
    </row>
    <row r="428" ht="15.75" customHeight="1">
      <c r="B428" s="153"/>
      <c r="C428" s="153"/>
      <c r="H428" s="153"/>
      <c r="I428" s="153"/>
      <c r="N428" s="153"/>
      <c r="O428" s="153"/>
      <c r="T428" s="153"/>
      <c r="U428" s="153"/>
      <c r="Z428" s="153"/>
      <c r="AA428" s="153"/>
      <c r="AF428" s="153"/>
      <c r="AG428" s="153"/>
      <c r="AL428" s="153"/>
      <c r="AM428" s="153"/>
      <c r="AR428" s="153"/>
      <c r="AS428" s="153"/>
      <c r="AX428" s="153"/>
      <c r="AY428" s="153"/>
      <c r="BD428" s="153"/>
      <c r="BE428" s="153"/>
      <c r="BF428" s="153"/>
    </row>
    <row r="429" ht="15.75" customHeight="1">
      <c r="B429" s="153"/>
      <c r="C429" s="153"/>
      <c r="H429" s="153"/>
      <c r="I429" s="153"/>
      <c r="N429" s="153"/>
      <c r="O429" s="153"/>
      <c r="T429" s="153"/>
      <c r="U429" s="153"/>
      <c r="Z429" s="153"/>
      <c r="AA429" s="153"/>
      <c r="AF429" s="153"/>
      <c r="AG429" s="153"/>
      <c r="AL429" s="153"/>
      <c r="AM429" s="153"/>
      <c r="AR429" s="153"/>
      <c r="AS429" s="153"/>
      <c r="AX429" s="153"/>
      <c r="AY429" s="153"/>
      <c r="BD429" s="153"/>
      <c r="BE429" s="153"/>
      <c r="BF429" s="153"/>
    </row>
    <row r="430" ht="15.75" customHeight="1">
      <c r="B430" s="153"/>
      <c r="C430" s="153"/>
      <c r="H430" s="153"/>
      <c r="I430" s="153"/>
      <c r="N430" s="153"/>
      <c r="O430" s="153"/>
      <c r="T430" s="153"/>
      <c r="U430" s="153"/>
      <c r="Z430" s="153"/>
      <c r="AA430" s="153"/>
      <c r="AF430" s="153"/>
      <c r="AG430" s="153"/>
      <c r="AL430" s="153"/>
      <c r="AM430" s="153"/>
      <c r="AR430" s="153"/>
      <c r="AS430" s="153"/>
      <c r="AX430" s="153"/>
      <c r="AY430" s="153"/>
      <c r="BD430" s="153"/>
      <c r="BE430" s="153"/>
      <c r="BF430" s="153"/>
    </row>
    <row r="431" ht="15.75" customHeight="1">
      <c r="B431" s="153"/>
      <c r="C431" s="153"/>
      <c r="H431" s="153"/>
      <c r="I431" s="153"/>
      <c r="N431" s="153"/>
      <c r="O431" s="153"/>
      <c r="T431" s="153"/>
      <c r="U431" s="153"/>
      <c r="Z431" s="153"/>
      <c r="AA431" s="153"/>
      <c r="AF431" s="153"/>
      <c r="AG431" s="153"/>
      <c r="AL431" s="153"/>
      <c r="AM431" s="153"/>
      <c r="AR431" s="153"/>
      <c r="AS431" s="153"/>
      <c r="AX431" s="153"/>
      <c r="AY431" s="153"/>
      <c r="BD431" s="153"/>
      <c r="BE431" s="153"/>
      <c r="BF431" s="153"/>
    </row>
    <row r="432" ht="15.75" customHeight="1">
      <c r="B432" s="153"/>
      <c r="C432" s="153"/>
      <c r="H432" s="153"/>
      <c r="I432" s="153"/>
      <c r="N432" s="153"/>
      <c r="O432" s="153"/>
      <c r="T432" s="153"/>
      <c r="U432" s="153"/>
      <c r="Z432" s="153"/>
      <c r="AA432" s="153"/>
      <c r="AF432" s="153"/>
      <c r="AG432" s="153"/>
      <c r="AL432" s="153"/>
      <c r="AM432" s="153"/>
      <c r="AR432" s="153"/>
      <c r="AS432" s="153"/>
      <c r="AX432" s="153"/>
      <c r="AY432" s="153"/>
      <c r="BD432" s="153"/>
      <c r="BE432" s="153"/>
      <c r="BF432" s="153"/>
    </row>
    <row r="433" ht="15.75" customHeight="1">
      <c r="B433" s="153"/>
      <c r="C433" s="153"/>
      <c r="H433" s="153"/>
      <c r="I433" s="153"/>
      <c r="N433" s="153"/>
      <c r="O433" s="153"/>
      <c r="T433" s="153"/>
      <c r="U433" s="153"/>
      <c r="Z433" s="153"/>
      <c r="AA433" s="153"/>
      <c r="AF433" s="153"/>
      <c r="AG433" s="153"/>
      <c r="AL433" s="153"/>
      <c r="AM433" s="153"/>
      <c r="AR433" s="153"/>
      <c r="AS433" s="153"/>
      <c r="AX433" s="153"/>
      <c r="AY433" s="153"/>
      <c r="BD433" s="153"/>
      <c r="BE433" s="153"/>
      <c r="BF433" s="153"/>
    </row>
    <row r="434" ht="15.75" customHeight="1">
      <c r="B434" s="153"/>
      <c r="C434" s="153"/>
      <c r="H434" s="153"/>
      <c r="I434" s="153"/>
      <c r="N434" s="153"/>
      <c r="O434" s="153"/>
      <c r="T434" s="153"/>
      <c r="U434" s="153"/>
      <c r="Z434" s="153"/>
      <c r="AA434" s="153"/>
      <c r="AF434" s="153"/>
      <c r="AG434" s="153"/>
      <c r="AL434" s="153"/>
      <c r="AM434" s="153"/>
      <c r="AR434" s="153"/>
      <c r="AS434" s="153"/>
      <c r="AX434" s="153"/>
      <c r="AY434" s="153"/>
      <c r="BD434" s="153"/>
      <c r="BE434" s="153"/>
      <c r="BF434" s="153"/>
    </row>
    <row r="435" ht="15.75" customHeight="1">
      <c r="B435" s="153"/>
      <c r="C435" s="153"/>
      <c r="H435" s="153"/>
      <c r="I435" s="153"/>
      <c r="N435" s="153"/>
      <c r="O435" s="153"/>
      <c r="T435" s="153"/>
      <c r="U435" s="153"/>
      <c r="Z435" s="153"/>
      <c r="AA435" s="153"/>
      <c r="AF435" s="153"/>
      <c r="AG435" s="153"/>
      <c r="AL435" s="153"/>
      <c r="AM435" s="153"/>
      <c r="AR435" s="153"/>
      <c r="AS435" s="153"/>
      <c r="AX435" s="153"/>
      <c r="AY435" s="153"/>
      <c r="BD435" s="153"/>
      <c r="BE435" s="153"/>
      <c r="BF435" s="153"/>
    </row>
    <row r="436" ht="15.75" customHeight="1">
      <c r="B436" s="153"/>
      <c r="C436" s="153"/>
      <c r="H436" s="153"/>
      <c r="I436" s="153"/>
      <c r="N436" s="153"/>
      <c r="O436" s="153"/>
      <c r="T436" s="153"/>
      <c r="U436" s="153"/>
      <c r="Z436" s="153"/>
      <c r="AA436" s="153"/>
      <c r="AF436" s="153"/>
      <c r="AG436" s="153"/>
      <c r="AL436" s="153"/>
      <c r="AM436" s="153"/>
      <c r="AR436" s="153"/>
      <c r="AS436" s="153"/>
      <c r="AX436" s="153"/>
      <c r="AY436" s="153"/>
      <c r="BD436" s="153"/>
      <c r="BE436" s="153"/>
      <c r="BF436" s="153"/>
    </row>
    <row r="437" ht="15.75" customHeight="1">
      <c r="B437" s="153"/>
      <c r="C437" s="153"/>
      <c r="H437" s="153"/>
      <c r="I437" s="153"/>
      <c r="N437" s="153"/>
      <c r="O437" s="153"/>
      <c r="T437" s="153"/>
      <c r="U437" s="153"/>
      <c r="Z437" s="153"/>
      <c r="AA437" s="153"/>
      <c r="AF437" s="153"/>
      <c r="AG437" s="153"/>
      <c r="AL437" s="153"/>
      <c r="AM437" s="153"/>
      <c r="AR437" s="153"/>
      <c r="AS437" s="153"/>
      <c r="AX437" s="153"/>
      <c r="AY437" s="153"/>
      <c r="BD437" s="153"/>
      <c r="BE437" s="153"/>
      <c r="BF437" s="153"/>
    </row>
    <row r="438" ht="15.75" customHeight="1">
      <c r="B438" s="153"/>
      <c r="C438" s="153"/>
      <c r="H438" s="153"/>
      <c r="I438" s="153"/>
      <c r="N438" s="153"/>
      <c r="O438" s="153"/>
      <c r="T438" s="153"/>
      <c r="U438" s="153"/>
      <c r="Z438" s="153"/>
      <c r="AA438" s="153"/>
      <c r="AF438" s="153"/>
      <c r="AG438" s="153"/>
      <c r="AL438" s="153"/>
      <c r="AM438" s="153"/>
      <c r="AR438" s="153"/>
      <c r="AS438" s="153"/>
      <c r="AX438" s="153"/>
      <c r="AY438" s="153"/>
      <c r="BD438" s="153"/>
      <c r="BE438" s="153"/>
      <c r="BF438" s="153"/>
    </row>
    <row r="439" ht="15.75" customHeight="1">
      <c r="B439" s="153"/>
      <c r="C439" s="153"/>
      <c r="H439" s="153"/>
      <c r="I439" s="153"/>
      <c r="N439" s="153"/>
      <c r="O439" s="153"/>
      <c r="T439" s="153"/>
      <c r="U439" s="153"/>
      <c r="Z439" s="153"/>
      <c r="AA439" s="153"/>
      <c r="AF439" s="153"/>
      <c r="AG439" s="153"/>
      <c r="AL439" s="153"/>
      <c r="AM439" s="153"/>
      <c r="AR439" s="153"/>
      <c r="AS439" s="153"/>
      <c r="AX439" s="153"/>
      <c r="AY439" s="153"/>
      <c r="BD439" s="153"/>
      <c r="BE439" s="153"/>
      <c r="BF439" s="153"/>
    </row>
    <row r="440" ht="15.75" customHeight="1">
      <c r="B440" s="153"/>
      <c r="C440" s="153"/>
      <c r="H440" s="153"/>
      <c r="I440" s="153"/>
      <c r="N440" s="153"/>
      <c r="O440" s="153"/>
      <c r="T440" s="153"/>
      <c r="U440" s="153"/>
      <c r="Z440" s="153"/>
      <c r="AA440" s="153"/>
      <c r="AF440" s="153"/>
      <c r="AG440" s="153"/>
      <c r="AL440" s="153"/>
      <c r="AM440" s="153"/>
      <c r="AR440" s="153"/>
      <c r="AS440" s="153"/>
      <c r="AX440" s="153"/>
      <c r="AY440" s="153"/>
      <c r="BD440" s="153"/>
      <c r="BE440" s="153"/>
      <c r="BF440" s="153"/>
    </row>
    <row r="441" ht="15.75" customHeight="1">
      <c r="B441" s="153"/>
      <c r="C441" s="153"/>
      <c r="H441" s="153"/>
      <c r="I441" s="153"/>
      <c r="N441" s="153"/>
      <c r="O441" s="153"/>
      <c r="T441" s="153"/>
      <c r="U441" s="153"/>
      <c r="Z441" s="153"/>
      <c r="AA441" s="153"/>
      <c r="AF441" s="153"/>
      <c r="AG441" s="153"/>
      <c r="AL441" s="153"/>
      <c r="AM441" s="153"/>
      <c r="AR441" s="153"/>
      <c r="AS441" s="153"/>
      <c r="AX441" s="153"/>
      <c r="AY441" s="153"/>
      <c r="BD441" s="153"/>
      <c r="BE441" s="153"/>
      <c r="BF441" s="153"/>
    </row>
    <row r="442" ht="15.75" customHeight="1">
      <c r="B442" s="153"/>
      <c r="C442" s="153"/>
      <c r="H442" s="153"/>
      <c r="I442" s="153"/>
      <c r="N442" s="153"/>
      <c r="O442" s="153"/>
      <c r="T442" s="153"/>
      <c r="U442" s="153"/>
      <c r="Z442" s="153"/>
      <c r="AA442" s="153"/>
      <c r="AF442" s="153"/>
      <c r="AG442" s="153"/>
      <c r="AL442" s="153"/>
      <c r="AM442" s="153"/>
      <c r="AR442" s="153"/>
      <c r="AS442" s="153"/>
      <c r="AX442" s="153"/>
      <c r="AY442" s="153"/>
      <c r="BD442" s="153"/>
      <c r="BE442" s="153"/>
      <c r="BF442" s="153"/>
    </row>
    <row r="443" ht="15.75" customHeight="1">
      <c r="B443" s="153"/>
      <c r="C443" s="153"/>
      <c r="H443" s="153"/>
      <c r="I443" s="153"/>
      <c r="N443" s="153"/>
      <c r="O443" s="153"/>
      <c r="T443" s="153"/>
      <c r="U443" s="153"/>
      <c r="Z443" s="153"/>
      <c r="AA443" s="153"/>
      <c r="AF443" s="153"/>
      <c r="AG443" s="153"/>
      <c r="AL443" s="153"/>
      <c r="AM443" s="153"/>
      <c r="AR443" s="153"/>
      <c r="AS443" s="153"/>
      <c r="AX443" s="153"/>
      <c r="AY443" s="153"/>
      <c r="BD443" s="153"/>
      <c r="BE443" s="153"/>
      <c r="BF443" s="153"/>
    </row>
    <row r="444" ht="15.75" customHeight="1">
      <c r="B444" s="153"/>
      <c r="C444" s="153"/>
      <c r="H444" s="153"/>
      <c r="I444" s="153"/>
      <c r="N444" s="153"/>
      <c r="O444" s="153"/>
      <c r="T444" s="153"/>
      <c r="U444" s="153"/>
      <c r="Z444" s="153"/>
      <c r="AA444" s="153"/>
      <c r="AF444" s="153"/>
      <c r="AG444" s="153"/>
      <c r="AL444" s="153"/>
      <c r="AM444" s="153"/>
      <c r="AR444" s="153"/>
      <c r="AS444" s="153"/>
      <c r="AX444" s="153"/>
      <c r="AY444" s="153"/>
      <c r="BD444" s="153"/>
      <c r="BE444" s="153"/>
      <c r="BF444" s="153"/>
    </row>
    <row r="445" ht="15.75" customHeight="1">
      <c r="B445" s="153"/>
      <c r="C445" s="153"/>
      <c r="H445" s="153"/>
      <c r="I445" s="153"/>
      <c r="N445" s="153"/>
      <c r="O445" s="153"/>
      <c r="T445" s="153"/>
      <c r="U445" s="153"/>
      <c r="Z445" s="153"/>
      <c r="AA445" s="153"/>
      <c r="AF445" s="153"/>
      <c r="AG445" s="153"/>
      <c r="AL445" s="153"/>
      <c r="AM445" s="153"/>
      <c r="AR445" s="153"/>
      <c r="AS445" s="153"/>
      <c r="AX445" s="153"/>
      <c r="AY445" s="153"/>
      <c r="BD445" s="153"/>
      <c r="BE445" s="153"/>
      <c r="BF445" s="153"/>
    </row>
    <row r="446" ht="15.75" customHeight="1">
      <c r="B446" s="153"/>
      <c r="C446" s="153"/>
      <c r="H446" s="153"/>
      <c r="I446" s="153"/>
      <c r="N446" s="153"/>
      <c r="O446" s="153"/>
      <c r="T446" s="153"/>
      <c r="U446" s="153"/>
      <c r="Z446" s="153"/>
      <c r="AA446" s="153"/>
      <c r="AF446" s="153"/>
      <c r="AG446" s="153"/>
      <c r="AL446" s="153"/>
      <c r="AM446" s="153"/>
      <c r="AR446" s="153"/>
      <c r="AS446" s="153"/>
      <c r="AX446" s="153"/>
      <c r="AY446" s="153"/>
      <c r="BD446" s="153"/>
      <c r="BE446" s="153"/>
      <c r="BF446" s="153"/>
    </row>
    <row r="447" ht="15.75" customHeight="1">
      <c r="B447" s="153"/>
      <c r="C447" s="153"/>
      <c r="H447" s="153"/>
      <c r="I447" s="153"/>
      <c r="N447" s="153"/>
      <c r="O447" s="153"/>
      <c r="T447" s="153"/>
      <c r="U447" s="153"/>
      <c r="Z447" s="153"/>
      <c r="AA447" s="153"/>
      <c r="AF447" s="153"/>
      <c r="AG447" s="153"/>
      <c r="AL447" s="153"/>
      <c r="AM447" s="153"/>
      <c r="AR447" s="153"/>
      <c r="AS447" s="153"/>
      <c r="AX447" s="153"/>
      <c r="AY447" s="153"/>
      <c r="BD447" s="153"/>
      <c r="BE447" s="153"/>
      <c r="BF447" s="153"/>
    </row>
    <row r="448" ht="15.75" customHeight="1">
      <c r="B448" s="153"/>
      <c r="C448" s="153"/>
      <c r="H448" s="153"/>
      <c r="I448" s="153"/>
      <c r="N448" s="153"/>
      <c r="O448" s="153"/>
      <c r="T448" s="153"/>
      <c r="U448" s="153"/>
      <c r="Z448" s="153"/>
      <c r="AA448" s="153"/>
      <c r="AF448" s="153"/>
      <c r="AG448" s="153"/>
      <c r="AL448" s="153"/>
      <c r="AM448" s="153"/>
      <c r="AR448" s="153"/>
      <c r="AS448" s="153"/>
      <c r="AX448" s="153"/>
      <c r="AY448" s="153"/>
      <c r="BD448" s="153"/>
      <c r="BE448" s="153"/>
      <c r="BF448" s="153"/>
    </row>
    <row r="449" ht="15.75" customHeight="1">
      <c r="B449" s="153"/>
      <c r="C449" s="153"/>
      <c r="H449" s="153"/>
      <c r="I449" s="153"/>
      <c r="N449" s="153"/>
      <c r="O449" s="153"/>
      <c r="T449" s="153"/>
      <c r="U449" s="153"/>
      <c r="Z449" s="153"/>
      <c r="AA449" s="153"/>
      <c r="AF449" s="153"/>
      <c r="AG449" s="153"/>
      <c r="AL449" s="153"/>
      <c r="AM449" s="153"/>
      <c r="AR449" s="153"/>
      <c r="AS449" s="153"/>
      <c r="AX449" s="153"/>
      <c r="AY449" s="153"/>
      <c r="BD449" s="153"/>
      <c r="BE449" s="153"/>
      <c r="BF449" s="153"/>
    </row>
    <row r="450" ht="15.75" customHeight="1">
      <c r="B450" s="153"/>
      <c r="C450" s="153"/>
      <c r="H450" s="153"/>
      <c r="I450" s="153"/>
      <c r="N450" s="153"/>
      <c r="O450" s="153"/>
      <c r="T450" s="153"/>
      <c r="U450" s="153"/>
      <c r="Z450" s="153"/>
      <c r="AA450" s="153"/>
      <c r="AF450" s="153"/>
      <c r="AG450" s="153"/>
      <c r="AL450" s="153"/>
      <c r="AM450" s="153"/>
      <c r="AR450" s="153"/>
      <c r="AS450" s="153"/>
      <c r="AX450" s="153"/>
      <c r="AY450" s="153"/>
      <c r="BD450" s="153"/>
      <c r="BE450" s="153"/>
      <c r="BF450" s="153"/>
    </row>
    <row r="451" ht="15.75" customHeight="1">
      <c r="B451" s="153"/>
      <c r="C451" s="153"/>
      <c r="H451" s="153"/>
      <c r="I451" s="153"/>
      <c r="N451" s="153"/>
      <c r="O451" s="153"/>
      <c r="T451" s="153"/>
      <c r="U451" s="153"/>
      <c r="Z451" s="153"/>
      <c r="AA451" s="153"/>
      <c r="AF451" s="153"/>
      <c r="AG451" s="153"/>
      <c r="AL451" s="153"/>
      <c r="AM451" s="153"/>
      <c r="AR451" s="153"/>
      <c r="AS451" s="153"/>
      <c r="AX451" s="153"/>
      <c r="AY451" s="153"/>
      <c r="BD451" s="153"/>
      <c r="BE451" s="153"/>
      <c r="BF451" s="153"/>
    </row>
    <row r="452" ht="15.75" customHeight="1">
      <c r="B452" s="153"/>
      <c r="C452" s="153"/>
      <c r="H452" s="153"/>
      <c r="I452" s="153"/>
      <c r="N452" s="153"/>
      <c r="O452" s="153"/>
      <c r="T452" s="153"/>
      <c r="U452" s="153"/>
      <c r="Z452" s="153"/>
      <c r="AA452" s="153"/>
      <c r="AF452" s="153"/>
      <c r="AG452" s="153"/>
      <c r="AL452" s="153"/>
      <c r="AM452" s="153"/>
      <c r="AR452" s="153"/>
      <c r="AS452" s="153"/>
      <c r="AX452" s="153"/>
      <c r="AY452" s="153"/>
      <c r="BD452" s="153"/>
      <c r="BE452" s="153"/>
      <c r="BF452" s="153"/>
    </row>
    <row r="453" ht="15.75" customHeight="1">
      <c r="B453" s="153"/>
      <c r="C453" s="153"/>
      <c r="H453" s="153"/>
      <c r="I453" s="153"/>
      <c r="N453" s="153"/>
      <c r="O453" s="153"/>
      <c r="T453" s="153"/>
      <c r="U453" s="153"/>
      <c r="Z453" s="153"/>
      <c r="AA453" s="153"/>
      <c r="AF453" s="153"/>
      <c r="AG453" s="153"/>
      <c r="AL453" s="153"/>
      <c r="AM453" s="153"/>
      <c r="AR453" s="153"/>
      <c r="AS453" s="153"/>
      <c r="AX453" s="153"/>
      <c r="AY453" s="153"/>
      <c r="BD453" s="153"/>
      <c r="BE453" s="153"/>
      <c r="BF453" s="153"/>
    </row>
    <row r="454" ht="15.75" customHeight="1">
      <c r="B454" s="153"/>
      <c r="C454" s="153"/>
      <c r="H454" s="153"/>
      <c r="I454" s="153"/>
      <c r="N454" s="153"/>
      <c r="O454" s="153"/>
      <c r="T454" s="153"/>
      <c r="U454" s="153"/>
      <c r="Z454" s="153"/>
      <c r="AA454" s="153"/>
      <c r="AF454" s="153"/>
      <c r="AG454" s="153"/>
      <c r="AL454" s="153"/>
      <c r="AM454" s="153"/>
      <c r="AR454" s="153"/>
      <c r="AS454" s="153"/>
      <c r="AX454" s="153"/>
      <c r="AY454" s="153"/>
      <c r="BD454" s="153"/>
      <c r="BE454" s="153"/>
      <c r="BF454" s="153"/>
    </row>
    <row r="455" ht="15.75" customHeight="1">
      <c r="B455" s="153"/>
      <c r="C455" s="153"/>
      <c r="H455" s="153"/>
      <c r="I455" s="153"/>
      <c r="N455" s="153"/>
      <c r="O455" s="153"/>
      <c r="T455" s="153"/>
      <c r="U455" s="153"/>
      <c r="Z455" s="153"/>
      <c r="AA455" s="153"/>
      <c r="AF455" s="153"/>
      <c r="AG455" s="153"/>
      <c r="AL455" s="153"/>
      <c r="AM455" s="153"/>
      <c r="AR455" s="153"/>
      <c r="AS455" s="153"/>
      <c r="AX455" s="153"/>
      <c r="AY455" s="153"/>
      <c r="BD455" s="153"/>
      <c r="BE455" s="153"/>
      <c r="BF455" s="153"/>
    </row>
    <row r="456" ht="15.75" customHeight="1">
      <c r="B456" s="153"/>
      <c r="C456" s="153"/>
      <c r="H456" s="153"/>
      <c r="I456" s="153"/>
      <c r="N456" s="153"/>
      <c r="O456" s="153"/>
      <c r="T456" s="153"/>
      <c r="U456" s="153"/>
      <c r="Z456" s="153"/>
      <c r="AA456" s="153"/>
      <c r="AF456" s="153"/>
      <c r="AG456" s="153"/>
      <c r="AL456" s="153"/>
      <c r="AM456" s="153"/>
      <c r="AR456" s="153"/>
      <c r="AS456" s="153"/>
      <c r="AX456" s="153"/>
      <c r="AY456" s="153"/>
      <c r="BD456" s="153"/>
      <c r="BE456" s="153"/>
      <c r="BF456" s="153"/>
    </row>
    <row r="457" ht="15.75" customHeight="1">
      <c r="B457" s="153"/>
      <c r="C457" s="153"/>
      <c r="H457" s="153"/>
      <c r="I457" s="153"/>
      <c r="N457" s="153"/>
      <c r="O457" s="153"/>
      <c r="T457" s="153"/>
      <c r="U457" s="153"/>
      <c r="Z457" s="153"/>
      <c r="AA457" s="153"/>
      <c r="AF457" s="153"/>
      <c r="AG457" s="153"/>
      <c r="AL457" s="153"/>
      <c r="AM457" s="153"/>
      <c r="AR457" s="153"/>
      <c r="AS457" s="153"/>
      <c r="AX457" s="153"/>
      <c r="AY457" s="153"/>
      <c r="BD457" s="153"/>
      <c r="BE457" s="153"/>
      <c r="BF457" s="153"/>
    </row>
    <row r="458" ht="15.75" customHeight="1">
      <c r="B458" s="153"/>
      <c r="C458" s="153"/>
      <c r="H458" s="153"/>
      <c r="I458" s="153"/>
      <c r="N458" s="153"/>
      <c r="O458" s="153"/>
      <c r="T458" s="153"/>
      <c r="U458" s="153"/>
      <c r="Z458" s="153"/>
      <c r="AA458" s="153"/>
      <c r="AF458" s="153"/>
      <c r="AG458" s="153"/>
      <c r="AL458" s="153"/>
      <c r="AM458" s="153"/>
      <c r="AR458" s="153"/>
      <c r="AS458" s="153"/>
      <c r="AX458" s="153"/>
      <c r="AY458" s="153"/>
      <c r="BD458" s="153"/>
      <c r="BE458" s="153"/>
      <c r="BF458" s="153"/>
    </row>
    <row r="459" ht="15.75" customHeight="1">
      <c r="B459" s="153"/>
      <c r="C459" s="153"/>
      <c r="H459" s="153"/>
      <c r="I459" s="153"/>
      <c r="N459" s="153"/>
      <c r="O459" s="153"/>
      <c r="T459" s="153"/>
      <c r="U459" s="153"/>
      <c r="Z459" s="153"/>
      <c r="AA459" s="153"/>
      <c r="AF459" s="153"/>
      <c r="AG459" s="153"/>
      <c r="AL459" s="153"/>
      <c r="AM459" s="153"/>
      <c r="AR459" s="153"/>
      <c r="AS459" s="153"/>
      <c r="AX459" s="153"/>
      <c r="AY459" s="153"/>
      <c r="BD459" s="153"/>
      <c r="BE459" s="153"/>
      <c r="BF459" s="153"/>
    </row>
    <row r="460" ht="15.75" customHeight="1">
      <c r="B460" s="153"/>
      <c r="C460" s="153"/>
      <c r="H460" s="153"/>
      <c r="I460" s="153"/>
      <c r="N460" s="153"/>
      <c r="O460" s="153"/>
      <c r="T460" s="153"/>
      <c r="U460" s="153"/>
      <c r="Z460" s="153"/>
      <c r="AA460" s="153"/>
      <c r="AF460" s="153"/>
      <c r="AG460" s="153"/>
      <c r="AL460" s="153"/>
      <c r="AM460" s="153"/>
      <c r="AR460" s="153"/>
      <c r="AS460" s="153"/>
      <c r="AX460" s="153"/>
      <c r="AY460" s="153"/>
      <c r="BD460" s="153"/>
      <c r="BE460" s="153"/>
      <c r="BF460" s="153"/>
    </row>
    <row r="461" ht="15.75" customHeight="1">
      <c r="B461" s="153"/>
      <c r="C461" s="153"/>
      <c r="H461" s="153"/>
      <c r="I461" s="153"/>
      <c r="N461" s="153"/>
      <c r="O461" s="153"/>
      <c r="T461" s="153"/>
      <c r="U461" s="153"/>
      <c r="Z461" s="153"/>
      <c r="AA461" s="153"/>
      <c r="AF461" s="153"/>
      <c r="AG461" s="153"/>
      <c r="AL461" s="153"/>
      <c r="AM461" s="153"/>
      <c r="AR461" s="153"/>
      <c r="AS461" s="153"/>
      <c r="AX461" s="153"/>
      <c r="AY461" s="153"/>
      <c r="BD461" s="153"/>
      <c r="BE461" s="153"/>
      <c r="BF461" s="153"/>
    </row>
    <row r="462" ht="15.75" customHeight="1">
      <c r="B462" s="153"/>
      <c r="C462" s="153"/>
      <c r="H462" s="153"/>
      <c r="I462" s="153"/>
      <c r="N462" s="153"/>
      <c r="O462" s="153"/>
      <c r="T462" s="153"/>
      <c r="U462" s="153"/>
      <c r="Z462" s="153"/>
      <c r="AA462" s="153"/>
      <c r="AF462" s="153"/>
      <c r="AG462" s="153"/>
      <c r="AL462" s="153"/>
      <c r="AM462" s="153"/>
      <c r="AR462" s="153"/>
      <c r="AS462" s="153"/>
      <c r="AX462" s="153"/>
      <c r="AY462" s="153"/>
      <c r="BD462" s="153"/>
      <c r="BE462" s="153"/>
      <c r="BF462" s="153"/>
    </row>
    <row r="463" ht="15.75" customHeight="1">
      <c r="B463" s="153"/>
      <c r="C463" s="153"/>
      <c r="H463" s="153"/>
      <c r="I463" s="153"/>
      <c r="N463" s="153"/>
      <c r="O463" s="153"/>
      <c r="T463" s="153"/>
      <c r="U463" s="153"/>
      <c r="Z463" s="153"/>
      <c r="AA463" s="153"/>
      <c r="AF463" s="153"/>
      <c r="AG463" s="153"/>
      <c r="AL463" s="153"/>
      <c r="AM463" s="153"/>
      <c r="AR463" s="153"/>
      <c r="AS463" s="153"/>
      <c r="AX463" s="153"/>
      <c r="AY463" s="153"/>
      <c r="BD463" s="153"/>
      <c r="BE463" s="153"/>
      <c r="BF463" s="153"/>
    </row>
    <row r="464" ht="15.75" customHeight="1">
      <c r="B464" s="153"/>
      <c r="C464" s="153"/>
      <c r="H464" s="153"/>
      <c r="I464" s="153"/>
      <c r="N464" s="153"/>
      <c r="O464" s="153"/>
      <c r="T464" s="153"/>
      <c r="U464" s="153"/>
      <c r="Z464" s="153"/>
      <c r="AA464" s="153"/>
      <c r="AF464" s="153"/>
      <c r="AG464" s="153"/>
      <c r="AL464" s="153"/>
      <c r="AM464" s="153"/>
      <c r="AR464" s="153"/>
      <c r="AS464" s="153"/>
      <c r="AX464" s="153"/>
      <c r="AY464" s="153"/>
      <c r="BD464" s="153"/>
      <c r="BE464" s="153"/>
      <c r="BF464" s="153"/>
    </row>
    <row r="465" ht="15.75" customHeight="1">
      <c r="B465" s="153"/>
      <c r="C465" s="153"/>
      <c r="H465" s="153"/>
      <c r="I465" s="153"/>
      <c r="N465" s="153"/>
      <c r="O465" s="153"/>
      <c r="T465" s="153"/>
      <c r="U465" s="153"/>
      <c r="Z465" s="153"/>
      <c r="AA465" s="153"/>
      <c r="AF465" s="153"/>
      <c r="AG465" s="153"/>
      <c r="AL465" s="153"/>
      <c r="AM465" s="153"/>
      <c r="AR465" s="153"/>
      <c r="AS465" s="153"/>
      <c r="AX465" s="153"/>
      <c r="AY465" s="153"/>
      <c r="BD465" s="153"/>
      <c r="BE465" s="153"/>
      <c r="BF465" s="153"/>
    </row>
    <row r="466" ht="15.75" customHeight="1">
      <c r="B466" s="153"/>
      <c r="C466" s="153"/>
      <c r="H466" s="153"/>
      <c r="I466" s="153"/>
      <c r="N466" s="153"/>
      <c r="O466" s="153"/>
      <c r="T466" s="153"/>
      <c r="U466" s="153"/>
      <c r="Z466" s="153"/>
      <c r="AA466" s="153"/>
      <c r="AF466" s="153"/>
      <c r="AG466" s="153"/>
      <c r="AL466" s="153"/>
      <c r="AM466" s="153"/>
      <c r="AR466" s="153"/>
      <c r="AS466" s="153"/>
      <c r="AX466" s="153"/>
      <c r="AY466" s="153"/>
      <c r="BD466" s="153"/>
      <c r="BE466" s="153"/>
      <c r="BF466" s="153"/>
    </row>
    <row r="467" ht="15.75" customHeight="1">
      <c r="B467" s="153"/>
      <c r="C467" s="153"/>
      <c r="H467" s="153"/>
      <c r="I467" s="153"/>
      <c r="N467" s="153"/>
      <c r="O467" s="153"/>
      <c r="T467" s="153"/>
      <c r="U467" s="153"/>
      <c r="Z467" s="153"/>
      <c r="AA467" s="153"/>
      <c r="AF467" s="153"/>
      <c r="AG467" s="153"/>
      <c r="AL467" s="153"/>
      <c r="AM467" s="153"/>
      <c r="AR467" s="153"/>
      <c r="AS467" s="153"/>
      <c r="AX467" s="153"/>
      <c r="AY467" s="153"/>
      <c r="BD467" s="153"/>
      <c r="BE467" s="153"/>
      <c r="BF467" s="153"/>
    </row>
    <row r="468" ht="15.75" customHeight="1">
      <c r="B468" s="153"/>
      <c r="C468" s="153"/>
      <c r="H468" s="153"/>
      <c r="I468" s="153"/>
      <c r="N468" s="153"/>
      <c r="O468" s="153"/>
      <c r="T468" s="153"/>
      <c r="U468" s="153"/>
      <c r="Z468" s="153"/>
      <c r="AA468" s="153"/>
      <c r="AF468" s="153"/>
      <c r="AG468" s="153"/>
      <c r="AL468" s="153"/>
      <c r="AM468" s="153"/>
      <c r="AR468" s="153"/>
      <c r="AS468" s="153"/>
      <c r="AX468" s="153"/>
      <c r="AY468" s="153"/>
      <c r="BD468" s="153"/>
      <c r="BE468" s="153"/>
      <c r="BF468" s="153"/>
    </row>
    <row r="469" ht="15.75" customHeight="1">
      <c r="B469" s="153"/>
      <c r="C469" s="153"/>
      <c r="H469" s="153"/>
      <c r="I469" s="153"/>
      <c r="N469" s="153"/>
      <c r="O469" s="153"/>
      <c r="T469" s="153"/>
      <c r="U469" s="153"/>
      <c r="Z469" s="153"/>
      <c r="AA469" s="153"/>
      <c r="AF469" s="153"/>
      <c r="AG469" s="153"/>
      <c r="AL469" s="153"/>
      <c r="AM469" s="153"/>
      <c r="AR469" s="153"/>
      <c r="AS469" s="153"/>
      <c r="AX469" s="153"/>
      <c r="AY469" s="153"/>
      <c r="BD469" s="153"/>
      <c r="BE469" s="153"/>
      <c r="BF469" s="153"/>
    </row>
    <row r="470" ht="15.75" customHeight="1">
      <c r="B470" s="153"/>
      <c r="C470" s="153"/>
      <c r="H470" s="153"/>
      <c r="I470" s="153"/>
      <c r="N470" s="153"/>
      <c r="O470" s="153"/>
      <c r="T470" s="153"/>
      <c r="U470" s="153"/>
      <c r="Z470" s="153"/>
      <c r="AA470" s="153"/>
      <c r="AF470" s="153"/>
      <c r="AG470" s="153"/>
      <c r="AL470" s="153"/>
      <c r="AM470" s="153"/>
      <c r="AR470" s="153"/>
      <c r="AS470" s="153"/>
      <c r="AX470" s="153"/>
      <c r="AY470" s="153"/>
      <c r="BD470" s="153"/>
      <c r="BE470" s="153"/>
      <c r="BF470" s="153"/>
    </row>
    <row r="471" ht="15.75" customHeight="1">
      <c r="B471" s="153"/>
      <c r="C471" s="153"/>
      <c r="H471" s="153"/>
      <c r="I471" s="153"/>
      <c r="N471" s="153"/>
      <c r="O471" s="153"/>
      <c r="T471" s="153"/>
      <c r="U471" s="153"/>
      <c r="Z471" s="153"/>
      <c r="AA471" s="153"/>
      <c r="AF471" s="153"/>
      <c r="AG471" s="153"/>
      <c r="AL471" s="153"/>
      <c r="AM471" s="153"/>
      <c r="AR471" s="153"/>
      <c r="AS471" s="153"/>
      <c r="AX471" s="153"/>
      <c r="AY471" s="153"/>
      <c r="BD471" s="153"/>
      <c r="BE471" s="153"/>
      <c r="BF471" s="153"/>
    </row>
    <row r="472" ht="15.75" customHeight="1">
      <c r="B472" s="153"/>
      <c r="C472" s="153"/>
      <c r="H472" s="153"/>
      <c r="I472" s="153"/>
      <c r="N472" s="153"/>
      <c r="O472" s="153"/>
      <c r="T472" s="153"/>
      <c r="U472" s="153"/>
      <c r="Z472" s="153"/>
      <c r="AA472" s="153"/>
      <c r="AF472" s="153"/>
      <c r="AG472" s="153"/>
      <c r="AL472" s="153"/>
      <c r="AM472" s="153"/>
      <c r="AR472" s="153"/>
      <c r="AS472" s="153"/>
      <c r="AX472" s="153"/>
      <c r="AY472" s="153"/>
      <c r="BD472" s="153"/>
      <c r="BE472" s="153"/>
      <c r="BF472" s="153"/>
    </row>
    <row r="473" ht="15.75" customHeight="1">
      <c r="B473" s="153"/>
      <c r="C473" s="153"/>
      <c r="H473" s="153"/>
      <c r="I473" s="153"/>
      <c r="N473" s="153"/>
      <c r="O473" s="153"/>
      <c r="T473" s="153"/>
      <c r="U473" s="153"/>
      <c r="Z473" s="153"/>
      <c r="AA473" s="153"/>
      <c r="AF473" s="153"/>
      <c r="AG473" s="153"/>
      <c r="AL473" s="153"/>
      <c r="AM473" s="153"/>
      <c r="AR473" s="153"/>
      <c r="AS473" s="153"/>
      <c r="AX473" s="153"/>
      <c r="AY473" s="153"/>
      <c r="BD473" s="153"/>
      <c r="BE473" s="153"/>
      <c r="BF473" s="153"/>
    </row>
    <row r="474" ht="15.75" customHeight="1">
      <c r="B474" s="153"/>
      <c r="C474" s="153"/>
      <c r="H474" s="153"/>
      <c r="I474" s="153"/>
      <c r="N474" s="153"/>
      <c r="O474" s="153"/>
      <c r="T474" s="153"/>
      <c r="U474" s="153"/>
      <c r="Z474" s="153"/>
      <c r="AA474" s="153"/>
      <c r="AF474" s="153"/>
      <c r="AG474" s="153"/>
      <c r="AL474" s="153"/>
      <c r="AM474" s="153"/>
      <c r="AR474" s="153"/>
      <c r="AS474" s="153"/>
      <c r="AX474" s="153"/>
      <c r="AY474" s="153"/>
      <c r="BD474" s="153"/>
      <c r="BE474" s="153"/>
      <c r="BF474" s="153"/>
    </row>
    <row r="475" ht="15.75" customHeight="1">
      <c r="B475" s="153"/>
      <c r="C475" s="153"/>
      <c r="H475" s="153"/>
      <c r="I475" s="153"/>
      <c r="N475" s="153"/>
      <c r="O475" s="153"/>
      <c r="T475" s="153"/>
      <c r="U475" s="153"/>
      <c r="Z475" s="153"/>
      <c r="AA475" s="153"/>
      <c r="AF475" s="153"/>
      <c r="AG475" s="153"/>
      <c r="AL475" s="153"/>
      <c r="AM475" s="153"/>
      <c r="AR475" s="153"/>
      <c r="AS475" s="153"/>
      <c r="AX475" s="153"/>
      <c r="AY475" s="153"/>
      <c r="BD475" s="153"/>
      <c r="BE475" s="153"/>
      <c r="BF475" s="153"/>
    </row>
    <row r="476" ht="15.75" customHeight="1">
      <c r="B476" s="153"/>
      <c r="C476" s="153"/>
      <c r="H476" s="153"/>
      <c r="I476" s="153"/>
      <c r="N476" s="153"/>
      <c r="O476" s="153"/>
      <c r="T476" s="153"/>
      <c r="U476" s="153"/>
      <c r="Z476" s="153"/>
      <c r="AA476" s="153"/>
      <c r="AF476" s="153"/>
      <c r="AG476" s="153"/>
      <c r="AL476" s="153"/>
      <c r="AM476" s="153"/>
      <c r="AR476" s="153"/>
      <c r="AS476" s="153"/>
      <c r="AX476" s="153"/>
      <c r="AY476" s="153"/>
      <c r="BD476" s="153"/>
      <c r="BE476" s="153"/>
      <c r="BF476" s="153"/>
    </row>
    <row r="477" ht="15.75" customHeight="1">
      <c r="B477" s="153"/>
      <c r="C477" s="153"/>
      <c r="H477" s="153"/>
      <c r="I477" s="153"/>
      <c r="N477" s="153"/>
      <c r="O477" s="153"/>
      <c r="T477" s="153"/>
      <c r="U477" s="153"/>
      <c r="Z477" s="153"/>
      <c r="AA477" s="153"/>
      <c r="AF477" s="153"/>
      <c r="AG477" s="153"/>
      <c r="AL477" s="153"/>
      <c r="AM477" s="153"/>
      <c r="AR477" s="153"/>
      <c r="AS477" s="153"/>
      <c r="AX477" s="153"/>
      <c r="AY477" s="153"/>
      <c r="BD477" s="153"/>
      <c r="BE477" s="153"/>
      <c r="BF477" s="153"/>
    </row>
    <row r="478" ht="15.75" customHeight="1">
      <c r="B478" s="153"/>
      <c r="C478" s="153"/>
      <c r="H478" s="153"/>
      <c r="I478" s="153"/>
      <c r="N478" s="153"/>
      <c r="O478" s="153"/>
      <c r="T478" s="153"/>
      <c r="U478" s="153"/>
      <c r="Z478" s="153"/>
      <c r="AA478" s="153"/>
      <c r="AF478" s="153"/>
      <c r="AG478" s="153"/>
      <c r="AL478" s="153"/>
      <c r="AM478" s="153"/>
      <c r="AR478" s="153"/>
      <c r="AS478" s="153"/>
      <c r="AX478" s="153"/>
      <c r="AY478" s="153"/>
      <c r="BD478" s="153"/>
      <c r="BE478" s="153"/>
      <c r="BF478" s="153"/>
    </row>
    <row r="479" ht="15.75" customHeight="1">
      <c r="B479" s="153"/>
      <c r="C479" s="153"/>
      <c r="H479" s="153"/>
      <c r="I479" s="153"/>
      <c r="N479" s="153"/>
      <c r="O479" s="153"/>
      <c r="T479" s="153"/>
      <c r="U479" s="153"/>
      <c r="Z479" s="153"/>
      <c r="AA479" s="153"/>
      <c r="AF479" s="153"/>
      <c r="AG479" s="153"/>
      <c r="AL479" s="153"/>
      <c r="AM479" s="153"/>
      <c r="AR479" s="153"/>
      <c r="AS479" s="153"/>
      <c r="AX479" s="153"/>
      <c r="AY479" s="153"/>
      <c r="BD479" s="153"/>
      <c r="BE479" s="153"/>
      <c r="BF479" s="153"/>
    </row>
    <row r="480" ht="15.75" customHeight="1">
      <c r="B480" s="153"/>
      <c r="C480" s="153"/>
      <c r="H480" s="153"/>
      <c r="I480" s="153"/>
      <c r="N480" s="153"/>
      <c r="O480" s="153"/>
      <c r="T480" s="153"/>
      <c r="U480" s="153"/>
      <c r="Z480" s="153"/>
      <c r="AA480" s="153"/>
      <c r="AF480" s="153"/>
      <c r="AG480" s="153"/>
      <c r="AL480" s="153"/>
      <c r="AM480" s="153"/>
      <c r="AR480" s="153"/>
      <c r="AS480" s="153"/>
      <c r="AX480" s="153"/>
      <c r="AY480" s="153"/>
      <c r="BD480" s="153"/>
      <c r="BE480" s="153"/>
      <c r="BF480" s="153"/>
    </row>
    <row r="481" ht="15.75" customHeight="1">
      <c r="B481" s="153"/>
      <c r="C481" s="153"/>
      <c r="H481" s="153"/>
      <c r="I481" s="153"/>
      <c r="N481" s="153"/>
      <c r="O481" s="153"/>
      <c r="T481" s="153"/>
      <c r="U481" s="153"/>
      <c r="Z481" s="153"/>
      <c r="AA481" s="153"/>
      <c r="AF481" s="153"/>
      <c r="AG481" s="153"/>
      <c r="AL481" s="153"/>
      <c r="AM481" s="153"/>
      <c r="AR481" s="153"/>
      <c r="AS481" s="153"/>
      <c r="AX481" s="153"/>
      <c r="AY481" s="153"/>
      <c r="BD481" s="153"/>
      <c r="BE481" s="153"/>
      <c r="BF481" s="153"/>
    </row>
    <row r="482" ht="15.75" customHeight="1">
      <c r="B482" s="153"/>
      <c r="C482" s="153"/>
      <c r="H482" s="153"/>
      <c r="I482" s="153"/>
      <c r="N482" s="153"/>
      <c r="O482" s="153"/>
      <c r="T482" s="153"/>
      <c r="U482" s="153"/>
      <c r="Z482" s="153"/>
      <c r="AA482" s="153"/>
      <c r="AF482" s="153"/>
      <c r="AG482" s="153"/>
      <c r="AL482" s="153"/>
      <c r="AM482" s="153"/>
      <c r="AR482" s="153"/>
      <c r="AS482" s="153"/>
      <c r="AX482" s="153"/>
      <c r="AY482" s="153"/>
      <c r="BD482" s="153"/>
      <c r="BE482" s="153"/>
      <c r="BF482" s="153"/>
    </row>
    <row r="483" ht="15.75" customHeight="1">
      <c r="B483" s="153"/>
      <c r="C483" s="153"/>
      <c r="H483" s="153"/>
      <c r="I483" s="153"/>
      <c r="N483" s="153"/>
      <c r="O483" s="153"/>
      <c r="T483" s="153"/>
      <c r="U483" s="153"/>
      <c r="Z483" s="153"/>
      <c r="AA483" s="153"/>
      <c r="AF483" s="153"/>
      <c r="AG483" s="153"/>
      <c r="AL483" s="153"/>
      <c r="AM483" s="153"/>
      <c r="AR483" s="153"/>
      <c r="AS483" s="153"/>
      <c r="AX483" s="153"/>
      <c r="AY483" s="153"/>
      <c r="BD483" s="153"/>
      <c r="BE483" s="153"/>
      <c r="BF483" s="153"/>
    </row>
    <row r="484" ht="15.75" customHeight="1">
      <c r="B484" s="153"/>
      <c r="C484" s="153"/>
      <c r="H484" s="153"/>
      <c r="I484" s="153"/>
      <c r="N484" s="153"/>
      <c r="O484" s="153"/>
      <c r="T484" s="153"/>
      <c r="U484" s="153"/>
      <c r="Z484" s="153"/>
      <c r="AA484" s="153"/>
      <c r="AF484" s="153"/>
      <c r="AG484" s="153"/>
      <c r="AL484" s="153"/>
      <c r="AM484" s="153"/>
      <c r="AR484" s="153"/>
      <c r="AS484" s="153"/>
      <c r="AX484" s="153"/>
      <c r="AY484" s="153"/>
      <c r="BD484" s="153"/>
      <c r="BE484" s="153"/>
      <c r="BF484" s="153"/>
    </row>
    <row r="485" ht="15.75" customHeight="1">
      <c r="B485" s="153"/>
      <c r="C485" s="153"/>
      <c r="H485" s="153"/>
      <c r="I485" s="153"/>
      <c r="N485" s="153"/>
      <c r="O485" s="153"/>
      <c r="T485" s="153"/>
      <c r="U485" s="153"/>
      <c r="Z485" s="153"/>
      <c r="AA485" s="153"/>
      <c r="AF485" s="153"/>
      <c r="AG485" s="153"/>
      <c r="AL485" s="153"/>
      <c r="AM485" s="153"/>
      <c r="AR485" s="153"/>
      <c r="AS485" s="153"/>
      <c r="AX485" s="153"/>
      <c r="AY485" s="153"/>
      <c r="BD485" s="153"/>
      <c r="BE485" s="153"/>
      <c r="BF485" s="153"/>
    </row>
    <row r="486" ht="15.75" customHeight="1">
      <c r="B486" s="153"/>
      <c r="C486" s="153"/>
      <c r="H486" s="153"/>
      <c r="I486" s="153"/>
      <c r="N486" s="153"/>
      <c r="O486" s="153"/>
      <c r="T486" s="153"/>
      <c r="U486" s="153"/>
      <c r="Z486" s="153"/>
      <c r="AA486" s="153"/>
      <c r="AF486" s="153"/>
      <c r="AG486" s="153"/>
      <c r="AL486" s="153"/>
      <c r="AM486" s="153"/>
      <c r="AR486" s="153"/>
      <c r="AS486" s="153"/>
      <c r="AX486" s="153"/>
      <c r="AY486" s="153"/>
      <c r="BD486" s="153"/>
      <c r="BE486" s="153"/>
      <c r="BF486" s="153"/>
    </row>
    <row r="487" ht="15.75" customHeight="1">
      <c r="B487" s="153"/>
      <c r="C487" s="153"/>
      <c r="H487" s="153"/>
      <c r="I487" s="153"/>
      <c r="N487" s="153"/>
      <c r="O487" s="153"/>
      <c r="T487" s="153"/>
      <c r="U487" s="153"/>
      <c r="Z487" s="153"/>
      <c r="AA487" s="153"/>
      <c r="AF487" s="153"/>
      <c r="AG487" s="153"/>
      <c r="AL487" s="153"/>
      <c r="AM487" s="153"/>
      <c r="AR487" s="153"/>
      <c r="AS487" s="153"/>
      <c r="AX487" s="153"/>
      <c r="AY487" s="153"/>
      <c r="BD487" s="153"/>
      <c r="BE487" s="153"/>
      <c r="BF487" s="153"/>
    </row>
    <row r="488" ht="15.75" customHeight="1">
      <c r="B488" s="153"/>
      <c r="C488" s="153"/>
      <c r="H488" s="153"/>
      <c r="I488" s="153"/>
      <c r="N488" s="153"/>
      <c r="O488" s="153"/>
      <c r="T488" s="153"/>
      <c r="U488" s="153"/>
      <c r="Z488" s="153"/>
      <c r="AA488" s="153"/>
      <c r="AF488" s="153"/>
      <c r="AG488" s="153"/>
      <c r="AL488" s="153"/>
      <c r="AM488" s="153"/>
      <c r="AR488" s="153"/>
      <c r="AS488" s="153"/>
      <c r="AX488" s="153"/>
      <c r="AY488" s="153"/>
      <c r="BD488" s="153"/>
      <c r="BE488" s="153"/>
      <c r="BF488" s="153"/>
    </row>
    <row r="489" ht="15.75" customHeight="1">
      <c r="B489" s="153"/>
      <c r="C489" s="153"/>
      <c r="H489" s="153"/>
      <c r="I489" s="153"/>
      <c r="N489" s="153"/>
      <c r="O489" s="153"/>
      <c r="T489" s="153"/>
      <c r="U489" s="153"/>
      <c r="Z489" s="153"/>
      <c r="AA489" s="153"/>
      <c r="AF489" s="153"/>
      <c r="AG489" s="153"/>
      <c r="AL489" s="153"/>
      <c r="AM489" s="153"/>
      <c r="AR489" s="153"/>
      <c r="AS489" s="153"/>
      <c r="AX489" s="153"/>
      <c r="AY489" s="153"/>
      <c r="BD489" s="153"/>
      <c r="BE489" s="153"/>
      <c r="BF489" s="153"/>
    </row>
    <row r="490" ht="15.75" customHeight="1">
      <c r="B490" s="153"/>
      <c r="C490" s="153"/>
      <c r="H490" s="153"/>
      <c r="I490" s="153"/>
      <c r="N490" s="153"/>
      <c r="O490" s="153"/>
      <c r="T490" s="153"/>
      <c r="U490" s="153"/>
      <c r="Z490" s="153"/>
      <c r="AA490" s="153"/>
      <c r="AF490" s="153"/>
      <c r="AG490" s="153"/>
      <c r="AL490" s="153"/>
      <c r="AM490" s="153"/>
      <c r="AR490" s="153"/>
      <c r="AS490" s="153"/>
      <c r="AX490" s="153"/>
      <c r="AY490" s="153"/>
      <c r="BD490" s="153"/>
      <c r="BE490" s="153"/>
      <c r="BF490" s="153"/>
    </row>
    <row r="491" ht="15.75" customHeight="1">
      <c r="B491" s="153"/>
      <c r="C491" s="153"/>
      <c r="H491" s="153"/>
      <c r="I491" s="153"/>
      <c r="N491" s="153"/>
      <c r="O491" s="153"/>
      <c r="T491" s="153"/>
      <c r="U491" s="153"/>
      <c r="Z491" s="153"/>
      <c r="AA491" s="153"/>
      <c r="AF491" s="153"/>
      <c r="AG491" s="153"/>
      <c r="AL491" s="153"/>
      <c r="AM491" s="153"/>
      <c r="AR491" s="153"/>
      <c r="AS491" s="153"/>
      <c r="AX491" s="153"/>
      <c r="AY491" s="153"/>
      <c r="BD491" s="153"/>
      <c r="BE491" s="153"/>
      <c r="BF491" s="153"/>
    </row>
    <row r="492" ht="15.75" customHeight="1">
      <c r="B492" s="153"/>
      <c r="C492" s="153"/>
      <c r="H492" s="153"/>
      <c r="I492" s="153"/>
      <c r="N492" s="153"/>
      <c r="O492" s="153"/>
      <c r="T492" s="153"/>
      <c r="U492" s="153"/>
      <c r="Z492" s="153"/>
      <c r="AA492" s="153"/>
      <c r="AF492" s="153"/>
      <c r="AG492" s="153"/>
      <c r="AL492" s="153"/>
      <c r="AM492" s="153"/>
      <c r="AR492" s="153"/>
      <c r="AS492" s="153"/>
      <c r="AX492" s="153"/>
      <c r="AY492" s="153"/>
      <c r="BD492" s="153"/>
      <c r="BE492" s="153"/>
      <c r="BF492" s="153"/>
    </row>
    <row r="493" ht="15.75" customHeight="1">
      <c r="B493" s="153"/>
      <c r="C493" s="153"/>
      <c r="H493" s="153"/>
      <c r="I493" s="153"/>
      <c r="N493" s="153"/>
      <c r="O493" s="153"/>
      <c r="T493" s="153"/>
      <c r="U493" s="153"/>
      <c r="Z493" s="153"/>
      <c r="AA493" s="153"/>
      <c r="AF493" s="153"/>
      <c r="AG493" s="153"/>
      <c r="AL493" s="153"/>
      <c r="AM493" s="153"/>
      <c r="AR493" s="153"/>
      <c r="AS493" s="153"/>
      <c r="AX493" s="153"/>
      <c r="AY493" s="153"/>
      <c r="BD493" s="153"/>
      <c r="BE493" s="153"/>
      <c r="BF493" s="153"/>
    </row>
    <row r="494" ht="15.75" customHeight="1">
      <c r="B494" s="153"/>
      <c r="C494" s="153"/>
      <c r="H494" s="153"/>
      <c r="I494" s="153"/>
      <c r="N494" s="153"/>
      <c r="O494" s="153"/>
      <c r="T494" s="153"/>
      <c r="U494" s="153"/>
      <c r="Z494" s="153"/>
      <c r="AA494" s="153"/>
      <c r="AF494" s="153"/>
      <c r="AG494" s="153"/>
      <c r="AL494" s="153"/>
      <c r="AM494" s="153"/>
      <c r="AR494" s="153"/>
      <c r="AS494" s="153"/>
      <c r="AX494" s="153"/>
      <c r="AY494" s="153"/>
      <c r="BD494" s="153"/>
      <c r="BE494" s="153"/>
      <c r="BF494" s="153"/>
    </row>
    <row r="495" ht="15.75" customHeight="1">
      <c r="B495" s="153"/>
      <c r="C495" s="153"/>
      <c r="H495" s="153"/>
      <c r="I495" s="153"/>
      <c r="N495" s="153"/>
      <c r="O495" s="153"/>
      <c r="T495" s="153"/>
      <c r="U495" s="153"/>
      <c r="Z495" s="153"/>
      <c r="AA495" s="153"/>
      <c r="AF495" s="153"/>
      <c r="AG495" s="153"/>
      <c r="AL495" s="153"/>
      <c r="AM495" s="153"/>
      <c r="AR495" s="153"/>
      <c r="AS495" s="153"/>
      <c r="AX495" s="153"/>
      <c r="AY495" s="153"/>
      <c r="BD495" s="153"/>
      <c r="BE495" s="153"/>
      <c r="BF495" s="153"/>
    </row>
    <row r="496" ht="15.75" customHeight="1">
      <c r="B496" s="153"/>
      <c r="C496" s="153"/>
      <c r="H496" s="153"/>
      <c r="I496" s="153"/>
      <c r="N496" s="153"/>
      <c r="O496" s="153"/>
      <c r="T496" s="153"/>
      <c r="U496" s="153"/>
      <c r="Z496" s="153"/>
      <c r="AA496" s="153"/>
      <c r="AF496" s="153"/>
      <c r="AG496" s="153"/>
      <c r="AL496" s="153"/>
      <c r="AM496" s="153"/>
      <c r="AR496" s="153"/>
      <c r="AS496" s="153"/>
      <c r="AX496" s="153"/>
      <c r="AY496" s="153"/>
      <c r="BD496" s="153"/>
      <c r="BE496" s="153"/>
      <c r="BF496" s="153"/>
    </row>
    <row r="497" ht="15.75" customHeight="1">
      <c r="B497" s="153"/>
      <c r="C497" s="153"/>
      <c r="H497" s="153"/>
      <c r="I497" s="153"/>
      <c r="N497" s="153"/>
      <c r="O497" s="153"/>
      <c r="T497" s="153"/>
      <c r="U497" s="153"/>
      <c r="Z497" s="153"/>
      <c r="AA497" s="153"/>
      <c r="AF497" s="153"/>
      <c r="AG497" s="153"/>
      <c r="AL497" s="153"/>
      <c r="AM497" s="153"/>
      <c r="AR497" s="153"/>
      <c r="AS497" s="153"/>
      <c r="AX497" s="153"/>
      <c r="AY497" s="153"/>
      <c r="BD497" s="153"/>
      <c r="BE497" s="153"/>
      <c r="BF497" s="153"/>
    </row>
    <row r="498" ht="15.75" customHeight="1">
      <c r="B498" s="153"/>
      <c r="C498" s="153"/>
      <c r="H498" s="153"/>
      <c r="I498" s="153"/>
      <c r="N498" s="153"/>
      <c r="O498" s="153"/>
      <c r="T498" s="153"/>
      <c r="U498" s="153"/>
      <c r="Z498" s="153"/>
      <c r="AA498" s="153"/>
      <c r="AF498" s="153"/>
      <c r="AG498" s="153"/>
      <c r="AL498" s="153"/>
      <c r="AM498" s="153"/>
      <c r="AR498" s="153"/>
      <c r="AS498" s="153"/>
      <c r="AX498" s="153"/>
      <c r="AY498" s="153"/>
      <c r="BD498" s="153"/>
      <c r="BE498" s="153"/>
      <c r="BF498" s="153"/>
    </row>
    <row r="499" ht="15.75" customHeight="1">
      <c r="B499" s="153"/>
      <c r="C499" s="153"/>
      <c r="H499" s="153"/>
      <c r="I499" s="153"/>
      <c r="N499" s="153"/>
      <c r="O499" s="153"/>
      <c r="T499" s="153"/>
      <c r="U499" s="153"/>
      <c r="Z499" s="153"/>
      <c r="AA499" s="153"/>
      <c r="AF499" s="153"/>
      <c r="AG499" s="153"/>
      <c r="AL499" s="153"/>
      <c r="AM499" s="153"/>
      <c r="AR499" s="153"/>
      <c r="AS499" s="153"/>
      <c r="AX499" s="153"/>
      <c r="AY499" s="153"/>
      <c r="BD499" s="153"/>
      <c r="BE499" s="153"/>
      <c r="BF499" s="153"/>
    </row>
    <row r="500" ht="15.75" customHeight="1">
      <c r="B500" s="153"/>
      <c r="C500" s="153"/>
      <c r="H500" s="153"/>
      <c r="I500" s="153"/>
      <c r="N500" s="153"/>
      <c r="O500" s="153"/>
      <c r="T500" s="153"/>
      <c r="U500" s="153"/>
      <c r="Z500" s="153"/>
      <c r="AA500" s="153"/>
      <c r="AF500" s="153"/>
      <c r="AG500" s="153"/>
      <c r="AL500" s="153"/>
      <c r="AM500" s="153"/>
      <c r="AR500" s="153"/>
      <c r="AS500" s="153"/>
      <c r="AX500" s="153"/>
      <c r="AY500" s="153"/>
      <c r="BD500" s="153"/>
      <c r="BE500" s="153"/>
      <c r="BF500" s="153"/>
    </row>
    <row r="501" ht="15.75" customHeight="1">
      <c r="B501" s="153"/>
      <c r="C501" s="153"/>
      <c r="H501" s="153"/>
      <c r="I501" s="153"/>
      <c r="N501" s="153"/>
      <c r="O501" s="153"/>
      <c r="T501" s="153"/>
      <c r="U501" s="153"/>
      <c r="Z501" s="153"/>
      <c r="AA501" s="153"/>
      <c r="AF501" s="153"/>
      <c r="AG501" s="153"/>
      <c r="AL501" s="153"/>
      <c r="AM501" s="153"/>
      <c r="AR501" s="153"/>
      <c r="AS501" s="153"/>
      <c r="AX501" s="153"/>
      <c r="AY501" s="153"/>
      <c r="BD501" s="153"/>
      <c r="BE501" s="153"/>
      <c r="BF501" s="153"/>
    </row>
    <row r="502" ht="15.75" customHeight="1">
      <c r="B502" s="153"/>
      <c r="C502" s="153"/>
      <c r="H502" s="153"/>
      <c r="I502" s="153"/>
      <c r="N502" s="153"/>
      <c r="O502" s="153"/>
      <c r="T502" s="153"/>
      <c r="U502" s="153"/>
      <c r="Z502" s="153"/>
      <c r="AA502" s="153"/>
      <c r="AF502" s="153"/>
      <c r="AG502" s="153"/>
      <c r="AL502" s="153"/>
      <c r="AM502" s="153"/>
      <c r="AR502" s="153"/>
      <c r="AS502" s="153"/>
      <c r="AX502" s="153"/>
      <c r="AY502" s="153"/>
      <c r="BD502" s="153"/>
      <c r="BE502" s="153"/>
      <c r="BF502" s="153"/>
    </row>
    <row r="503" ht="15.75" customHeight="1">
      <c r="B503" s="153"/>
      <c r="C503" s="153"/>
      <c r="H503" s="153"/>
      <c r="I503" s="153"/>
      <c r="N503" s="153"/>
      <c r="O503" s="153"/>
      <c r="T503" s="153"/>
      <c r="U503" s="153"/>
      <c r="Z503" s="153"/>
      <c r="AA503" s="153"/>
      <c r="AF503" s="153"/>
      <c r="AG503" s="153"/>
      <c r="AL503" s="153"/>
      <c r="AM503" s="153"/>
      <c r="AR503" s="153"/>
      <c r="AS503" s="153"/>
      <c r="AX503" s="153"/>
      <c r="AY503" s="153"/>
      <c r="BD503" s="153"/>
      <c r="BE503" s="153"/>
      <c r="BF503" s="153"/>
    </row>
    <row r="504" ht="15.75" customHeight="1">
      <c r="B504" s="153"/>
      <c r="C504" s="153"/>
      <c r="H504" s="153"/>
      <c r="I504" s="153"/>
      <c r="N504" s="153"/>
      <c r="O504" s="153"/>
      <c r="T504" s="153"/>
      <c r="U504" s="153"/>
      <c r="Z504" s="153"/>
      <c r="AA504" s="153"/>
      <c r="AF504" s="153"/>
      <c r="AG504" s="153"/>
      <c r="AL504" s="153"/>
      <c r="AM504" s="153"/>
      <c r="AR504" s="153"/>
      <c r="AS504" s="153"/>
      <c r="AX504" s="153"/>
      <c r="AY504" s="153"/>
      <c r="BD504" s="153"/>
      <c r="BE504" s="153"/>
      <c r="BF504" s="153"/>
    </row>
    <row r="505" ht="15.75" customHeight="1">
      <c r="B505" s="153"/>
      <c r="C505" s="153"/>
      <c r="H505" s="153"/>
      <c r="I505" s="153"/>
      <c r="N505" s="153"/>
      <c r="O505" s="153"/>
      <c r="T505" s="153"/>
      <c r="U505" s="153"/>
      <c r="Z505" s="153"/>
      <c r="AA505" s="153"/>
      <c r="AF505" s="153"/>
      <c r="AG505" s="153"/>
      <c r="AL505" s="153"/>
      <c r="AM505" s="153"/>
      <c r="AR505" s="153"/>
      <c r="AS505" s="153"/>
      <c r="AX505" s="153"/>
      <c r="AY505" s="153"/>
      <c r="BD505" s="153"/>
      <c r="BE505" s="153"/>
      <c r="BF505" s="153"/>
    </row>
    <row r="506" ht="15.75" customHeight="1">
      <c r="B506" s="153"/>
      <c r="C506" s="153"/>
      <c r="H506" s="153"/>
      <c r="I506" s="153"/>
      <c r="N506" s="153"/>
      <c r="O506" s="153"/>
      <c r="T506" s="153"/>
      <c r="U506" s="153"/>
      <c r="Z506" s="153"/>
      <c r="AA506" s="153"/>
      <c r="AF506" s="153"/>
      <c r="AG506" s="153"/>
      <c r="AL506" s="153"/>
      <c r="AM506" s="153"/>
      <c r="AR506" s="153"/>
      <c r="AS506" s="153"/>
      <c r="AX506" s="153"/>
      <c r="AY506" s="153"/>
      <c r="BD506" s="153"/>
      <c r="BE506" s="153"/>
      <c r="BF506" s="153"/>
    </row>
    <row r="507" ht="15.75" customHeight="1">
      <c r="B507" s="153"/>
      <c r="C507" s="153"/>
      <c r="H507" s="153"/>
      <c r="I507" s="153"/>
      <c r="N507" s="153"/>
      <c r="O507" s="153"/>
      <c r="T507" s="153"/>
      <c r="U507" s="153"/>
      <c r="Z507" s="153"/>
      <c r="AA507" s="153"/>
      <c r="AF507" s="153"/>
      <c r="AG507" s="153"/>
      <c r="AL507" s="153"/>
      <c r="AM507" s="153"/>
      <c r="AR507" s="153"/>
      <c r="AS507" s="153"/>
      <c r="AX507" s="153"/>
      <c r="AY507" s="153"/>
      <c r="BD507" s="153"/>
      <c r="BE507" s="153"/>
      <c r="BF507" s="153"/>
    </row>
    <row r="508" ht="15.75" customHeight="1">
      <c r="B508" s="153"/>
      <c r="C508" s="153"/>
      <c r="H508" s="153"/>
      <c r="I508" s="153"/>
      <c r="N508" s="153"/>
      <c r="O508" s="153"/>
      <c r="T508" s="153"/>
      <c r="U508" s="153"/>
      <c r="Z508" s="153"/>
      <c r="AA508" s="153"/>
      <c r="AF508" s="153"/>
      <c r="AG508" s="153"/>
      <c r="AL508" s="153"/>
      <c r="AM508" s="153"/>
      <c r="AR508" s="153"/>
      <c r="AS508" s="153"/>
      <c r="AX508" s="153"/>
      <c r="AY508" s="153"/>
      <c r="BD508" s="153"/>
      <c r="BE508" s="153"/>
      <c r="BF508" s="153"/>
    </row>
    <row r="509" ht="15.75" customHeight="1">
      <c r="B509" s="153"/>
      <c r="C509" s="153"/>
      <c r="H509" s="153"/>
      <c r="I509" s="153"/>
      <c r="N509" s="153"/>
      <c r="O509" s="153"/>
      <c r="T509" s="153"/>
      <c r="U509" s="153"/>
      <c r="Z509" s="153"/>
      <c r="AA509" s="153"/>
      <c r="AF509" s="153"/>
      <c r="AG509" s="153"/>
      <c r="AL509" s="153"/>
      <c r="AM509" s="153"/>
      <c r="AR509" s="153"/>
      <c r="AS509" s="153"/>
      <c r="AX509" s="153"/>
      <c r="AY509" s="153"/>
      <c r="BD509" s="153"/>
      <c r="BE509" s="153"/>
      <c r="BF509" s="153"/>
    </row>
    <row r="510" ht="15.75" customHeight="1">
      <c r="B510" s="153"/>
      <c r="C510" s="153"/>
      <c r="H510" s="153"/>
      <c r="I510" s="153"/>
      <c r="N510" s="153"/>
      <c r="O510" s="153"/>
      <c r="T510" s="153"/>
      <c r="U510" s="153"/>
      <c r="Z510" s="153"/>
      <c r="AA510" s="153"/>
      <c r="AF510" s="153"/>
      <c r="AG510" s="153"/>
      <c r="AL510" s="153"/>
      <c r="AM510" s="153"/>
      <c r="AR510" s="153"/>
      <c r="AS510" s="153"/>
      <c r="AX510" s="153"/>
      <c r="AY510" s="153"/>
      <c r="BD510" s="153"/>
      <c r="BE510" s="153"/>
      <c r="BF510" s="153"/>
    </row>
    <row r="511" ht="15.75" customHeight="1">
      <c r="B511" s="153"/>
      <c r="C511" s="153"/>
      <c r="H511" s="153"/>
      <c r="I511" s="153"/>
      <c r="N511" s="153"/>
      <c r="O511" s="153"/>
      <c r="T511" s="153"/>
      <c r="U511" s="153"/>
      <c r="Z511" s="153"/>
      <c r="AA511" s="153"/>
      <c r="AF511" s="153"/>
      <c r="AG511" s="153"/>
      <c r="AL511" s="153"/>
      <c r="AM511" s="153"/>
      <c r="AR511" s="153"/>
      <c r="AS511" s="153"/>
      <c r="AX511" s="153"/>
      <c r="AY511" s="153"/>
      <c r="BD511" s="153"/>
      <c r="BE511" s="153"/>
      <c r="BF511" s="153"/>
    </row>
    <row r="512" ht="15.75" customHeight="1">
      <c r="B512" s="153"/>
      <c r="C512" s="153"/>
      <c r="H512" s="153"/>
      <c r="I512" s="153"/>
      <c r="N512" s="153"/>
      <c r="O512" s="153"/>
      <c r="T512" s="153"/>
      <c r="U512" s="153"/>
      <c r="Z512" s="153"/>
      <c r="AA512" s="153"/>
      <c r="AF512" s="153"/>
      <c r="AG512" s="153"/>
      <c r="AL512" s="153"/>
      <c r="AM512" s="153"/>
      <c r="AR512" s="153"/>
      <c r="AS512" s="153"/>
      <c r="AX512" s="153"/>
      <c r="AY512" s="153"/>
      <c r="BD512" s="153"/>
      <c r="BE512" s="153"/>
      <c r="BF512" s="153"/>
    </row>
    <row r="513" ht="15.75" customHeight="1">
      <c r="B513" s="153"/>
      <c r="C513" s="153"/>
      <c r="H513" s="153"/>
      <c r="I513" s="153"/>
      <c r="N513" s="153"/>
      <c r="O513" s="153"/>
      <c r="T513" s="153"/>
      <c r="U513" s="153"/>
      <c r="Z513" s="153"/>
      <c r="AA513" s="153"/>
      <c r="AF513" s="153"/>
      <c r="AG513" s="153"/>
      <c r="AL513" s="153"/>
      <c r="AM513" s="153"/>
      <c r="AR513" s="153"/>
      <c r="AS513" s="153"/>
      <c r="AX513" s="153"/>
      <c r="AY513" s="153"/>
      <c r="BD513" s="153"/>
      <c r="BE513" s="153"/>
      <c r="BF513" s="153"/>
    </row>
    <row r="514" ht="15.75" customHeight="1">
      <c r="B514" s="153"/>
      <c r="C514" s="153"/>
      <c r="H514" s="153"/>
      <c r="I514" s="153"/>
      <c r="N514" s="153"/>
      <c r="O514" s="153"/>
      <c r="T514" s="153"/>
      <c r="U514" s="153"/>
      <c r="Z514" s="153"/>
      <c r="AA514" s="153"/>
      <c r="AF514" s="153"/>
      <c r="AG514" s="153"/>
      <c r="AL514" s="153"/>
      <c r="AM514" s="153"/>
      <c r="AR514" s="153"/>
      <c r="AS514" s="153"/>
      <c r="AX514" s="153"/>
      <c r="AY514" s="153"/>
      <c r="BD514" s="153"/>
      <c r="BE514" s="153"/>
      <c r="BF514" s="153"/>
    </row>
    <row r="515" ht="15.75" customHeight="1">
      <c r="B515" s="153"/>
      <c r="C515" s="153"/>
      <c r="H515" s="153"/>
      <c r="I515" s="153"/>
      <c r="N515" s="153"/>
      <c r="O515" s="153"/>
      <c r="T515" s="153"/>
      <c r="U515" s="153"/>
      <c r="Z515" s="153"/>
      <c r="AA515" s="153"/>
      <c r="AF515" s="153"/>
      <c r="AG515" s="153"/>
      <c r="AL515" s="153"/>
      <c r="AM515" s="153"/>
      <c r="AR515" s="153"/>
      <c r="AS515" s="153"/>
      <c r="AX515" s="153"/>
      <c r="AY515" s="153"/>
      <c r="BD515" s="153"/>
      <c r="BE515" s="153"/>
      <c r="BF515" s="153"/>
    </row>
    <row r="516" ht="15.75" customHeight="1">
      <c r="B516" s="153"/>
      <c r="C516" s="153"/>
      <c r="H516" s="153"/>
      <c r="I516" s="153"/>
      <c r="N516" s="153"/>
      <c r="O516" s="153"/>
      <c r="T516" s="153"/>
      <c r="U516" s="153"/>
      <c r="Z516" s="153"/>
      <c r="AA516" s="153"/>
      <c r="AF516" s="153"/>
      <c r="AG516" s="153"/>
      <c r="AL516" s="153"/>
      <c r="AM516" s="153"/>
      <c r="AR516" s="153"/>
      <c r="AS516" s="153"/>
      <c r="AX516" s="153"/>
      <c r="AY516" s="153"/>
      <c r="BD516" s="153"/>
      <c r="BE516" s="153"/>
      <c r="BF516" s="153"/>
    </row>
    <row r="517" ht="15.75" customHeight="1">
      <c r="B517" s="153"/>
      <c r="C517" s="153"/>
      <c r="H517" s="153"/>
      <c r="I517" s="153"/>
      <c r="N517" s="153"/>
      <c r="O517" s="153"/>
      <c r="T517" s="153"/>
      <c r="U517" s="153"/>
      <c r="Z517" s="153"/>
      <c r="AA517" s="153"/>
      <c r="AF517" s="153"/>
      <c r="AG517" s="153"/>
      <c r="AL517" s="153"/>
      <c r="AM517" s="153"/>
      <c r="AR517" s="153"/>
      <c r="AS517" s="153"/>
      <c r="AX517" s="153"/>
      <c r="AY517" s="153"/>
      <c r="BD517" s="153"/>
      <c r="BE517" s="153"/>
      <c r="BF517" s="153"/>
    </row>
    <row r="518" ht="15.75" customHeight="1">
      <c r="B518" s="153"/>
      <c r="C518" s="153"/>
      <c r="H518" s="153"/>
      <c r="I518" s="153"/>
      <c r="N518" s="153"/>
      <c r="O518" s="153"/>
      <c r="T518" s="153"/>
      <c r="U518" s="153"/>
      <c r="Z518" s="153"/>
      <c r="AA518" s="153"/>
      <c r="AF518" s="153"/>
      <c r="AG518" s="153"/>
      <c r="AL518" s="153"/>
      <c r="AM518" s="153"/>
      <c r="AR518" s="153"/>
      <c r="AS518" s="153"/>
      <c r="AX518" s="153"/>
      <c r="AY518" s="153"/>
      <c r="BD518" s="153"/>
      <c r="BE518" s="153"/>
      <c r="BF518" s="153"/>
    </row>
    <row r="519" ht="15.75" customHeight="1">
      <c r="B519" s="153"/>
      <c r="C519" s="153"/>
      <c r="H519" s="153"/>
      <c r="I519" s="153"/>
      <c r="N519" s="153"/>
      <c r="O519" s="153"/>
      <c r="T519" s="153"/>
      <c r="U519" s="153"/>
      <c r="Z519" s="153"/>
      <c r="AA519" s="153"/>
      <c r="AF519" s="153"/>
      <c r="AG519" s="153"/>
      <c r="AL519" s="153"/>
      <c r="AM519" s="153"/>
      <c r="AR519" s="153"/>
      <c r="AS519" s="153"/>
      <c r="AX519" s="153"/>
      <c r="AY519" s="153"/>
      <c r="BD519" s="153"/>
      <c r="BE519" s="153"/>
      <c r="BF519" s="153"/>
    </row>
    <row r="520" ht="15.75" customHeight="1">
      <c r="B520" s="153"/>
      <c r="C520" s="153"/>
      <c r="H520" s="153"/>
      <c r="I520" s="153"/>
      <c r="N520" s="153"/>
      <c r="O520" s="153"/>
      <c r="T520" s="153"/>
      <c r="U520" s="153"/>
      <c r="Z520" s="153"/>
      <c r="AA520" s="153"/>
      <c r="AF520" s="153"/>
      <c r="AG520" s="153"/>
      <c r="AL520" s="153"/>
      <c r="AM520" s="153"/>
      <c r="AR520" s="153"/>
      <c r="AS520" s="153"/>
      <c r="AX520" s="153"/>
      <c r="AY520" s="153"/>
      <c r="BD520" s="153"/>
      <c r="BE520" s="153"/>
      <c r="BF520" s="153"/>
    </row>
    <row r="521" ht="15.75" customHeight="1">
      <c r="B521" s="153"/>
      <c r="C521" s="153"/>
      <c r="H521" s="153"/>
      <c r="I521" s="153"/>
      <c r="N521" s="153"/>
      <c r="O521" s="153"/>
      <c r="T521" s="153"/>
      <c r="U521" s="153"/>
      <c r="Z521" s="153"/>
      <c r="AA521" s="153"/>
      <c r="AF521" s="153"/>
      <c r="AG521" s="153"/>
      <c r="AL521" s="153"/>
      <c r="AM521" s="153"/>
      <c r="AR521" s="153"/>
      <c r="AS521" s="153"/>
      <c r="AX521" s="153"/>
      <c r="AY521" s="153"/>
      <c r="BD521" s="153"/>
      <c r="BE521" s="153"/>
      <c r="BF521" s="153"/>
    </row>
    <row r="522" ht="15.75" customHeight="1">
      <c r="B522" s="153"/>
      <c r="C522" s="153"/>
      <c r="H522" s="153"/>
      <c r="I522" s="153"/>
      <c r="N522" s="153"/>
      <c r="O522" s="153"/>
      <c r="T522" s="153"/>
      <c r="U522" s="153"/>
      <c r="Z522" s="153"/>
      <c r="AA522" s="153"/>
      <c r="AF522" s="153"/>
      <c r="AG522" s="153"/>
      <c r="AL522" s="153"/>
      <c r="AM522" s="153"/>
      <c r="AR522" s="153"/>
      <c r="AS522" s="153"/>
      <c r="AX522" s="153"/>
      <c r="AY522" s="153"/>
      <c r="BD522" s="153"/>
      <c r="BE522" s="153"/>
      <c r="BF522" s="153"/>
    </row>
    <row r="523" ht="15.75" customHeight="1">
      <c r="B523" s="153"/>
      <c r="C523" s="153"/>
      <c r="H523" s="153"/>
      <c r="I523" s="153"/>
      <c r="N523" s="153"/>
      <c r="O523" s="153"/>
      <c r="T523" s="153"/>
      <c r="U523" s="153"/>
      <c r="Z523" s="153"/>
      <c r="AA523" s="153"/>
      <c r="AF523" s="153"/>
      <c r="AG523" s="153"/>
      <c r="AL523" s="153"/>
      <c r="AM523" s="153"/>
      <c r="AR523" s="153"/>
      <c r="AS523" s="153"/>
      <c r="AX523" s="153"/>
      <c r="AY523" s="153"/>
      <c r="BD523" s="153"/>
      <c r="BE523" s="153"/>
      <c r="BF523" s="153"/>
    </row>
    <row r="524" ht="15.75" customHeight="1">
      <c r="B524" s="153"/>
      <c r="C524" s="153"/>
      <c r="H524" s="153"/>
      <c r="I524" s="153"/>
      <c r="N524" s="153"/>
      <c r="O524" s="153"/>
      <c r="T524" s="153"/>
      <c r="U524" s="153"/>
      <c r="Z524" s="153"/>
      <c r="AA524" s="153"/>
      <c r="AF524" s="153"/>
      <c r="AG524" s="153"/>
      <c r="AL524" s="153"/>
      <c r="AM524" s="153"/>
      <c r="AR524" s="153"/>
      <c r="AS524" s="153"/>
      <c r="AX524" s="153"/>
      <c r="AY524" s="153"/>
      <c r="BD524" s="153"/>
      <c r="BE524" s="153"/>
      <c r="BF524" s="153"/>
    </row>
    <row r="525" ht="15.75" customHeight="1">
      <c r="B525" s="153"/>
      <c r="C525" s="153"/>
      <c r="H525" s="153"/>
      <c r="I525" s="153"/>
      <c r="N525" s="153"/>
      <c r="O525" s="153"/>
      <c r="T525" s="153"/>
      <c r="U525" s="153"/>
      <c r="Z525" s="153"/>
      <c r="AA525" s="153"/>
      <c r="AF525" s="153"/>
      <c r="AG525" s="153"/>
      <c r="AL525" s="153"/>
      <c r="AM525" s="153"/>
      <c r="AR525" s="153"/>
      <c r="AS525" s="153"/>
      <c r="AX525" s="153"/>
      <c r="AY525" s="153"/>
      <c r="BD525" s="153"/>
      <c r="BE525" s="153"/>
      <c r="BF525" s="153"/>
    </row>
    <row r="526" ht="15.75" customHeight="1">
      <c r="B526" s="153"/>
      <c r="C526" s="153"/>
      <c r="H526" s="153"/>
      <c r="I526" s="153"/>
      <c r="N526" s="153"/>
      <c r="O526" s="153"/>
      <c r="T526" s="153"/>
      <c r="U526" s="153"/>
      <c r="Z526" s="153"/>
      <c r="AA526" s="153"/>
      <c r="AF526" s="153"/>
      <c r="AG526" s="153"/>
      <c r="AL526" s="153"/>
      <c r="AM526" s="153"/>
      <c r="AR526" s="153"/>
      <c r="AS526" s="153"/>
      <c r="AX526" s="153"/>
      <c r="AY526" s="153"/>
      <c r="BD526" s="153"/>
      <c r="BE526" s="153"/>
      <c r="BF526" s="153"/>
    </row>
    <row r="527" ht="15.75" customHeight="1">
      <c r="B527" s="153"/>
      <c r="C527" s="153"/>
      <c r="H527" s="153"/>
      <c r="I527" s="153"/>
      <c r="N527" s="153"/>
      <c r="O527" s="153"/>
      <c r="T527" s="153"/>
      <c r="U527" s="153"/>
      <c r="Z527" s="153"/>
      <c r="AA527" s="153"/>
      <c r="AF527" s="153"/>
      <c r="AG527" s="153"/>
      <c r="AL527" s="153"/>
      <c r="AM527" s="153"/>
      <c r="AR527" s="153"/>
      <c r="AS527" s="153"/>
      <c r="AX527" s="153"/>
      <c r="AY527" s="153"/>
      <c r="BD527" s="153"/>
      <c r="BE527" s="153"/>
      <c r="BF527" s="153"/>
    </row>
    <row r="528" ht="15.75" customHeight="1">
      <c r="B528" s="153"/>
      <c r="C528" s="153"/>
      <c r="H528" s="153"/>
      <c r="I528" s="153"/>
      <c r="N528" s="153"/>
      <c r="O528" s="153"/>
      <c r="T528" s="153"/>
      <c r="U528" s="153"/>
      <c r="Z528" s="153"/>
      <c r="AA528" s="153"/>
      <c r="AF528" s="153"/>
      <c r="AG528" s="153"/>
      <c r="AL528" s="153"/>
      <c r="AM528" s="153"/>
      <c r="AR528" s="153"/>
      <c r="AS528" s="153"/>
      <c r="AX528" s="153"/>
      <c r="AY528" s="153"/>
      <c r="BD528" s="153"/>
      <c r="BE528" s="153"/>
      <c r="BF528" s="153"/>
    </row>
    <row r="529" ht="15.75" customHeight="1">
      <c r="B529" s="153"/>
      <c r="C529" s="153"/>
      <c r="H529" s="153"/>
      <c r="I529" s="153"/>
      <c r="N529" s="153"/>
      <c r="O529" s="153"/>
      <c r="T529" s="153"/>
      <c r="U529" s="153"/>
      <c r="Z529" s="153"/>
      <c r="AA529" s="153"/>
      <c r="AF529" s="153"/>
      <c r="AG529" s="153"/>
      <c r="AL529" s="153"/>
      <c r="AM529" s="153"/>
      <c r="AR529" s="153"/>
      <c r="AS529" s="153"/>
      <c r="AX529" s="153"/>
      <c r="AY529" s="153"/>
      <c r="BD529" s="153"/>
      <c r="BE529" s="153"/>
      <c r="BF529" s="153"/>
    </row>
    <row r="530" ht="15.75" customHeight="1">
      <c r="B530" s="153"/>
      <c r="C530" s="153"/>
      <c r="H530" s="153"/>
      <c r="I530" s="153"/>
      <c r="N530" s="153"/>
      <c r="O530" s="153"/>
      <c r="T530" s="153"/>
      <c r="U530" s="153"/>
      <c r="Z530" s="153"/>
      <c r="AA530" s="153"/>
      <c r="AF530" s="153"/>
      <c r="AG530" s="153"/>
      <c r="AL530" s="153"/>
      <c r="AM530" s="153"/>
      <c r="AR530" s="153"/>
      <c r="AS530" s="153"/>
      <c r="AX530" s="153"/>
      <c r="AY530" s="153"/>
      <c r="BD530" s="153"/>
      <c r="BE530" s="153"/>
      <c r="BF530" s="153"/>
    </row>
    <row r="531" ht="15.75" customHeight="1">
      <c r="B531" s="153"/>
      <c r="C531" s="153"/>
      <c r="H531" s="153"/>
      <c r="I531" s="153"/>
      <c r="N531" s="153"/>
      <c r="O531" s="153"/>
      <c r="T531" s="153"/>
      <c r="U531" s="153"/>
      <c r="Z531" s="153"/>
      <c r="AA531" s="153"/>
      <c r="AF531" s="153"/>
      <c r="AG531" s="153"/>
      <c r="AL531" s="153"/>
      <c r="AM531" s="153"/>
      <c r="AR531" s="153"/>
      <c r="AS531" s="153"/>
      <c r="AX531" s="153"/>
      <c r="AY531" s="153"/>
      <c r="BD531" s="153"/>
      <c r="BE531" s="153"/>
      <c r="BF531" s="153"/>
    </row>
    <row r="532" ht="15.75" customHeight="1">
      <c r="B532" s="153"/>
      <c r="C532" s="153"/>
      <c r="H532" s="153"/>
      <c r="I532" s="153"/>
      <c r="N532" s="153"/>
      <c r="O532" s="153"/>
      <c r="T532" s="153"/>
      <c r="U532" s="153"/>
      <c r="Z532" s="153"/>
      <c r="AA532" s="153"/>
      <c r="AF532" s="153"/>
      <c r="AG532" s="153"/>
      <c r="AL532" s="153"/>
      <c r="AM532" s="153"/>
      <c r="AR532" s="153"/>
      <c r="AS532" s="153"/>
      <c r="AX532" s="153"/>
      <c r="AY532" s="153"/>
      <c r="BD532" s="153"/>
      <c r="BE532" s="153"/>
      <c r="BF532" s="153"/>
    </row>
    <row r="533" ht="15.75" customHeight="1">
      <c r="B533" s="153"/>
      <c r="C533" s="153"/>
      <c r="H533" s="153"/>
      <c r="I533" s="153"/>
      <c r="N533" s="153"/>
      <c r="O533" s="153"/>
      <c r="T533" s="153"/>
      <c r="U533" s="153"/>
      <c r="Z533" s="153"/>
      <c r="AA533" s="153"/>
      <c r="AF533" s="153"/>
      <c r="AG533" s="153"/>
      <c r="AL533" s="153"/>
      <c r="AM533" s="153"/>
      <c r="AR533" s="153"/>
      <c r="AS533" s="153"/>
      <c r="AX533" s="153"/>
      <c r="AY533" s="153"/>
      <c r="BD533" s="153"/>
      <c r="BE533" s="153"/>
      <c r="BF533" s="153"/>
    </row>
    <row r="534" ht="15.75" customHeight="1">
      <c r="B534" s="153"/>
      <c r="C534" s="153"/>
      <c r="H534" s="153"/>
      <c r="I534" s="153"/>
      <c r="N534" s="153"/>
      <c r="O534" s="153"/>
      <c r="T534" s="153"/>
      <c r="U534" s="153"/>
      <c r="Z534" s="153"/>
      <c r="AA534" s="153"/>
      <c r="AF534" s="153"/>
      <c r="AG534" s="153"/>
      <c r="AL534" s="153"/>
      <c r="AM534" s="153"/>
      <c r="AR534" s="153"/>
      <c r="AS534" s="153"/>
      <c r="AX534" s="153"/>
      <c r="AY534" s="153"/>
      <c r="BD534" s="153"/>
      <c r="BE534" s="153"/>
      <c r="BF534" s="153"/>
    </row>
    <row r="535" ht="15.75" customHeight="1">
      <c r="B535" s="153"/>
      <c r="C535" s="153"/>
      <c r="H535" s="153"/>
      <c r="I535" s="153"/>
      <c r="N535" s="153"/>
      <c r="O535" s="153"/>
      <c r="T535" s="153"/>
      <c r="U535" s="153"/>
      <c r="Z535" s="153"/>
      <c r="AA535" s="153"/>
      <c r="AF535" s="153"/>
      <c r="AG535" s="153"/>
      <c r="AL535" s="153"/>
      <c r="AM535" s="153"/>
      <c r="AR535" s="153"/>
      <c r="AS535" s="153"/>
      <c r="AX535" s="153"/>
      <c r="AY535" s="153"/>
      <c r="BD535" s="153"/>
      <c r="BE535" s="153"/>
      <c r="BF535" s="153"/>
    </row>
    <row r="536" ht="15.75" customHeight="1">
      <c r="B536" s="153"/>
      <c r="C536" s="153"/>
      <c r="H536" s="153"/>
      <c r="I536" s="153"/>
      <c r="N536" s="153"/>
      <c r="O536" s="153"/>
      <c r="T536" s="153"/>
      <c r="U536" s="153"/>
      <c r="Z536" s="153"/>
      <c r="AA536" s="153"/>
      <c r="AF536" s="153"/>
      <c r="AG536" s="153"/>
      <c r="AL536" s="153"/>
      <c r="AM536" s="153"/>
      <c r="AR536" s="153"/>
      <c r="AS536" s="153"/>
      <c r="AX536" s="153"/>
      <c r="AY536" s="153"/>
      <c r="BD536" s="153"/>
      <c r="BE536" s="153"/>
      <c r="BF536" s="153"/>
    </row>
    <row r="537" ht="15.75" customHeight="1">
      <c r="B537" s="153"/>
      <c r="C537" s="153"/>
      <c r="H537" s="153"/>
      <c r="I537" s="153"/>
      <c r="N537" s="153"/>
      <c r="O537" s="153"/>
      <c r="T537" s="153"/>
      <c r="U537" s="153"/>
      <c r="Z537" s="153"/>
      <c r="AA537" s="153"/>
      <c r="AF537" s="153"/>
      <c r="AG537" s="153"/>
      <c r="AL537" s="153"/>
      <c r="AM537" s="153"/>
      <c r="AR537" s="153"/>
      <c r="AS537" s="153"/>
      <c r="AX537" s="153"/>
      <c r="AY537" s="153"/>
      <c r="BD537" s="153"/>
      <c r="BE537" s="153"/>
      <c r="BF537" s="153"/>
    </row>
    <row r="538" ht="15.75" customHeight="1">
      <c r="B538" s="153"/>
      <c r="C538" s="153"/>
      <c r="H538" s="153"/>
      <c r="I538" s="153"/>
      <c r="N538" s="153"/>
      <c r="O538" s="153"/>
      <c r="T538" s="153"/>
      <c r="U538" s="153"/>
      <c r="Z538" s="153"/>
      <c r="AA538" s="153"/>
      <c r="AF538" s="153"/>
      <c r="AG538" s="153"/>
      <c r="AL538" s="153"/>
      <c r="AM538" s="153"/>
      <c r="AR538" s="153"/>
      <c r="AS538" s="153"/>
      <c r="AX538" s="153"/>
      <c r="AY538" s="153"/>
      <c r="BD538" s="153"/>
      <c r="BE538" s="153"/>
      <c r="BF538" s="153"/>
    </row>
    <row r="539" ht="15.75" customHeight="1">
      <c r="B539" s="153"/>
      <c r="C539" s="153"/>
      <c r="H539" s="153"/>
      <c r="I539" s="153"/>
      <c r="N539" s="153"/>
      <c r="O539" s="153"/>
      <c r="T539" s="153"/>
      <c r="U539" s="153"/>
      <c r="Z539" s="153"/>
      <c r="AA539" s="153"/>
      <c r="AF539" s="153"/>
      <c r="AG539" s="153"/>
      <c r="AL539" s="153"/>
      <c r="AM539" s="153"/>
      <c r="AR539" s="153"/>
      <c r="AS539" s="153"/>
      <c r="AX539" s="153"/>
      <c r="AY539" s="153"/>
      <c r="BD539" s="153"/>
      <c r="BE539" s="153"/>
      <c r="BF539" s="153"/>
    </row>
    <row r="540" ht="15.75" customHeight="1">
      <c r="B540" s="153"/>
      <c r="C540" s="153"/>
      <c r="H540" s="153"/>
      <c r="I540" s="153"/>
      <c r="N540" s="153"/>
      <c r="O540" s="153"/>
      <c r="T540" s="153"/>
      <c r="U540" s="153"/>
      <c r="Z540" s="153"/>
      <c r="AA540" s="153"/>
      <c r="AF540" s="153"/>
      <c r="AG540" s="153"/>
      <c r="AL540" s="153"/>
      <c r="AM540" s="153"/>
      <c r="AR540" s="153"/>
      <c r="AS540" s="153"/>
      <c r="AX540" s="153"/>
      <c r="AY540" s="153"/>
      <c r="BD540" s="153"/>
      <c r="BE540" s="153"/>
      <c r="BF540" s="153"/>
    </row>
    <row r="541" ht="15.75" customHeight="1">
      <c r="B541" s="153"/>
      <c r="C541" s="153"/>
      <c r="H541" s="153"/>
      <c r="I541" s="153"/>
      <c r="N541" s="153"/>
      <c r="O541" s="153"/>
      <c r="T541" s="153"/>
      <c r="U541" s="153"/>
      <c r="Z541" s="153"/>
      <c r="AA541" s="153"/>
      <c r="AF541" s="153"/>
      <c r="AG541" s="153"/>
      <c r="AL541" s="153"/>
      <c r="AM541" s="153"/>
      <c r="AR541" s="153"/>
      <c r="AS541" s="153"/>
      <c r="AX541" s="153"/>
      <c r="AY541" s="153"/>
      <c r="BD541" s="153"/>
      <c r="BE541" s="153"/>
      <c r="BF541" s="153"/>
    </row>
    <row r="542" ht="15.75" customHeight="1">
      <c r="B542" s="153"/>
      <c r="C542" s="153"/>
      <c r="H542" s="153"/>
      <c r="I542" s="153"/>
      <c r="N542" s="153"/>
      <c r="O542" s="153"/>
      <c r="T542" s="153"/>
      <c r="U542" s="153"/>
      <c r="Z542" s="153"/>
      <c r="AA542" s="153"/>
      <c r="AF542" s="153"/>
      <c r="AG542" s="153"/>
      <c r="AL542" s="153"/>
      <c r="AM542" s="153"/>
      <c r="AR542" s="153"/>
      <c r="AS542" s="153"/>
      <c r="AX542" s="153"/>
      <c r="AY542" s="153"/>
      <c r="BD542" s="153"/>
      <c r="BE542" s="153"/>
      <c r="BF542" s="153"/>
    </row>
    <row r="543" ht="15.75" customHeight="1">
      <c r="B543" s="153"/>
      <c r="C543" s="153"/>
      <c r="H543" s="153"/>
      <c r="I543" s="153"/>
      <c r="N543" s="153"/>
      <c r="O543" s="153"/>
      <c r="T543" s="153"/>
      <c r="U543" s="153"/>
      <c r="Z543" s="153"/>
      <c r="AA543" s="153"/>
      <c r="AF543" s="153"/>
      <c r="AG543" s="153"/>
      <c r="AL543" s="153"/>
      <c r="AM543" s="153"/>
      <c r="AR543" s="153"/>
      <c r="AS543" s="153"/>
      <c r="AX543" s="153"/>
      <c r="AY543" s="153"/>
      <c r="BD543" s="153"/>
      <c r="BE543" s="153"/>
      <c r="BF543" s="153"/>
    </row>
    <row r="544" ht="15.75" customHeight="1">
      <c r="B544" s="153"/>
      <c r="C544" s="153"/>
      <c r="H544" s="153"/>
      <c r="I544" s="153"/>
      <c r="N544" s="153"/>
      <c r="O544" s="153"/>
      <c r="T544" s="153"/>
      <c r="U544" s="153"/>
      <c r="Z544" s="153"/>
      <c r="AA544" s="153"/>
      <c r="AF544" s="153"/>
      <c r="AG544" s="153"/>
      <c r="AL544" s="153"/>
      <c r="AM544" s="153"/>
      <c r="AR544" s="153"/>
      <c r="AS544" s="153"/>
      <c r="AX544" s="153"/>
      <c r="AY544" s="153"/>
      <c r="BD544" s="153"/>
      <c r="BE544" s="153"/>
      <c r="BF544" s="153"/>
    </row>
    <row r="545" ht="15.75" customHeight="1">
      <c r="B545" s="153"/>
      <c r="C545" s="153"/>
      <c r="H545" s="153"/>
      <c r="I545" s="153"/>
      <c r="N545" s="153"/>
      <c r="O545" s="153"/>
      <c r="T545" s="153"/>
      <c r="U545" s="153"/>
      <c r="Z545" s="153"/>
      <c r="AA545" s="153"/>
      <c r="AF545" s="153"/>
      <c r="AG545" s="153"/>
      <c r="AL545" s="153"/>
      <c r="AM545" s="153"/>
      <c r="AR545" s="153"/>
      <c r="AS545" s="153"/>
      <c r="AX545" s="153"/>
      <c r="AY545" s="153"/>
      <c r="BD545" s="153"/>
      <c r="BE545" s="153"/>
      <c r="BF545" s="153"/>
    </row>
    <row r="546" ht="15.75" customHeight="1">
      <c r="B546" s="153"/>
      <c r="C546" s="153"/>
      <c r="H546" s="153"/>
      <c r="I546" s="153"/>
      <c r="N546" s="153"/>
      <c r="O546" s="153"/>
      <c r="T546" s="153"/>
      <c r="U546" s="153"/>
      <c r="Z546" s="153"/>
      <c r="AA546" s="153"/>
      <c r="AF546" s="153"/>
      <c r="AG546" s="153"/>
      <c r="AL546" s="153"/>
      <c r="AM546" s="153"/>
      <c r="AR546" s="153"/>
      <c r="AS546" s="153"/>
      <c r="AX546" s="153"/>
      <c r="AY546" s="153"/>
      <c r="BD546" s="153"/>
      <c r="BE546" s="153"/>
      <c r="BF546" s="153"/>
    </row>
    <row r="547" ht="15.75" customHeight="1">
      <c r="B547" s="153"/>
      <c r="C547" s="153"/>
      <c r="H547" s="153"/>
      <c r="I547" s="153"/>
      <c r="N547" s="153"/>
      <c r="O547" s="153"/>
      <c r="T547" s="153"/>
      <c r="U547" s="153"/>
      <c r="Z547" s="153"/>
      <c r="AA547" s="153"/>
      <c r="AF547" s="153"/>
      <c r="AG547" s="153"/>
      <c r="AL547" s="153"/>
      <c r="AM547" s="153"/>
      <c r="AR547" s="153"/>
      <c r="AS547" s="153"/>
      <c r="AX547" s="153"/>
      <c r="AY547" s="153"/>
      <c r="BD547" s="153"/>
      <c r="BE547" s="153"/>
      <c r="BF547" s="153"/>
    </row>
    <row r="548" ht="15.75" customHeight="1">
      <c r="B548" s="153"/>
      <c r="C548" s="153"/>
      <c r="H548" s="153"/>
      <c r="I548" s="153"/>
      <c r="N548" s="153"/>
      <c r="O548" s="153"/>
      <c r="T548" s="153"/>
      <c r="U548" s="153"/>
      <c r="Z548" s="153"/>
      <c r="AA548" s="153"/>
      <c r="AF548" s="153"/>
      <c r="AG548" s="153"/>
      <c r="AL548" s="153"/>
      <c r="AM548" s="153"/>
      <c r="AR548" s="153"/>
      <c r="AS548" s="153"/>
      <c r="AX548" s="153"/>
      <c r="AY548" s="153"/>
      <c r="BD548" s="153"/>
      <c r="BE548" s="153"/>
      <c r="BF548" s="153"/>
    </row>
    <row r="549" ht="15.75" customHeight="1">
      <c r="B549" s="153"/>
      <c r="C549" s="153"/>
      <c r="H549" s="153"/>
      <c r="I549" s="153"/>
      <c r="N549" s="153"/>
      <c r="O549" s="153"/>
      <c r="T549" s="153"/>
      <c r="U549" s="153"/>
      <c r="Z549" s="153"/>
      <c r="AA549" s="153"/>
      <c r="AF549" s="153"/>
      <c r="AG549" s="153"/>
      <c r="AL549" s="153"/>
      <c r="AM549" s="153"/>
      <c r="AR549" s="153"/>
      <c r="AS549" s="153"/>
      <c r="AX549" s="153"/>
      <c r="AY549" s="153"/>
      <c r="BD549" s="153"/>
      <c r="BE549" s="153"/>
      <c r="BF549" s="153"/>
    </row>
    <row r="550" ht="15.75" customHeight="1">
      <c r="B550" s="153"/>
      <c r="C550" s="153"/>
      <c r="H550" s="153"/>
      <c r="I550" s="153"/>
      <c r="N550" s="153"/>
      <c r="O550" s="153"/>
      <c r="T550" s="153"/>
      <c r="U550" s="153"/>
      <c r="Z550" s="153"/>
      <c r="AA550" s="153"/>
      <c r="AF550" s="153"/>
      <c r="AG550" s="153"/>
      <c r="AL550" s="153"/>
      <c r="AM550" s="153"/>
      <c r="AR550" s="153"/>
      <c r="AS550" s="153"/>
      <c r="AX550" s="153"/>
      <c r="AY550" s="153"/>
      <c r="BD550" s="153"/>
      <c r="BE550" s="153"/>
      <c r="BF550" s="153"/>
    </row>
    <row r="551" ht="15.75" customHeight="1">
      <c r="B551" s="153"/>
      <c r="C551" s="153"/>
      <c r="H551" s="153"/>
      <c r="I551" s="153"/>
      <c r="N551" s="153"/>
      <c r="O551" s="153"/>
      <c r="T551" s="153"/>
      <c r="U551" s="153"/>
      <c r="Z551" s="153"/>
      <c r="AA551" s="153"/>
      <c r="AF551" s="153"/>
      <c r="AG551" s="153"/>
      <c r="AL551" s="153"/>
      <c r="AM551" s="153"/>
      <c r="AR551" s="153"/>
      <c r="AS551" s="153"/>
      <c r="AX551" s="153"/>
      <c r="AY551" s="153"/>
      <c r="BD551" s="153"/>
      <c r="BE551" s="153"/>
      <c r="BF551" s="153"/>
    </row>
    <row r="552" ht="15.75" customHeight="1">
      <c r="B552" s="153"/>
      <c r="C552" s="153"/>
      <c r="H552" s="153"/>
      <c r="I552" s="153"/>
      <c r="N552" s="153"/>
      <c r="O552" s="153"/>
      <c r="T552" s="153"/>
      <c r="U552" s="153"/>
      <c r="Z552" s="153"/>
      <c r="AA552" s="153"/>
      <c r="AF552" s="153"/>
      <c r="AG552" s="153"/>
      <c r="AL552" s="153"/>
      <c r="AM552" s="153"/>
      <c r="AR552" s="153"/>
      <c r="AS552" s="153"/>
      <c r="AX552" s="153"/>
      <c r="AY552" s="153"/>
      <c r="BD552" s="153"/>
      <c r="BE552" s="153"/>
      <c r="BF552" s="153"/>
    </row>
    <row r="553" ht="15.75" customHeight="1">
      <c r="B553" s="153"/>
      <c r="C553" s="153"/>
      <c r="H553" s="153"/>
      <c r="I553" s="153"/>
      <c r="N553" s="153"/>
      <c r="O553" s="153"/>
      <c r="T553" s="153"/>
      <c r="U553" s="153"/>
      <c r="Z553" s="153"/>
      <c r="AA553" s="153"/>
      <c r="AF553" s="153"/>
      <c r="AG553" s="153"/>
      <c r="AL553" s="153"/>
      <c r="AM553" s="153"/>
      <c r="AR553" s="153"/>
      <c r="AS553" s="153"/>
      <c r="AX553" s="153"/>
      <c r="AY553" s="153"/>
      <c r="BD553" s="153"/>
      <c r="BE553" s="153"/>
      <c r="BF553" s="153"/>
    </row>
    <row r="554" ht="15.75" customHeight="1">
      <c r="B554" s="153"/>
      <c r="C554" s="153"/>
      <c r="H554" s="153"/>
      <c r="I554" s="153"/>
      <c r="N554" s="153"/>
      <c r="O554" s="153"/>
      <c r="T554" s="153"/>
      <c r="U554" s="153"/>
      <c r="Z554" s="153"/>
      <c r="AA554" s="153"/>
      <c r="AF554" s="153"/>
      <c r="AG554" s="153"/>
      <c r="AL554" s="153"/>
      <c r="AM554" s="153"/>
      <c r="AR554" s="153"/>
      <c r="AS554" s="153"/>
      <c r="AX554" s="153"/>
      <c r="AY554" s="153"/>
      <c r="BD554" s="153"/>
      <c r="BE554" s="153"/>
      <c r="BF554" s="153"/>
    </row>
    <row r="555" ht="15.75" customHeight="1">
      <c r="B555" s="153"/>
      <c r="C555" s="153"/>
      <c r="H555" s="153"/>
      <c r="I555" s="153"/>
      <c r="N555" s="153"/>
      <c r="O555" s="153"/>
      <c r="T555" s="153"/>
      <c r="U555" s="153"/>
      <c r="Z555" s="153"/>
      <c r="AA555" s="153"/>
      <c r="AF555" s="153"/>
      <c r="AG555" s="153"/>
      <c r="AL555" s="153"/>
      <c r="AM555" s="153"/>
      <c r="AR555" s="153"/>
      <c r="AS555" s="153"/>
      <c r="AX555" s="153"/>
      <c r="AY555" s="153"/>
      <c r="BD555" s="153"/>
      <c r="BE555" s="153"/>
      <c r="BF555" s="153"/>
    </row>
    <row r="556" ht="15.75" customHeight="1">
      <c r="B556" s="153"/>
      <c r="C556" s="153"/>
      <c r="H556" s="153"/>
      <c r="I556" s="153"/>
      <c r="N556" s="153"/>
      <c r="O556" s="153"/>
      <c r="T556" s="153"/>
      <c r="U556" s="153"/>
      <c r="Z556" s="153"/>
      <c r="AA556" s="153"/>
      <c r="AF556" s="153"/>
      <c r="AG556" s="153"/>
      <c r="AL556" s="153"/>
      <c r="AM556" s="153"/>
      <c r="AR556" s="153"/>
      <c r="AS556" s="153"/>
      <c r="AX556" s="153"/>
      <c r="AY556" s="153"/>
      <c r="BD556" s="153"/>
      <c r="BE556" s="153"/>
      <c r="BF556" s="153"/>
    </row>
    <row r="557" ht="15.75" customHeight="1">
      <c r="B557" s="153"/>
      <c r="C557" s="153"/>
      <c r="H557" s="153"/>
      <c r="I557" s="153"/>
      <c r="N557" s="153"/>
      <c r="O557" s="153"/>
      <c r="T557" s="153"/>
      <c r="U557" s="153"/>
      <c r="Z557" s="153"/>
      <c r="AA557" s="153"/>
      <c r="AF557" s="153"/>
      <c r="AG557" s="153"/>
      <c r="AL557" s="153"/>
      <c r="AM557" s="153"/>
      <c r="AR557" s="153"/>
      <c r="AS557" s="153"/>
      <c r="AX557" s="153"/>
      <c r="AY557" s="153"/>
      <c r="BD557" s="153"/>
      <c r="BE557" s="153"/>
      <c r="BF557" s="153"/>
    </row>
    <row r="558" ht="15.75" customHeight="1">
      <c r="B558" s="153"/>
      <c r="C558" s="153"/>
      <c r="H558" s="153"/>
      <c r="I558" s="153"/>
      <c r="N558" s="153"/>
      <c r="O558" s="153"/>
      <c r="T558" s="153"/>
      <c r="U558" s="153"/>
      <c r="Z558" s="153"/>
      <c r="AA558" s="153"/>
      <c r="AF558" s="153"/>
      <c r="AG558" s="153"/>
      <c r="AL558" s="153"/>
      <c r="AM558" s="153"/>
      <c r="AR558" s="153"/>
      <c r="AS558" s="153"/>
      <c r="AX558" s="153"/>
      <c r="AY558" s="153"/>
      <c r="BD558" s="153"/>
      <c r="BE558" s="153"/>
      <c r="BF558" s="153"/>
    </row>
    <row r="559" ht="15.75" customHeight="1">
      <c r="B559" s="153"/>
      <c r="C559" s="153"/>
      <c r="H559" s="153"/>
      <c r="I559" s="153"/>
      <c r="N559" s="153"/>
      <c r="O559" s="153"/>
      <c r="T559" s="153"/>
      <c r="U559" s="153"/>
      <c r="Z559" s="153"/>
      <c r="AA559" s="153"/>
      <c r="AF559" s="153"/>
      <c r="AG559" s="153"/>
      <c r="AL559" s="153"/>
      <c r="AM559" s="153"/>
      <c r="AR559" s="153"/>
      <c r="AS559" s="153"/>
      <c r="AX559" s="153"/>
      <c r="AY559" s="153"/>
      <c r="BD559" s="153"/>
      <c r="BE559" s="153"/>
      <c r="BF559" s="153"/>
    </row>
    <row r="560" ht="15.75" customHeight="1">
      <c r="B560" s="153"/>
      <c r="C560" s="153"/>
      <c r="H560" s="153"/>
      <c r="I560" s="153"/>
      <c r="N560" s="153"/>
      <c r="O560" s="153"/>
      <c r="T560" s="153"/>
      <c r="U560" s="153"/>
      <c r="Z560" s="153"/>
      <c r="AA560" s="153"/>
      <c r="AF560" s="153"/>
      <c r="AG560" s="153"/>
      <c r="AL560" s="153"/>
      <c r="AM560" s="153"/>
      <c r="AR560" s="153"/>
      <c r="AS560" s="153"/>
      <c r="AX560" s="153"/>
      <c r="AY560" s="153"/>
      <c r="BD560" s="153"/>
      <c r="BE560" s="153"/>
      <c r="BF560" s="153"/>
    </row>
    <row r="561" ht="15.75" customHeight="1">
      <c r="B561" s="153"/>
      <c r="C561" s="153"/>
      <c r="H561" s="153"/>
      <c r="I561" s="153"/>
      <c r="N561" s="153"/>
      <c r="O561" s="153"/>
      <c r="T561" s="153"/>
      <c r="U561" s="153"/>
      <c r="Z561" s="153"/>
      <c r="AA561" s="153"/>
      <c r="AF561" s="153"/>
      <c r="AG561" s="153"/>
      <c r="AL561" s="153"/>
      <c r="AM561" s="153"/>
      <c r="AR561" s="153"/>
      <c r="AS561" s="153"/>
      <c r="AX561" s="153"/>
      <c r="AY561" s="153"/>
      <c r="BD561" s="153"/>
      <c r="BE561" s="153"/>
      <c r="BF561" s="153"/>
    </row>
    <row r="562" ht="15.75" customHeight="1">
      <c r="B562" s="153"/>
      <c r="C562" s="153"/>
      <c r="H562" s="153"/>
      <c r="I562" s="153"/>
      <c r="N562" s="153"/>
      <c r="O562" s="153"/>
      <c r="T562" s="153"/>
      <c r="U562" s="153"/>
      <c r="Z562" s="153"/>
      <c r="AA562" s="153"/>
      <c r="AF562" s="153"/>
      <c r="AG562" s="153"/>
      <c r="AL562" s="153"/>
      <c r="AM562" s="153"/>
      <c r="AR562" s="153"/>
      <c r="AS562" s="153"/>
      <c r="AX562" s="153"/>
      <c r="AY562" s="153"/>
      <c r="BD562" s="153"/>
      <c r="BE562" s="153"/>
      <c r="BF562" s="153"/>
    </row>
    <row r="563" ht="15.75" customHeight="1">
      <c r="B563" s="153"/>
      <c r="C563" s="153"/>
      <c r="H563" s="153"/>
      <c r="I563" s="153"/>
      <c r="N563" s="153"/>
      <c r="O563" s="153"/>
      <c r="T563" s="153"/>
      <c r="U563" s="153"/>
      <c r="Z563" s="153"/>
      <c r="AA563" s="153"/>
      <c r="AF563" s="153"/>
      <c r="AG563" s="153"/>
      <c r="AL563" s="153"/>
      <c r="AM563" s="153"/>
      <c r="AR563" s="153"/>
      <c r="AS563" s="153"/>
      <c r="AX563" s="153"/>
      <c r="AY563" s="153"/>
      <c r="BD563" s="153"/>
      <c r="BE563" s="153"/>
      <c r="BF563" s="153"/>
    </row>
    <row r="564" ht="15.75" customHeight="1">
      <c r="B564" s="153"/>
      <c r="C564" s="153"/>
      <c r="H564" s="153"/>
      <c r="I564" s="153"/>
      <c r="N564" s="153"/>
      <c r="O564" s="153"/>
      <c r="T564" s="153"/>
      <c r="U564" s="153"/>
      <c r="Z564" s="153"/>
      <c r="AA564" s="153"/>
      <c r="AF564" s="153"/>
      <c r="AG564" s="153"/>
      <c r="AL564" s="153"/>
      <c r="AM564" s="153"/>
      <c r="AR564" s="153"/>
      <c r="AS564" s="153"/>
      <c r="AX564" s="153"/>
      <c r="AY564" s="153"/>
      <c r="BD564" s="153"/>
      <c r="BE564" s="153"/>
      <c r="BF564" s="153"/>
    </row>
    <row r="565" ht="15.75" customHeight="1">
      <c r="B565" s="153"/>
      <c r="C565" s="153"/>
      <c r="H565" s="153"/>
      <c r="I565" s="153"/>
      <c r="N565" s="153"/>
      <c r="O565" s="153"/>
      <c r="T565" s="153"/>
      <c r="U565" s="153"/>
      <c r="Z565" s="153"/>
      <c r="AA565" s="153"/>
      <c r="AF565" s="153"/>
      <c r="AG565" s="153"/>
      <c r="AL565" s="153"/>
      <c r="AM565" s="153"/>
      <c r="AR565" s="153"/>
      <c r="AS565" s="153"/>
      <c r="AX565" s="153"/>
      <c r="AY565" s="153"/>
      <c r="BD565" s="153"/>
      <c r="BE565" s="153"/>
      <c r="BF565" s="153"/>
    </row>
    <row r="566" ht="15.75" customHeight="1">
      <c r="B566" s="153"/>
      <c r="C566" s="153"/>
      <c r="H566" s="153"/>
      <c r="I566" s="153"/>
      <c r="N566" s="153"/>
      <c r="O566" s="153"/>
      <c r="T566" s="153"/>
      <c r="U566" s="153"/>
      <c r="Z566" s="153"/>
      <c r="AA566" s="153"/>
      <c r="AF566" s="153"/>
      <c r="AG566" s="153"/>
      <c r="AL566" s="153"/>
      <c r="AM566" s="153"/>
      <c r="AR566" s="153"/>
      <c r="AS566" s="153"/>
      <c r="AX566" s="153"/>
      <c r="AY566" s="153"/>
      <c r="BD566" s="153"/>
      <c r="BE566" s="153"/>
      <c r="BF566" s="153"/>
    </row>
    <row r="567" ht="15.75" customHeight="1">
      <c r="B567" s="153"/>
      <c r="C567" s="153"/>
      <c r="H567" s="153"/>
      <c r="I567" s="153"/>
      <c r="N567" s="153"/>
      <c r="O567" s="153"/>
      <c r="T567" s="153"/>
      <c r="U567" s="153"/>
      <c r="Z567" s="153"/>
      <c r="AA567" s="153"/>
      <c r="AF567" s="153"/>
      <c r="AG567" s="153"/>
      <c r="AL567" s="153"/>
      <c r="AM567" s="153"/>
      <c r="AR567" s="153"/>
      <c r="AS567" s="153"/>
      <c r="AX567" s="153"/>
      <c r="AY567" s="153"/>
      <c r="BD567" s="153"/>
      <c r="BE567" s="153"/>
      <c r="BF567" s="153"/>
    </row>
    <row r="568" ht="15.75" customHeight="1">
      <c r="B568" s="153"/>
      <c r="C568" s="153"/>
      <c r="H568" s="153"/>
      <c r="I568" s="153"/>
      <c r="N568" s="153"/>
      <c r="O568" s="153"/>
      <c r="T568" s="153"/>
      <c r="U568" s="153"/>
      <c r="Z568" s="153"/>
      <c r="AA568" s="153"/>
      <c r="AF568" s="153"/>
      <c r="AG568" s="153"/>
      <c r="AL568" s="153"/>
      <c r="AM568" s="153"/>
      <c r="AR568" s="153"/>
      <c r="AS568" s="153"/>
      <c r="AX568" s="153"/>
      <c r="AY568" s="153"/>
      <c r="BD568" s="153"/>
      <c r="BE568" s="153"/>
      <c r="BF568" s="153"/>
    </row>
    <row r="569" ht="15.75" customHeight="1">
      <c r="B569" s="153"/>
      <c r="C569" s="153"/>
      <c r="H569" s="153"/>
      <c r="I569" s="153"/>
      <c r="N569" s="153"/>
      <c r="O569" s="153"/>
      <c r="T569" s="153"/>
      <c r="U569" s="153"/>
      <c r="Z569" s="153"/>
      <c r="AA569" s="153"/>
      <c r="AF569" s="153"/>
      <c r="AG569" s="153"/>
      <c r="AL569" s="153"/>
      <c r="AM569" s="153"/>
      <c r="AR569" s="153"/>
      <c r="AS569" s="153"/>
      <c r="AX569" s="153"/>
      <c r="AY569" s="153"/>
      <c r="BD569" s="153"/>
      <c r="BE569" s="153"/>
      <c r="BF569" s="153"/>
    </row>
    <row r="570" ht="15.75" customHeight="1">
      <c r="B570" s="153"/>
      <c r="C570" s="153"/>
      <c r="H570" s="153"/>
      <c r="I570" s="153"/>
      <c r="N570" s="153"/>
      <c r="O570" s="153"/>
      <c r="T570" s="153"/>
      <c r="U570" s="153"/>
      <c r="Z570" s="153"/>
      <c r="AA570" s="153"/>
      <c r="AF570" s="153"/>
      <c r="AG570" s="153"/>
      <c r="AL570" s="153"/>
      <c r="AM570" s="153"/>
      <c r="AR570" s="153"/>
      <c r="AS570" s="153"/>
      <c r="AX570" s="153"/>
      <c r="AY570" s="153"/>
      <c r="BD570" s="153"/>
      <c r="BE570" s="153"/>
      <c r="BF570" s="153"/>
    </row>
    <row r="571" ht="15.75" customHeight="1">
      <c r="B571" s="153"/>
      <c r="C571" s="153"/>
      <c r="H571" s="153"/>
      <c r="I571" s="153"/>
      <c r="N571" s="153"/>
      <c r="O571" s="153"/>
      <c r="T571" s="153"/>
      <c r="U571" s="153"/>
      <c r="Z571" s="153"/>
      <c r="AA571" s="153"/>
      <c r="AF571" s="153"/>
      <c r="AG571" s="153"/>
      <c r="AL571" s="153"/>
      <c r="AM571" s="153"/>
      <c r="AR571" s="153"/>
      <c r="AS571" s="153"/>
      <c r="AX571" s="153"/>
      <c r="AY571" s="153"/>
      <c r="BD571" s="153"/>
      <c r="BE571" s="153"/>
      <c r="BF571" s="153"/>
    </row>
    <row r="572" ht="15.75" customHeight="1">
      <c r="B572" s="153"/>
      <c r="C572" s="153"/>
      <c r="H572" s="153"/>
      <c r="I572" s="153"/>
      <c r="N572" s="153"/>
      <c r="O572" s="153"/>
      <c r="T572" s="153"/>
      <c r="U572" s="153"/>
      <c r="Z572" s="153"/>
      <c r="AA572" s="153"/>
      <c r="AF572" s="153"/>
      <c r="AG572" s="153"/>
      <c r="AL572" s="153"/>
      <c r="AM572" s="153"/>
      <c r="AR572" s="153"/>
      <c r="AS572" s="153"/>
      <c r="AX572" s="153"/>
      <c r="AY572" s="153"/>
      <c r="BD572" s="153"/>
      <c r="BE572" s="153"/>
      <c r="BF572" s="153"/>
    </row>
    <row r="573" ht="15.75" customHeight="1">
      <c r="B573" s="153"/>
      <c r="C573" s="153"/>
      <c r="H573" s="153"/>
      <c r="I573" s="153"/>
      <c r="N573" s="153"/>
      <c r="O573" s="153"/>
      <c r="T573" s="153"/>
      <c r="U573" s="153"/>
      <c r="Z573" s="153"/>
      <c r="AA573" s="153"/>
      <c r="AF573" s="153"/>
      <c r="AG573" s="153"/>
      <c r="AL573" s="153"/>
      <c r="AM573" s="153"/>
      <c r="AR573" s="153"/>
      <c r="AS573" s="153"/>
      <c r="AX573" s="153"/>
      <c r="AY573" s="153"/>
      <c r="BD573" s="153"/>
      <c r="BE573" s="153"/>
      <c r="BF573" s="153"/>
    </row>
    <row r="574" ht="15.75" customHeight="1">
      <c r="B574" s="153"/>
      <c r="C574" s="153"/>
      <c r="H574" s="153"/>
      <c r="I574" s="153"/>
      <c r="N574" s="153"/>
      <c r="O574" s="153"/>
      <c r="T574" s="153"/>
      <c r="U574" s="153"/>
      <c r="Z574" s="153"/>
      <c r="AA574" s="153"/>
      <c r="AF574" s="153"/>
      <c r="AG574" s="153"/>
      <c r="AL574" s="153"/>
      <c r="AM574" s="153"/>
      <c r="AR574" s="153"/>
      <c r="AS574" s="153"/>
      <c r="AX574" s="153"/>
      <c r="AY574" s="153"/>
      <c r="BD574" s="153"/>
      <c r="BE574" s="153"/>
      <c r="BF574" s="153"/>
    </row>
    <row r="575" ht="15.75" customHeight="1">
      <c r="B575" s="153"/>
      <c r="C575" s="153"/>
      <c r="H575" s="153"/>
      <c r="I575" s="153"/>
      <c r="N575" s="153"/>
      <c r="O575" s="153"/>
      <c r="T575" s="153"/>
      <c r="U575" s="153"/>
      <c r="Z575" s="153"/>
      <c r="AA575" s="153"/>
      <c r="AF575" s="153"/>
      <c r="AG575" s="153"/>
      <c r="AL575" s="153"/>
      <c r="AM575" s="153"/>
      <c r="AR575" s="153"/>
      <c r="AS575" s="153"/>
      <c r="AX575" s="153"/>
      <c r="AY575" s="153"/>
      <c r="BD575" s="153"/>
      <c r="BE575" s="153"/>
      <c r="BF575" s="153"/>
    </row>
    <row r="576" ht="15.75" customHeight="1">
      <c r="B576" s="153"/>
      <c r="C576" s="153"/>
      <c r="H576" s="153"/>
      <c r="I576" s="153"/>
      <c r="N576" s="153"/>
      <c r="O576" s="153"/>
      <c r="T576" s="153"/>
      <c r="U576" s="153"/>
      <c r="Z576" s="153"/>
      <c r="AA576" s="153"/>
      <c r="AF576" s="153"/>
      <c r="AG576" s="153"/>
      <c r="AL576" s="153"/>
      <c r="AM576" s="153"/>
      <c r="AR576" s="153"/>
      <c r="AS576" s="153"/>
      <c r="AX576" s="153"/>
      <c r="AY576" s="153"/>
      <c r="BD576" s="153"/>
      <c r="BE576" s="153"/>
      <c r="BF576" s="153"/>
    </row>
    <row r="577" ht="15.75" customHeight="1">
      <c r="B577" s="153"/>
      <c r="C577" s="153"/>
      <c r="H577" s="153"/>
      <c r="I577" s="153"/>
      <c r="N577" s="153"/>
      <c r="O577" s="153"/>
      <c r="T577" s="153"/>
      <c r="U577" s="153"/>
      <c r="Z577" s="153"/>
      <c r="AA577" s="153"/>
      <c r="AF577" s="153"/>
      <c r="AG577" s="153"/>
      <c r="AL577" s="153"/>
      <c r="AM577" s="153"/>
      <c r="AR577" s="153"/>
      <c r="AS577" s="153"/>
      <c r="AX577" s="153"/>
      <c r="AY577" s="153"/>
      <c r="BD577" s="153"/>
      <c r="BE577" s="153"/>
      <c r="BF577" s="153"/>
    </row>
    <row r="578" ht="15.75" customHeight="1">
      <c r="B578" s="153"/>
      <c r="C578" s="153"/>
      <c r="H578" s="153"/>
      <c r="I578" s="153"/>
      <c r="N578" s="153"/>
      <c r="O578" s="153"/>
      <c r="T578" s="153"/>
      <c r="U578" s="153"/>
      <c r="Z578" s="153"/>
      <c r="AA578" s="153"/>
      <c r="AF578" s="153"/>
      <c r="AG578" s="153"/>
      <c r="AL578" s="153"/>
      <c r="AM578" s="153"/>
      <c r="AR578" s="153"/>
      <c r="AS578" s="153"/>
      <c r="AX578" s="153"/>
      <c r="AY578" s="153"/>
      <c r="BD578" s="153"/>
      <c r="BE578" s="153"/>
      <c r="BF578" s="153"/>
    </row>
    <row r="579" ht="15.75" customHeight="1">
      <c r="B579" s="153"/>
      <c r="C579" s="153"/>
      <c r="H579" s="153"/>
      <c r="I579" s="153"/>
      <c r="N579" s="153"/>
      <c r="O579" s="153"/>
      <c r="T579" s="153"/>
      <c r="U579" s="153"/>
      <c r="Z579" s="153"/>
      <c r="AA579" s="153"/>
      <c r="AF579" s="153"/>
      <c r="AG579" s="153"/>
      <c r="AL579" s="153"/>
      <c r="AM579" s="153"/>
      <c r="AR579" s="153"/>
      <c r="AS579" s="153"/>
      <c r="AX579" s="153"/>
      <c r="AY579" s="153"/>
      <c r="BD579" s="153"/>
      <c r="BE579" s="153"/>
      <c r="BF579" s="153"/>
    </row>
    <row r="580" ht="15.75" customHeight="1">
      <c r="B580" s="153"/>
      <c r="C580" s="153"/>
      <c r="H580" s="153"/>
      <c r="I580" s="153"/>
      <c r="N580" s="153"/>
      <c r="O580" s="153"/>
      <c r="T580" s="153"/>
      <c r="U580" s="153"/>
      <c r="Z580" s="153"/>
      <c r="AA580" s="153"/>
      <c r="AF580" s="153"/>
      <c r="AG580" s="153"/>
      <c r="AL580" s="153"/>
      <c r="AM580" s="153"/>
      <c r="AR580" s="153"/>
      <c r="AS580" s="153"/>
      <c r="AX580" s="153"/>
      <c r="AY580" s="153"/>
      <c r="BD580" s="153"/>
      <c r="BE580" s="153"/>
      <c r="BF580" s="153"/>
    </row>
    <row r="581" ht="15.75" customHeight="1">
      <c r="B581" s="153"/>
      <c r="C581" s="153"/>
      <c r="H581" s="153"/>
      <c r="I581" s="153"/>
      <c r="N581" s="153"/>
      <c r="O581" s="153"/>
      <c r="T581" s="153"/>
      <c r="U581" s="153"/>
      <c r="Z581" s="153"/>
      <c r="AA581" s="153"/>
      <c r="AF581" s="153"/>
      <c r="AG581" s="153"/>
      <c r="AL581" s="153"/>
      <c r="AM581" s="153"/>
      <c r="AR581" s="153"/>
      <c r="AS581" s="153"/>
      <c r="AX581" s="153"/>
      <c r="AY581" s="153"/>
      <c r="BD581" s="153"/>
      <c r="BE581" s="153"/>
      <c r="BF581" s="153"/>
    </row>
    <row r="582" ht="15.75" customHeight="1">
      <c r="B582" s="153"/>
      <c r="C582" s="153"/>
      <c r="H582" s="153"/>
      <c r="I582" s="153"/>
      <c r="N582" s="153"/>
      <c r="O582" s="153"/>
      <c r="T582" s="153"/>
      <c r="U582" s="153"/>
      <c r="Z582" s="153"/>
      <c r="AA582" s="153"/>
      <c r="AF582" s="153"/>
      <c r="AG582" s="153"/>
      <c r="AL582" s="153"/>
      <c r="AM582" s="153"/>
      <c r="AR582" s="153"/>
      <c r="AS582" s="153"/>
      <c r="AX582" s="153"/>
      <c r="AY582" s="153"/>
      <c r="BD582" s="153"/>
      <c r="BE582" s="153"/>
      <c r="BF582" s="153"/>
    </row>
    <row r="583" ht="15.75" customHeight="1">
      <c r="B583" s="153"/>
      <c r="C583" s="153"/>
      <c r="H583" s="153"/>
      <c r="I583" s="153"/>
      <c r="N583" s="153"/>
      <c r="O583" s="153"/>
      <c r="T583" s="153"/>
      <c r="U583" s="153"/>
      <c r="Z583" s="153"/>
      <c r="AA583" s="153"/>
      <c r="AF583" s="153"/>
      <c r="AG583" s="153"/>
      <c r="AL583" s="153"/>
      <c r="AM583" s="153"/>
      <c r="AR583" s="153"/>
      <c r="AS583" s="153"/>
      <c r="AX583" s="153"/>
      <c r="AY583" s="153"/>
      <c r="BD583" s="153"/>
      <c r="BE583" s="153"/>
      <c r="BF583" s="153"/>
    </row>
    <row r="584" ht="15.75" customHeight="1">
      <c r="B584" s="153"/>
      <c r="C584" s="153"/>
      <c r="H584" s="153"/>
      <c r="I584" s="153"/>
      <c r="N584" s="153"/>
      <c r="O584" s="153"/>
      <c r="T584" s="153"/>
      <c r="U584" s="153"/>
      <c r="Z584" s="153"/>
      <c r="AA584" s="153"/>
      <c r="AF584" s="153"/>
      <c r="AG584" s="153"/>
      <c r="AL584" s="153"/>
      <c r="AM584" s="153"/>
      <c r="AR584" s="153"/>
      <c r="AS584" s="153"/>
      <c r="AX584" s="153"/>
      <c r="AY584" s="153"/>
      <c r="BD584" s="153"/>
      <c r="BE584" s="153"/>
      <c r="BF584" s="153"/>
    </row>
    <row r="585" ht="15.75" customHeight="1">
      <c r="B585" s="153"/>
      <c r="C585" s="153"/>
      <c r="H585" s="153"/>
      <c r="I585" s="153"/>
      <c r="N585" s="153"/>
      <c r="O585" s="153"/>
      <c r="T585" s="153"/>
      <c r="U585" s="153"/>
      <c r="Z585" s="153"/>
      <c r="AA585" s="153"/>
      <c r="AF585" s="153"/>
      <c r="AG585" s="153"/>
      <c r="AL585" s="153"/>
      <c r="AM585" s="153"/>
      <c r="AR585" s="153"/>
      <c r="AS585" s="153"/>
      <c r="AX585" s="153"/>
      <c r="AY585" s="153"/>
      <c r="BD585" s="153"/>
      <c r="BE585" s="153"/>
      <c r="BF585" s="153"/>
    </row>
    <row r="586" ht="15.75" customHeight="1">
      <c r="B586" s="153"/>
      <c r="C586" s="153"/>
      <c r="H586" s="153"/>
      <c r="I586" s="153"/>
      <c r="N586" s="153"/>
      <c r="O586" s="153"/>
      <c r="T586" s="153"/>
      <c r="U586" s="153"/>
      <c r="Z586" s="153"/>
      <c r="AA586" s="153"/>
      <c r="AF586" s="153"/>
      <c r="AG586" s="153"/>
      <c r="AL586" s="153"/>
      <c r="AM586" s="153"/>
      <c r="AR586" s="153"/>
      <c r="AS586" s="153"/>
      <c r="AX586" s="153"/>
      <c r="AY586" s="153"/>
      <c r="BD586" s="153"/>
      <c r="BE586" s="153"/>
      <c r="BF586" s="153"/>
    </row>
    <row r="587" ht="15.75" customHeight="1">
      <c r="B587" s="153"/>
      <c r="C587" s="153"/>
      <c r="H587" s="153"/>
      <c r="I587" s="153"/>
      <c r="N587" s="153"/>
      <c r="O587" s="153"/>
      <c r="T587" s="153"/>
      <c r="U587" s="153"/>
      <c r="Z587" s="153"/>
      <c r="AA587" s="153"/>
      <c r="AF587" s="153"/>
      <c r="AG587" s="153"/>
      <c r="AL587" s="153"/>
      <c r="AM587" s="153"/>
      <c r="AR587" s="153"/>
      <c r="AS587" s="153"/>
      <c r="AX587" s="153"/>
      <c r="AY587" s="153"/>
      <c r="BD587" s="153"/>
      <c r="BE587" s="153"/>
      <c r="BF587" s="153"/>
    </row>
    <row r="588" ht="15.75" customHeight="1">
      <c r="B588" s="153"/>
      <c r="C588" s="153"/>
      <c r="H588" s="153"/>
      <c r="I588" s="153"/>
      <c r="N588" s="153"/>
      <c r="O588" s="153"/>
      <c r="T588" s="153"/>
      <c r="U588" s="153"/>
      <c r="Z588" s="153"/>
      <c r="AA588" s="153"/>
      <c r="AF588" s="153"/>
      <c r="AG588" s="153"/>
      <c r="AL588" s="153"/>
      <c r="AM588" s="153"/>
      <c r="AR588" s="153"/>
      <c r="AS588" s="153"/>
      <c r="AX588" s="153"/>
      <c r="AY588" s="153"/>
      <c r="BD588" s="153"/>
      <c r="BE588" s="153"/>
      <c r="BF588" s="153"/>
    </row>
    <row r="589" ht="15.75" customHeight="1">
      <c r="B589" s="153"/>
      <c r="C589" s="153"/>
      <c r="H589" s="153"/>
      <c r="I589" s="153"/>
      <c r="N589" s="153"/>
      <c r="O589" s="153"/>
      <c r="T589" s="153"/>
      <c r="U589" s="153"/>
      <c r="Z589" s="153"/>
      <c r="AA589" s="153"/>
      <c r="AF589" s="153"/>
      <c r="AG589" s="153"/>
      <c r="AL589" s="153"/>
      <c r="AM589" s="153"/>
      <c r="AR589" s="153"/>
      <c r="AS589" s="153"/>
      <c r="AX589" s="153"/>
      <c r="AY589" s="153"/>
      <c r="BD589" s="153"/>
      <c r="BE589" s="153"/>
      <c r="BF589" s="153"/>
    </row>
    <row r="590" ht="15.75" customHeight="1">
      <c r="B590" s="153"/>
      <c r="C590" s="153"/>
      <c r="H590" s="153"/>
      <c r="I590" s="153"/>
      <c r="N590" s="153"/>
      <c r="O590" s="153"/>
      <c r="T590" s="153"/>
      <c r="U590" s="153"/>
      <c r="Z590" s="153"/>
      <c r="AA590" s="153"/>
      <c r="AF590" s="153"/>
      <c r="AG590" s="153"/>
      <c r="AL590" s="153"/>
      <c r="AM590" s="153"/>
      <c r="AR590" s="153"/>
      <c r="AS590" s="153"/>
      <c r="AX590" s="153"/>
      <c r="AY590" s="153"/>
      <c r="BD590" s="153"/>
      <c r="BE590" s="153"/>
      <c r="BF590" s="153"/>
    </row>
    <row r="591" ht="15.75" customHeight="1">
      <c r="B591" s="153"/>
      <c r="C591" s="153"/>
      <c r="H591" s="153"/>
      <c r="I591" s="153"/>
      <c r="N591" s="153"/>
      <c r="O591" s="153"/>
      <c r="T591" s="153"/>
      <c r="U591" s="153"/>
      <c r="Z591" s="153"/>
      <c r="AA591" s="153"/>
      <c r="AF591" s="153"/>
      <c r="AG591" s="153"/>
      <c r="AL591" s="153"/>
      <c r="AM591" s="153"/>
      <c r="AR591" s="153"/>
      <c r="AS591" s="153"/>
      <c r="AX591" s="153"/>
      <c r="AY591" s="153"/>
      <c r="BD591" s="153"/>
      <c r="BE591" s="153"/>
      <c r="BF591" s="153"/>
    </row>
    <row r="592" ht="15.75" customHeight="1">
      <c r="B592" s="153"/>
      <c r="C592" s="153"/>
      <c r="H592" s="153"/>
      <c r="I592" s="153"/>
      <c r="N592" s="153"/>
      <c r="O592" s="153"/>
      <c r="T592" s="153"/>
      <c r="U592" s="153"/>
      <c r="Z592" s="153"/>
      <c r="AA592" s="153"/>
      <c r="AF592" s="153"/>
      <c r="AG592" s="153"/>
      <c r="AL592" s="153"/>
      <c r="AM592" s="153"/>
      <c r="AR592" s="153"/>
      <c r="AS592" s="153"/>
      <c r="AX592" s="153"/>
      <c r="AY592" s="153"/>
      <c r="BD592" s="153"/>
      <c r="BE592" s="153"/>
      <c r="BF592" s="153"/>
    </row>
    <row r="593" ht="15.75" customHeight="1">
      <c r="B593" s="153"/>
      <c r="C593" s="153"/>
      <c r="H593" s="153"/>
      <c r="I593" s="153"/>
      <c r="N593" s="153"/>
      <c r="O593" s="153"/>
      <c r="T593" s="153"/>
      <c r="U593" s="153"/>
      <c r="Z593" s="153"/>
      <c r="AA593" s="153"/>
      <c r="AF593" s="153"/>
      <c r="AG593" s="153"/>
      <c r="AL593" s="153"/>
      <c r="AM593" s="153"/>
      <c r="AR593" s="153"/>
      <c r="AS593" s="153"/>
      <c r="AX593" s="153"/>
      <c r="AY593" s="153"/>
      <c r="BD593" s="153"/>
      <c r="BE593" s="153"/>
      <c r="BF593" s="153"/>
    </row>
    <row r="594" ht="15.75" customHeight="1">
      <c r="B594" s="153"/>
      <c r="C594" s="153"/>
      <c r="H594" s="153"/>
      <c r="I594" s="153"/>
      <c r="N594" s="153"/>
      <c r="O594" s="153"/>
      <c r="T594" s="153"/>
      <c r="U594" s="153"/>
      <c r="Z594" s="153"/>
      <c r="AA594" s="153"/>
      <c r="AF594" s="153"/>
      <c r="AG594" s="153"/>
      <c r="AL594" s="153"/>
      <c r="AM594" s="153"/>
      <c r="AR594" s="153"/>
      <c r="AS594" s="153"/>
      <c r="AX594" s="153"/>
      <c r="AY594" s="153"/>
      <c r="BD594" s="153"/>
      <c r="BE594" s="153"/>
      <c r="BF594" s="153"/>
    </row>
    <row r="595" ht="15.75" customHeight="1">
      <c r="B595" s="153"/>
      <c r="C595" s="153"/>
      <c r="H595" s="153"/>
      <c r="I595" s="153"/>
      <c r="N595" s="153"/>
      <c r="O595" s="153"/>
      <c r="T595" s="153"/>
      <c r="U595" s="153"/>
      <c r="Z595" s="153"/>
      <c r="AA595" s="153"/>
      <c r="AF595" s="153"/>
      <c r="AG595" s="153"/>
      <c r="AL595" s="153"/>
      <c r="AM595" s="153"/>
      <c r="AR595" s="153"/>
      <c r="AS595" s="153"/>
      <c r="AX595" s="153"/>
      <c r="AY595" s="153"/>
      <c r="BD595" s="153"/>
      <c r="BE595" s="153"/>
      <c r="BF595" s="153"/>
    </row>
    <row r="596" ht="15.75" customHeight="1">
      <c r="B596" s="153"/>
      <c r="C596" s="153"/>
      <c r="H596" s="153"/>
      <c r="I596" s="153"/>
      <c r="N596" s="153"/>
      <c r="O596" s="153"/>
      <c r="T596" s="153"/>
      <c r="U596" s="153"/>
      <c r="Z596" s="153"/>
      <c r="AA596" s="153"/>
      <c r="AF596" s="153"/>
      <c r="AG596" s="153"/>
      <c r="AL596" s="153"/>
      <c r="AM596" s="153"/>
      <c r="AR596" s="153"/>
      <c r="AS596" s="153"/>
      <c r="AX596" s="153"/>
      <c r="AY596" s="153"/>
      <c r="BD596" s="153"/>
      <c r="BE596" s="153"/>
      <c r="BF596" s="153"/>
    </row>
    <row r="597" ht="15.75" customHeight="1">
      <c r="B597" s="153"/>
      <c r="C597" s="153"/>
      <c r="H597" s="153"/>
      <c r="I597" s="153"/>
      <c r="N597" s="153"/>
      <c r="O597" s="153"/>
      <c r="T597" s="153"/>
      <c r="U597" s="153"/>
      <c r="Z597" s="153"/>
      <c r="AA597" s="153"/>
      <c r="AF597" s="153"/>
      <c r="AG597" s="153"/>
      <c r="AL597" s="153"/>
      <c r="AM597" s="153"/>
      <c r="AR597" s="153"/>
      <c r="AS597" s="153"/>
      <c r="AX597" s="153"/>
      <c r="AY597" s="153"/>
      <c r="BD597" s="153"/>
      <c r="BE597" s="153"/>
      <c r="BF597" s="153"/>
    </row>
    <row r="598" ht="15.75" customHeight="1">
      <c r="B598" s="153"/>
      <c r="C598" s="153"/>
      <c r="H598" s="153"/>
      <c r="I598" s="153"/>
      <c r="N598" s="153"/>
      <c r="O598" s="153"/>
      <c r="T598" s="153"/>
      <c r="U598" s="153"/>
      <c r="Z598" s="153"/>
      <c r="AA598" s="153"/>
      <c r="AF598" s="153"/>
      <c r="AG598" s="153"/>
      <c r="AL598" s="153"/>
      <c r="AM598" s="153"/>
      <c r="AR598" s="153"/>
      <c r="AS598" s="153"/>
      <c r="AX598" s="153"/>
      <c r="AY598" s="153"/>
      <c r="BD598" s="153"/>
      <c r="BE598" s="153"/>
      <c r="BF598" s="153"/>
    </row>
    <row r="599" ht="15.75" customHeight="1">
      <c r="B599" s="153"/>
      <c r="C599" s="153"/>
      <c r="H599" s="153"/>
      <c r="I599" s="153"/>
      <c r="N599" s="153"/>
      <c r="O599" s="153"/>
      <c r="T599" s="153"/>
      <c r="U599" s="153"/>
      <c r="Z599" s="153"/>
      <c r="AA599" s="153"/>
      <c r="AF599" s="153"/>
      <c r="AG599" s="153"/>
      <c r="AL599" s="153"/>
      <c r="AM599" s="153"/>
      <c r="AR599" s="153"/>
      <c r="AS599" s="153"/>
      <c r="AX599" s="153"/>
      <c r="AY599" s="153"/>
      <c r="BD599" s="153"/>
      <c r="BE599" s="153"/>
      <c r="BF599" s="153"/>
    </row>
    <row r="600" ht="15.75" customHeight="1">
      <c r="B600" s="153"/>
      <c r="C600" s="153"/>
      <c r="H600" s="153"/>
      <c r="I600" s="153"/>
      <c r="N600" s="153"/>
      <c r="O600" s="153"/>
      <c r="T600" s="153"/>
      <c r="U600" s="153"/>
      <c r="Z600" s="153"/>
      <c r="AA600" s="153"/>
      <c r="AF600" s="153"/>
      <c r="AG600" s="153"/>
      <c r="AL600" s="153"/>
      <c r="AM600" s="153"/>
      <c r="AR600" s="153"/>
      <c r="AS600" s="153"/>
      <c r="AX600" s="153"/>
      <c r="AY600" s="153"/>
      <c r="BD600" s="153"/>
      <c r="BE600" s="153"/>
      <c r="BF600" s="153"/>
    </row>
    <row r="601" ht="15.75" customHeight="1">
      <c r="B601" s="153"/>
      <c r="C601" s="153"/>
      <c r="H601" s="153"/>
      <c r="I601" s="153"/>
      <c r="N601" s="153"/>
      <c r="O601" s="153"/>
      <c r="T601" s="153"/>
      <c r="U601" s="153"/>
      <c r="Z601" s="153"/>
      <c r="AA601" s="153"/>
      <c r="AF601" s="153"/>
      <c r="AG601" s="153"/>
      <c r="AL601" s="153"/>
      <c r="AM601" s="153"/>
      <c r="AR601" s="153"/>
      <c r="AS601" s="153"/>
      <c r="AX601" s="153"/>
      <c r="AY601" s="153"/>
      <c r="BD601" s="153"/>
      <c r="BE601" s="153"/>
      <c r="BF601" s="153"/>
    </row>
    <row r="602" ht="15.75" customHeight="1">
      <c r="B602" s="153"/>
      <c r="C602" s="153"/>
      <c r="H602" s="153"/>
      <c r="I602" s="153"/>
      <c r="N602" s="153"/>
      <c r="O602" s="153"/>
      <c r="T602" s="153"/>
      <c r="U602" s="153"/>
      <c r="Z602" s="153"/>
      <c r="AA602" s="153"/>
      <c r="AF602" s="153"/>
      <c r="AG602" s="153"/>
      <c r="AL602" s="153"/>
      <c r="AM602" s="153"/>
      <c r="AR602" s="153"/>
      <c r="AS602" s="153"/>
      <c r="AX602" s="153"/>
      <c r="AY602" s="153"/>
      <c r="BD602" s="153"/>
      <c r="BE602" s="153"/>
      <c r="BF602" s="153"/>
    </row>
    <row r="603" ht="15.75" customHeight="1">
      <c r="B603" s="153"/>
      <c r="C603" s="153"/>
      <c r="H603" s="153"/>
      <c r="I603" s="153"/>
      <c r="N603" s="153"/>
      <c r="O603" s="153"/>
      <c r="T603" s="153"/>
      <c r="U603" s="153"/>
      <c r="Z603" s="153"/>
      <c r="AA603" s="153"/>
      <c r="AF603" s="153"/>
      <c r="AG603" s="153"/>
      <c r="AL603" s="153"/>
      <c r="AM603" s="153"/>
      <c r="AR603" s="153"/>
      <c r="AS603" s="153"/>
      <c r="AX603" s="153"/>
      <c r="AY603" s="153"/>
      <c r="BD603" s="153"/>
      <c r="BE603" s="153"/>
      <c r="BF603" s="153"/>
    </row>
    <row r="604" ht="15.75" customHeight="1">
      <c r="B604" s="153"/>
      <c r="C604" s="153"/>
      <c r="H604" s="153"/>
      <c r="I604" s="153"/>
      <c r="N604" s="153"/>
      <c r="O604" s="153"/>
      <c r="T604" s="153"/>
      <c r="U604" s="153"/>
      <c r="Z604" s="153"/>
      <c r="AA604" s="153"/>
      <c r="AF604" s="153"/>
      <c r="AG604" s="153"/>
      <c r="AL604" s="153"/>
      <c r="AM604" s="153"/>
      <c r="AR604" s="153"/>
      <c r="AS604" s="153"/>
      <c r="AX604" s="153"/>
      <c r="AY604" s="153"/>
      <c r="BD604" s="153"/>
      <c r="BE604" s="153"/>
      <c r="BF604" s="153"/>
    </row>
    <row r="605" ht="15.75" customHeight="1">
      <c r="B605" s="153"/>
      <c r="C605" s="153"/>
      <c r="H605" s="153"/>
      <c r="I605" s="153"/>
      <c r="N605" s="153"/>
      <c r="O605" s="153"/>
      <c r="T605" s="153"/>
      <c r="U605" s="153"/>
      <c r="Z605" s="153"/>
      <c r="AA605" s="153"/>
      <c r="AF605" s="153"/>
      <c r="AG605" s="153"/>
      <c r="AL605" s="153"/>
      <c r="AM605" s="153"/>
      <c r="AR605" s="153"/>
      <c r="AS605" s="153"/>
      <c r="AX605" s="153"/>
      <c r="AY605" s="153"/>
      <c r="BD605" s="153"/>
      <c r="BE605" s="153"/>
      <c r="BF605" s="153"/>
    </row>
    <row r="606" ht="15.75" customHeight="1">
      <c r="B606" s="153"/>
      <c r="C606" s="153"/>
      <c r="H606" s="153"/>
      <c r="I606" s="153"/>
      <c r="N606" s="153"/>
      <c r="O606" s="153"/>
      <c r="T606" s="153"/>
      <c r="U606" s="153"/>
      <c r="Z606" s="153"/>
      <c r="AA606" s="153"/>
      <c r="AF606" s="153"/>
      <c r="AG606" s="153"/>
      <c r="AL606" s="153"/>
      <c r="AM606" s="153"/>
      <c r="AR606" s="153"/>
      <c r="AS606" s="153"/>
      <c r="AX606" s="153"/>
      <c r="AY606" s="153"/>
      <c r="BD606" s="153"/>
      <c r="BE606" s="153"/>
      <c r="BF606" s="153"/>
    </row>
    <row r="607" ht="15.75" customHeight="1">
      <c r="B607" s="153"/>
      <c r="C607" s="153"/>
      <c r="H607" s="153"/>
      <c r="I607" s="153"/>
      <c r="N607" s="153"/>
      <c r="O607" s="153"/>
      <c r="T607" s="153"/>
      <c r="U607" s="153"/>
      <c r="Z607" s="153"/>
      <c r="AA607" s="153"/>
      <c r="AF607" s="153"/>
      <c r="AG607" s="153"/>
      <c r="AL607" s="153"/>
      <c r="AM607" s="153"/>
      <c r="AR607" s="153"/>
      <c r="AS607" s="153"/>
      <c r="AX607" s="153"/>
      <c r="AY607" s="153"/>
      <c r="BD607" s="153"/>
      <c r="BE607" s="153"/>
      <c r="BF607" s="153"/>
    </row>
    <row r="608" ht="15.75" customHeight="1">
      <c r="B608" s="153"/>
      <c r="C608" s="153"/>
      <c r="H608" s="153"/>
      <c r="I608" s="153"/>
      <c r="N608" s="153"/>
      <c r="O608" s="153"/>
      <c r="T608" s="153"/>
      <c r="U608" s="153"/>
      <c r="Z608" s="153"/>
      <c r="AA608" s="153"/>
      <c r="AF608" s="153"/>
      <c r="AG608" s="153"/>
      <c r="AL608" s="153"/>
      <c r="AM608" s="153"/>
      <c r="AR608" s="153"/>
      <c r="AS608" s="153"/>
      <c r="AX608" s="153"/>
      <c r="AY608" s="153"/>
      <c r="BD608" s="153"/>
      <c r="BE608" s="153"/>
      <c r="BF608" s="153"/>
    </row>
    <row r="609" ht="15.75" customHeight="1">
      <c r="B609" s="153"/>
      <c r="C609" s="153"/>
      <c r="H609" s="153"/>
      <c r="I609" s="153"/>
      <c r="N609" s="153"/>
      <c r="O609" s="153"/>
      <c r="T609" s="153"/>
      <c r="U609" s="153"/>
      <c r="Z609" s="153"/>
      <c r="AA609" s="153"/>
      <c r="AF609" s="153"/>
      <c r="AG609" s="153"/>
      <c r="AL609" s="153"/>
      <c r="AM609" s="153"/>
      <c r="AR609" s="153"/>
      <c r="AS609" s="153"/>
      <c r="AX609" s="153"/>
      <c r="AY609" s="153"/>
      <c r="BD609" s="153"/>
      <c r="BE609" s="153"/>
      <c r="BF609" s="153"/>
    </row>
    <row r="610" ht="15.75" customHeight="1">
      <c r="B610" s="153"/>
      <c r="C610" s="153"/>
      <c r="H610" s="153"/>
      <c r="I610" s="153"/>
      <c r="N610" s="153"/>
      <c r="O610" s="153"/>
      <c r="T610" s="153"/>
      <c r="U610" s="153"/>
      <c r="Z610" s="153"/>
      <c r="AA610" s="153"/>
      <c r="AF610" s="153"/>
      <c r="AG610" s="153"/>
      <c r="AL610" s="153"/>
      <c r="AM610" s="153"/>
      <c r="AR610" s="153"/>
      <c r="AS610" s="153"/>
      <c r="AX610" s="153"/>
      <c r="AY610" s="153"/>
      <c r="BD610" s="153"/>
      <c r="BE610" s="153"/>
      <c r="BF610" s="153"/>
    </row>
    <row r="611" ht="15.75" customHeight="1">
      <c r="B611" s="153"/>
      <c r="C611" s="153"/>
      <c r="H611" s="153"/>
      <c r="I611" s="153"/>
      <c r="N611" s="153"/>
      <c r="O611" s="153"/>
      <c r="T611" s="153"/>
      <c r="U611" s="153"/>
      <c r="Z611" s="153"/>
      <c r="AA611" s="153"/>
      <c r="AF611" s="153"/>
      <c r="AG611" s="153"/>
      <c r="AL611" s="153"/>
      <c r="AM611" s="153"/>
      <c r="AR611" s="153"/>
      <c r="AS611" s="153"/>
      <c r="AX611" s="153"/>
      <c r="AY611" s="153"/>
      <c r="BD611" s="153"/>
      <c r="BE611" s="153"/>
      <c r="BF611" s="153"/>
    </row>
    <row r="612" ht="15.75" customHeight="1">
      <c r="B612" s="153"/>
      <c r="C612" s="153"/>
      <c r="H612" s="153"/>
      <c r="I612" s="153"/>
      <c r="N612" s="153"/>
      <c r="O612" s="153"/>
      <c r="T612" s="153"/>
      <c r="U612" s="153"/>
      <c r="Z612" s="153"/>
      <c r="AA612" s="153"/>
      <c r="AF612" s="153"/>
      <c r="AG612" s="153"/>
      <c r="AL612" s="153"/>
      <c r="AM612" s="153"/>
      <c r="AR612" s="153"/>
      <c r="AS612" s="153"/>
      <c r="AX612" s="153"/>
      <c r="AY612" s="153"/>
      <c r="BD612" s="153"/>
      <c r="BE612" s="153"/>
      <c r="BF612" s="153"/>
    </row>
    <row r="613" ht="15.75" customHeight="1">
      <c r="B613" s="153"/>
      <c r="C613" s="153"/>
      <c r="H613" s="153"/>
      <c r="I613" s="153"/>
      <c r="N613" s="153"/>
      <c r="O613" s="153"/>
      <c r="T613" s="153"/>
      <c r="U613" s="153"/>
      <c r="Z613" s="153"/>
      <c r="AA613" s="153"/>
      <c r="AF613" s="153"/>
      <c r="AG613" s="153"/>
      <c r="AL613" s="153"/>
      <c r="AM613" s="153"/>
      <c r="AR613" s="153"/>
      <c r="AS613" s="153"/>
      <c r="AX613" s="153"/>
      <c r="AY613" s="153"/>
      <c r="BD613" s="153"/>
      <c r="BE613" s="153"/>
      <c r="BF613" s="153"/>
    </row>
    <row r="614" ht="15.75" customHeight="1">
      <c r="B614" s="153"/>
      <c r="C614" s="153"/>
      <c r="H614" s="153"/>
      <c r="I614" s="153"/>
      <c r="N614" s="153"/>
      <c r="O614" s="153"/>
      <c r="T614" s="153"/>
      <c r="U614" s="153"/>
      <c r="Z614" s="153"/>
      <c r="AA614" s="153"/>
      <c r="AF614" s="153"/>
      <c r="AG614" s="153"/>
      <c r="AL614" s="153"/>
      <c r="AM614" s="153"/>
      <c r="AR614" s="153"/>
      <c r="AS614" s="153"/>
      <c r="AX614" s="153"/>
      <c r="AY614" s="153"/>
      <c r="BD614" s="153"/>
      <c r="BE614" s="153"/>
      <c r="BF614" s="153"/>
    </row>
    <row r="615" ht="15.75" customHeight="1">
      <c r="B615" s="153"/>
      <c r="C615" s="153"/>
      <c r="H615" s="153"/>
      <c r="I615" s="153"/>
      <c r="N615" s="153"/>
      <c r="O615" s="153"/>
      <c r="T615" s="153"/>
      <c r="U615" s="153"/>
      <c r="Z615" s="153"/>
      <c r="AA615" s="153"/>
      <c r="AF615" s="153"/>
      <c r="AG615" s="153"/>
      <c r="AL615" s="153"/>
      <c r="AM615" s="153"/>
      <c r="AR615" s="153"/>
      <c r="AS615" s="153"/>
      <c r="AX615" s="153"/>
      <c r="AY615" s="153"/>
      <c r="BD615" s="153"/>
      <c r="BE615" s="153"/>
      <c r="BF615" s="153"/>
    </row>
    <row r="616" ht="15.75" customHeight="1">
      <c r="B616" s="153"/>
      <c r="C616" s="153"/>
      <c r="H616" s="153"/>
      <c r="I616" s="153"/>
      <c r="N616" s="153"/>
      <c r="O616" s="153"/>
      <c r="T616" s="153"/>
      <c r="U616" s="153"/>
      <c r="Z616" s="153"/>
      <c r="AA616" s="153"/>
      <c r="AF616" s="153"/>
      <c r="AG616" s="153"/>
      <c r="AL616" s="153"/>
      <c r="AM616" s="153"/>
      <c r="AR616" s="153"/>
      <c r="AS616" s="153"/>
      <c r="AX616" s="153"/>
      <c r="AY616" s="153"/>
      <c r="BD616" s="153"/>
      <c r="BE616" s="153"/>
      <c r="BF616" s="153"/>
    </row>
    <row r="617" ht="15.75" customHeight="1">
      <c r="B617" s="153"/>
      <c r="C617" s="153"/>
      <c r="H617" s="153"/>
      <c r="I617" s="153"/>
      <c r="N617" s="153"/>
      <c r="O617" s="153"/>
      <c r="T617" s="153"/>
      <c r="U617" s="153"/>
      <c r="Z617" s="153"/>
      <c r="AA617" s="153"/>
      <c r="AF617" s="153"/>
      <c r="AG617" s="153"/>
      <c r="AL617" s="153"/>
      <c r="AM617" s="153"/>
      <c r="AR617" s="153"/>
      <c r="AS617" s="153"/>
      <c r="AX617" s="153"/>
      <c r="AY617" s="153"/>
      <c r="BD617" s="153"/>
      <c r="BE617" s="153"/>
      <c r="BF617" s="153"/>
    </row>
    <row r="618" ht="15.75" customHeight="1">
      <c r="B618" s="153"/>
      <c r="C618" s="153"/>
      <c r="H618" s="153"/>
      <c r="I618" s="153"/>
      <c r="N618" s="153"/>
      <c r="O618" s="153"/>
      <c r="T618" s="153"/>
      <c r="U618" s="153"/>
      <c r="Z618" s="153"/>
      <c r="AA618" s="153"/>
      <c r="AF618" s="153"/>
      <c r="AG618" s="153"/>
      <c r="AL618" s="153"/>
      <c r="AM618" s="153"/>
      <c r="AR618" s="153"/>
      <c r="AS618" s="153"/>
      <c r="AX618" s="153"/>
      <c r="AY618" s="153"/>
      <c r="BD618" s="153"/>
      <c r="BE618" s="153"/>
      <c r="BF618" s="153"/>
    </row>
    <row r="619" ht="15.75" customHeight="1">
      <c r="B619" s="153"/>
      <c r="C619" s="153"/>
      <c r="H619" s="153"/>
      <c r="I619" s="153"/>
      <c r="N619" s="153"/>
      <c r="O619" s="153"/>
      <c r="T619" s="153"/>
      <c r="U619" s="153"/>
      <c r="Z619" s="153"/>
      <c r="AA619" s="153"/>
      <c r="AF619" s="153"/>
      <c r="AG619" s="153"/>
      <c r="AL619" s="153"/>
      <c r="AM619" s="153"/>
      <c r="AR619" s="153"/>
      <c r="AS619" s="153"/>
      <c r="AX619" s="153"/>
      <c r="AY619" s="153"/>
      <c r="BD619" s="153"/>
      <c r="BE619" s="153"/>
      <c r="BF619" s="153"/>
    </row>
    <row r="620" ht="15.75" customHeight="1">
      <c r="B620" s="153"/>
      <c r="C620" s="153"/>
      <c r="H620" s="153"/>
      <c r="I620" s="153"/>
      <c r="N620" s="153"/>
      <c r="O620" s="153"/>
      <c r="T620" s="153"/>
      <c r="U620" s="153"/>
      <c r="Z620" s="153"/>
      <c r="AA620" s="153"/>
      <c r="AF620" s="153"/>
      <c r="AG620" s="153"/>
      <c r="AL620" s="153"/>
      <c r="AM620" s="153"/>
      <c r="AR620" s="153"/>
      <c r="AS620" s="153"/>
      <c r="AX620" s="153"/>
      <c r="AY620" s="153"/>
      <c r="BD620" s="153"/>
      <c r="BE620" s="153"/>
      <c r="BF620" s="153"/>
    </row>
    <row r="621" ht="15.75" customHeight="1">
      <c r="B621" s="153"/>
      <c r="C621" s="153"/>
      <c r="H621" s="153"/>
      <c r="I621" s="153"/>
      <c r="N621" s="153"/>
      <c r="O621" s="153"/>
      <c r="T621" s="153"/>
      <c r="U621" s="153"/>
      <c r="Z621" s="153"/>
      <c r="AA621" s="153"/>
      <c r="AF621" s="153"/>
      <c r="AG621" s="153"/>
      <c r="AL621" s="153"/>
      <c r="AM621" s="153"/>
      <c r="AR621" s="153"/>
      <c r="AS621" s="153"/>
      <c r="AX621" s="153"/>
      <c r="AY621" s="153"/>
      <c r="BD621" s="153"/>
      <c r="BE621" s="153"/>
      <c r="BF621" s="153"/>
    </row>
    <row r="622" ht="15.75" customHeight="1">
      <c r="B622" s="153"/>
      <c r="C622" s="153"/>
      <c r="H622" s="153"/>
      <c r="I622" s="153"/>
      <c r="N622" s="153"/>
      <c r="O622" s="153"/>
      <c r="T622" s="153"/>
      <c r="U622" s="153"/>
      <c r="Z622" s="153"/>
      <c r="AA622" s="153"/>
      <c r="AF622" s="153"/>
      <c r="AG622" s="153"/>
      <c r="AL622" s="153"/>
      <c r="AM622" s="153"/>
      <c r="AR622" s="153"/>
      <c r="AS622" s="153"/>
      <c r="AX622" s="153"/>
      <c r="AY622" s="153"/>
      <c r="BD622" s="153"/>
      <c r="BE622" s="153"/>
      <c r="BF622" s="153"/>
    </row>
    <row r="623" ht="15.75" customHeight="1">
      <c r="B623" s="153"/>
      <c r="C623" s="153"/>
      <c r="H623" s="153"/>
      <c r="I623" s="153"/>
      <c r="N623" s="153"/>
      <c r="O623" s="153"/>
      <c r="T623" s="153"/>
      <c r="U623" s="153"/>
      <c r="Z623" s="153"/>
      <c r="AA623" s="153"/>
      <c r="AF623" s="153"/>
      <c r="AG623" s="153"/>
      <c r="AL623" s="153"/>
      <c r="AM623" s="153"/>
      <c r="AR623" s="153"/>
      <c r="AS623" s="153"/>
      <c r="AX623" s="153"/>
      <c r="AY623" s="153"/>
      <c r="BD623" s="153"/>
      <c r="BE623" s="153"/>
      <c r="BF623" s="153"/>
    </row>
    <row r="624" ht="15.75" customHeight="1">
      <c r="B624" s="153"/>
      <c r="C624" s="153"/>
      <c r="H624" s="153"/>
      <c r="I624" s="153"/>
      <c r="N624" s="153"/>
      <c r="O624" s="153"/>
      <c r="T624" s="153"/>
      <c r="U624" s="153"/>
      <c r="Z624" s="153"/>
      <c r="AA624" s="153"/>
      <c r="AF624" s="153"/>
      <c r="AG624" s="153"/>
      <c r="AL624" s="153"/>
      <c r="AM624" s="153"/>
      <c r="AR624" s="153"/>
      <c r="AS624" s="153"/>
      <c r="AX624" s="153"/>
      <c r="AY624" s="153"/>
      <c r="BD624" s="153"/>
      <c r="BE624" s="153"/>
      <c r="BF624" s="153"/>
    </row>
    <row r="625" ht="15.75" customHeight="1">
      <c r="B625" s="153"/>
      <c r="C625" s="153"/>
      <c r="H625" s="153"/>
      <c r="I625" s="153"/>
      <c r="N625" s="153"/>
      <c r="O625" s="153"/>
      <c r="T625" s="153"/>
      <c r="U625" s="153"/>
      <c r="Z625" s="153"/>
      <c r="AA625" s="153"/>
      <c r="AF625" s="153"/>
      <c r="AG625" s="153"/>
      <c r="AL625" s="153"/>
      <c r="AM625" s="153"/>
      <c r="AR625" s="153"/>
      <c r="AS625" s="153"/>
      <c r="AX625" s="153"/>
      <c r="AY625" s="153"/>
      <c r="BD625" s="153"/>
      <c r="BE625" s="153"/>
      <c r="BF625" s="153"/>
    </row>
    <row r="626" ht="15.75" customHeight="1">
      <c r="B626" s="153"/>
      <c r="C626" s="153"/>
      <c r="H626" s="153"/>
      <c r="I626" s="153"/>
      <c r="N626" s="153"/>
      <c r="O626" s="153"/>
      <c r="T626" s="153"/>
      <c r="U626" s="153"/>
      <c r="Z626" s="153"/>
      <c r="AA626" s="153"/>
      <c r="AF626" s="153"/>
      <c r="AG626" s="153"/>
      <c r="AL626" s="153"/>
      <c r="AM626" s="153"/>
      <c r="AR626" s="153"/>
      <c r="AS626" s="153"/>
      <c r="AX626" s="153"/>
      <c r="AY626" s="153"/>
      <c r="BD626" s="153"/>
      <c r="BE626" s="153"/>
      <c r="BF626" s="153"/>
    </row>
    <row r="627" ht="15.75" customHeight="1">
      <c r="B627" s="153"/>
      <c r="C627" s="153"/>
      <c r="H627" s="153"/>
      <c r="I627" s="153"/>
      <c r="N627" s="153"/>
      <c r="O627" s="153"/>
      <c r="T627" s="153"/>
      <c r="U627" s="153"/>
      <c r="Z627" s="153"/>
      <c r="AA627" s="153"/>
      <c r="AF627" s="153"/>
      <c r="AG627" s="153"/>
      <c r="AL627" s="153"/>
      <c r="AM627" s="153"/>
      <c r="AR627" s="153"/>
      <c r="AS627" s="153"/>
      <c r="AX627" s="153"/>
      <c r="AY627" s="153"/>
      <c r="BD627" s="153"/>
      <c r="BE627" s="153"/>
      <c r="BF627" s="153"/>
    </row>
    <row r="628" ht="15.75" customHeight="1">
      <c r="B628" s="153"/>
      <c r="C628" s="153"/>
      <c r="H628" s="153"/>
      <c r="I628" s="153"/>
      <c r="N628" s="153"/>
      <c r="O628" s="153"/>
      <c r="T628" s="153"/>
      <c r="U628" s="153"/>
      <c r="Z628" s="153"/>
      <c r="AA628" s="153"/>
      <c r="AF628" s="153"/>
      <c r="AG628" s="153"/>
      <c r="AL628" s="153"/>
      <c r="AM628" s="153"/>
      <c r="AR628" s="153"/>
      <c r="AS628" s="153"/>
      <c r="AX628" s="153"/>
      <c r="AY628" s="153"/>
      <c r="BD628" s="153"/>
      <c r="BE628" s="153"/>
      <c r="BF628" s="153"/>
    </row>
    <row r="629" ht="15.75" customHeight="1">
      <c r="B629" s="153"/>
      <c r="C629" s="153"/>
      <c r="H629" s="153"/>
      <c r="I629" s="153"/>
      <c r="N629" s="153"/>
      <c r="O629" s="153"/>
      <c r="T629" s="153"/>
      <c r="U629" s="153"/>
      <c r="Z629" s="153"/>
      <c r="AA629" s="153"/>
      <c r="AF629" s="153"/>
      <c r="AG629" s="153"/>
      <c r="AL629" s="153"/>
      <c r="AM629" s="153"/>
      <c r="AR629" s="153"/>
      <c r="AS629" s="153"/>
      <c r="AX629" s="153"/>
      <c r="AY629" s="153"/>
      <c r="BD629" s="153"/>
      <c r="BE629" s="153"/>
      <c r="BF629" s="153"/>
    </row>
    <row r="630" ht="15.75" customHeight="1">
      <c r="B630" s="153"/>
      <c r="C630" s="153"/>
      <c r="H630" s="153"/>
      <c r="I630" s="153"/>
      <c r="N630" s="153"/>
      <c r="O630" s="153"/>
      <c r="T630" s="153"/>
      <c r="U630" s="153"/>
      <c r="Z630" s="153"/>
      <c r="AA630" s="153"/>
      <c r="AF630" s="153"/>
      <c r="AG630" s="153"/>
      <c r="AL630" s="153"/>
      <c r="AM630" s="153"/>
      <c r="AR630" s="153"/>
      <c r="AS630" s="153"/>
      <c r="AX630" s="153"/>
      <c r="AY630" s="153"/>
      <c r="BD630" s="153"/>
      <c r="BE630" s="153"/>
      <c r="BF630" s="153"/>
    </row>
    <row r="631" ht="15.75" customHeight="1">
      <c r="B631" s="153"/>
      <c r="C631" s="153"/>
      <c r="H631" s="153"/>
      <c r="I631" s="153"/>
      <c r="N631" s="153"/>
      <c r="O631" s="153"/>
      <c r="T631" s="153"/>
      <c r="U631" s="153"/>
      <c r="Z631" s="153"/>
      <c r="AA631" s="153"/>
      <c r="AF631" s="153"/>
      <c r="AG631" s="153"/>
      <c r="AL631" s="153"/>
      <c r="AM631" s="153"/>
      <c r="AR631" s="153"/>
      <c r="AS631" s="153"/>
      <c r="AX631" s="153"/>
      <c r="AY631" s="153"/>
      <c r="BD631" s="153"/>
      <c r="BE631" s="153"/>
      <c r="BF631" s="153"/>
    </row>
    <row r="632" ht="15.75" customHeight="1">
      <c r="B632" s="153"/>
      <c r="C632" s="153"/>
      <c r="H632" s="153"/>
      <c r="I632" s="153"/>
      <c r="N632" s="153"/>
      <c r="O632" s="153"/>
      <c r="T632" s="153"/>
      <c r="U632" s="153"/>
      <c r="Z632" s="153"/>
      <c r="AA632" s="153"/>
      <c r="AF632" s="153"/>
      <c r="AG632" s="153"/>
      <c r="AL632" s="153"/>
      <c r="AM632" s="153"/>
      <c r="AR632" s="153"/>
      <c r="AS632" s="153"/>
      <c r="AX632" s="153"/>
      <c r="AY632" s="153"/>
      <c r="BD632" s="153"/>
      <c r="BE632" s="153"/>
      <c r="BF632" s="153"/>
    </row>
    <row r="633" ht="15.75" customHeight="1">
      <c r="B633" s="153"/>
      <c r="C633" s="153"/>
      <c r="H633" s="153"/>
      <c r="I633" s="153"/>
      <c r="N633" s="153"/>
      <c r="O633" s="153"/>
      <c r="T633" s="153"/>
      <c r="U633" s="153"/>
      <c r="Z633" s="153"/>
      <c r="AA633" s="153"/>
      <c r="AF633" s="153"/>
      <c r="AG633" s="153"/>
      <c r="AL633" s="153"/>
      <c r="AM633" s="153"/>
      <c r="AR633" s="153"/>
      <c r="AS633" s="153"/>
      <c r="AX633" s="153"/>
      <c r="AY633" s="153"/>
      <c r="BD633" s="153"/>
      <c r="BE633" s="153"/>
      <c r="BF633" s="153"/>
    </row>
    <row r="634" ht="15.75" customHeight="1">
      <c r="B634" s="153"/>
      <c r="C634" s="153"/>
      <c r="H634" s="153"/>
      <c r="I634" s="153"/>
      <c r="N634" s="153"/>
      <c r="O634" s="153"/>
      <c r="T634" s="153"/>
      <c r="U634" s="153"/>
      <c r="Z634" s="153"/>
      <c r="AA634" s="153"/>
      <c r="AF634" s="153"/>
      <c r="AG634" s="153"/>
      <c r="AL634" s="153"/>
      <c r="AM634" s="153"/>
      <c r="AR634" s="153"/>
      <c r="AS634" s="153"/>
      <c r="AX634" s="153"/>
      <c r="AY634" s="153"/>
      <c r="BD634" s="153"/>
      <c r="BE634" s="153"/>
      <c r="BF634" s="153"/>
    </row>
    <row r="635" ht="15.75" customHeight="1">
      <c r="B635" s="153"/>
      <c r="C635" s="153"/>
      <c r="H635" s="153"/>
      <c r="I635" s="153"/>
      <c r="N635" s="153"/>
      <c r="O635" s="153"/>
      <c r="T635" s="153"/>
      <c r="U635" s="153"/>
      <c r="Z635" s="153"/>
      <c r="AA635" s="153"/>
      <c r="AF635" s="153"/>
      <c r="AG635" s="153"/>
      <c r="AL635" s="153"/>
      <c r="AM635" s="153"/>
      <c r="AR635" s="153"/>
      <c r="AS635" s="153"/>
      <c r="AX635" s="153"/>
      <c r="AY635" s="153"/>
      <c r="BD635" s="153"/>
      <c r="BE635" s="153"/>
      <c r="BF635" s="153"/>
    </row>
    <row r="636" ht="15.75" customHeight="1">
      <c r="B636" s="153"/>
      <c r="C636" s="153"/>
      <c r="H636" s="153"/>
      <c r="I636" s="153"/>
      <c r="N636" s="153"/>
      <c r="O636" s="153"/>
      <c r="T636" s="153"/>
      <c r="U636" s="153"/>
      <c r="Z636" s="153"/>
      <c r="AA636" s="153"/>
      <c r="AF636" s="153"/>
      <c r="AG636" s="153"/>
      <c r="AL636" s="153"/>
      <c r="AM636" s="153"/>
      <c r="AR636" s="153"/>
      <c r="AS636" s="153"/>
      <c r="AX636" s="153"/>
      <c r="AY636" s="153"/>
      <c r="BD636" s="153"/>
      <c r="BE636" s="153"/>
      <c r="BF636" s="153"/>
    </row>
    <row r="637" ht="15.75" customHeight="1">
      <c r="B637" s="153"/>
      <c r="C637" s="153"/>
      <c r="H637" s="153"/>
      <c r="I637" s="153"/>
      <c r="N637" s="153"/>
      <c r="O637" s="153"/>
      <c r="T637" s="153"/>
      <c r="U637" s="153"/>
      <c r="Z637" s="153"/>
      <c r="AA637" s="153"/>
      <c r="AF637" s="153"/>
      <c r="AG637" s="153"/>
      <c r="AL637" s="153"/>
      <c r="AM637" s="153"/>
      <c r="AR637" s="153"/>
      <c r="AS637" s="153"/>
      <c r="AX637" s="153"/>
      <c r="AY637" s="153"/>
      <c r="BD637" s="153"/>
      <c r="BE637" s="153"/>
      <c r="BF637" s="153"/>
    </row>
    <row r="638" ht="15.75" customHeight="1">
      <c r="B638" s="153"/>
      <c r="C638" s="153"/>
      <c r="H638" s="153"/>
      <c r="I638" s="153"/>
      <c r="N638" s="153"/>
      <c r="O638" s="153"/>
      <c r="T638" s="153"/>
      <c r="U638" s="153"/>
      <c r="Z638" s="153"/>
      <c r="AA638" s="153"/>
      <c r="AF638" s="153"/>
      <c r="AG638" s="153"/>
      <c r="AL638" s="153"/>
      <c r="AM638" s="153"/>
      <c r="AR638" s="153"/>
      <c r="AS638" s="153"/>
      <c r="AX638" s="153"/>
      <c r="AY638" s="153"/>
      <c r="BD638" s="153"/>
      <c r="BE638" s="153"/>
      <c r="BF638" s="153"/>
    </row>
    <row r="639" ht="15.75" customHeight="1">
      <c r="B639" s="153"/>
      <c r="C639" s="153"/>
      <c r="H639" s="153"/>
      <c r="I639" s="153"/>
      <c r="N639" s="153"/>
      <c r="O639" s="153"/>
      <c r="T639" s="153"/>
      <c r="U639" s="153"/>
      <c r="Z639" s="153"/>
      <c r="AA639" s="153"/>
      <c r="AF639" s="153"/>
      <c r="AG639" s="153"/>
      <c r="AL639" s="153"/>
      <c r="AM639" s="153"/>
      <c r="AR639" s="153"/>
      <c r="AS639" s="153"/>
      <c r="AX639" s="153"/>
      <c r="AY639" s="153"/>
      <c r="BD639" s="153"/>
      <c r="BE639" s="153"/>
      <c r="BF639" s="153"/>
    </row>
    <row r="640" ht="15.75" customHeight="1">
      <c r="B640" s="153"/>
      <c r="C640" s="153"/>
      <c r="H640" s="153"/>
      <c r="I640" s="153"/>
      <c r="N640" s="153"/>
      <c r="O640" s="153"/>
      <c r="T640" s="153"/>
      <c r="U640" s="153"/>
      <c r="Z640" s="153"/>
      <c r="AA640" s="153"/>
      <c r="AF640" s="153"/>
      <c r="AG640" s="153"/>
      <c r="AL640" s="153"/>
      <c r="AM640" s="153"/>
      <c r="AR640" s="153"/>
      <c r="AS640" s="153"/>
      <c r="AX640" s="153"/>
      <c r="AY640" s="153"/>
      <c r="BD640" s="153"/>
      <c r="BE640" s="153"/>
      <c r="BF640" s="153"/>
    </row>
    <row r="641" ht="15.75" customHeight="1">
      <c r="B641" s="153"/>
      <c r="C641" s="153"/>
      <c r="H641" s="153"/>
      <c r="I641" s="153"/>
      <c r="N641" s="153"/>
      <c r="O641" s="153"/>
      <c r="T641" s="153"/>
      <c r="U641" s="153"/>
      <c r="Z641" s="153"/>
      <c r="AA641" s="153"/>
      <c r="AF641" s="153"/>
      <c r="AG641" s="153"/>
      <c r="AL641" s="153"/>
      <c r="AM641" s="153"/>
      <c r="AR641" s="153"/>
      <c r="AS641" s="153"/>
      <c r="AX641" s="153"/>
      <c r="AY641" s="153"/>
      <c r="BD641" s="153"/>
      <c r="BE641" s="153"/>
      <c r="BF641" s="153"/>
    </row>
    <row r="642" ht="15.75" customHeight="1">
      <c r="B642" s="153"/>
      <c r="C642" s="153"/>
      <c r="H642" s="153"/>
      <c r="I642" s="153"/>
      <c r="N642" s="153"/>
      <c r="O642" s="153"/>
      <c r="T642" s="153"/>
      <c r="U642" s="153"/>
      <c r="Z642" s="153"/>
      <c r="AA642" s="153"/>
      <c r="AF642" s="153"/>
      <c r="AG642" s="153"/>
      <c r="AL642" s="153"/>
      <c r="AM642" s="153"/>
      <c r="AR642" s="153"/>
      <c r="AS642" s="153"/>
      <c r="AX642" s="153"/>
      <c r="AY642" s="153"/>
      <c r="BD642" s="153"/>
      <c r="BE642" s="153"/>
      <c r="BF642" s="153"/>
    </row>
    <row r="643" ht="15.75" customHeight="1">
      <c r="B643" s="153"/>
      <c r="C643" s="153"/>
      <c r="H643" s="153"/>
      <c r="I643" s="153"/>
      <c r="N643" s="153"/>
      <c r="O643" s="153"/>
      <c r="T643" s="153"/>
      <c r="U643" s="153"/>
      <c r="Z643" s="153"/>
      <c r="AA643" s="153"/>
      <c r="AF643" s="153"/>
      <c r="AG643" s="153"/>
      <c r="AL643" s="153"/>
      <c r="AM643" s="153"/>
      <c r="AR643" s="153"/>
      <c r="AS643" s="153"/>
      <c r="AX643" s="153"/>
      <c r="AY643" s="153"/>
      <c r="BD643" s="153"/>
      <c r="BE643" s="153"/>
      <c r="BF643" s="153"/>
    </row>
    <row r="644" ht="15.75" customHeight="1">
      <c r="B644" s="153"/>
      <c r="C644" s="153"/>
      <c r="H644" s="153"/>
      <c r="I644" s="153"/>
      <c r="N644" s="153"/>
      <c r="O644" s="153"/>
      <c r="T644" s="153"/>
      <c r="U644" s="153"/>
      <c r="Z644" s="153"/>
      <c r="AA644" s="153"/>
      <c r="AF644" s="153"/>
      <c r="AG644" s="153"/>
      <c r="AL644" s="153"/>
      <c r="AM644" s="153"/>
      <c r="AR644" s="153"/>
      <c r="AS644" s="153"/>
      <c r="AX644" s="153"/>
      <c r="AY644" s="153"/>
      <c r="BD644" s="153"/>
      <c r="BE644" s="153"/>
      <c r="BF644" s="153"/>
    </row>
    <row r="645" ht="15.75" customHeight="1">
      <c r="B645" s="153"/>
      <c r="C645" s="153"/>
      <c r="H645" s="153"/>
      <c r="I645" s="153"/>
      <c r="N645" s="153"/>
      <c r="O645" s="153"/>
      <c r="T645" s="153"/>
      <c r="U645" s="153"/>
      <c r="Z645" s="153"/>
      <c r="AA645" s="153"/>
      <c r="AF645" s="153"/>
      <c r="AG645" s="153"/>
      <c r="AL645" s="153"/>
      <c r="AM645" s="153"/>
      <c r="AR645" s="153"/>
      <c r="AS645" s="153"/>
      <c r="AX645" s="153"/>
      <c r="AY645" s="153"/>
      <c r="BD645" s="153"/>
      <c r="BE645" s="153"/>
      <c r="BF645" s="153"/>
    </row>
    <row r="646" ht="15.75" customHeight="1">
      <c r="B646" s="153"/>
      <c r="C646" s="153"/>
      <c r="H646" s="153"/>
      <c r="I646" s="153"/>
      <c r="N646" s="153"/>
      <c r="O646" s="153"/>
      <c r="T646" s="153"/>
      <c r="U646" s="153"/>
      <c r="Z646" s="153"/>
      <c r="AA646" s="153"/>
      <c r="AF646" s="153"/>
      <c r="AG646" s="153"/>
      <c r="AL646" s="153"/>
      <c r="AM646" s="153"/>
      <c r="AR646" s="153"/>
      <c r="AS646" s="153"/>
      <c r="AX646" s="153"/>
      <c r="AY646" s="153"/>
      <c r="BD646" s="153"/>
      <c r="BE646" s="153"/>
      <c r="BF646" s="153"/>
    </row>
    <row r="647" ht="15.75" customHeight="1">
      <c r="B647" s="153"/>
      <c r="C647" s="153"/>
      <c r="H647" s="153"/>
      <c r="I647" s="153"/>
      <c r="N647" s="153"/>
      <c r="O647" s="153"/>
      <c r="T647" s="153"/>
      <c r="U647" s="153"/>
      <c r="Z647" s="153"/>
      <c r="AA647" s="153"/>
      <c r="AF647" s="153"/>
      <c r="AG647" s="153"/>
      <c r="AL647" s="153"/>
      <c r="AM647" s="153"/>
      <c r="AR647" s="153"/>
      <c r="AS647" s="153"/>
      <c r="AX647" s="153"/>
      <c r="AY647" s="153"/>
      <c r="BD647" s="153"/>
      <c r="BE647" s="153"/>
      <c r="BF647" s="153"/>
    </row>
    <row r="648" ht="15.75" customHeight="1">
      <c r="B648" s="153"/>
      <c r="C648" s="153"/>
      <c r="H648" s="153"/>
      <c r="I648" s="153"/>
      <c r="N648" s="153"/>
      <c r="O648" s="153"/>
      <c r="T648" s="153"/>
      <c r="U648" s="153"/>
      <c r="Z648" s="153"/>
      <c r="AA648" s="153"/>
      <c r="AF648" s="153"/>
      <c r="AG648" s="153"/>
      <c r="AL648" s="153"/>
      <c r="AM648" s="153"/>
      <c r="AR648" s="153"/>
      <c r="AS648" s="153"/>
      <c r="AX648" s="153"/>
      <c r="AY648" s="153"/>
      <c r="BD648" s="153"/>
      <c r="BE648" s="153"/>
      <c r="BF648" s="153"/>
    </row>
    <row r="649" ht="15.75" customHeight="1">
      <c r="B649" s="153"/>
      <c r="C649" s="153"/>
      <c r="H649" s="153"/>
      <c r="I649" s="153"/>
      <c r="N649" s="153"/>
      <c r="O649" s="153"/>
      <c r="T649" s="153"/>
      <c r="U649" s="153"/>
      <c r="Z649" s="153"/>
      <c r="AA649" s="153"/>
      <c r="AF649" s="153"/>
      <c r="AG649" s="153"/>
      <c r="AL649" s="153"/>
      <c r="AM649" s="153"/>
      <c r="AR649" s="153"/>
      <c r="AS649" s="153"/>
      <c r="AX649" s="153"/>
      <c r="AY649" s="153"/>
      <c r="BD649" s="153"/>
      <c r="BE649" s="153"/>
      <c r="BF649" s="153"/>
    </row>
    <row r="650" ht="15.75" customHeight="1">
      <c r="B650" s="153"/>
      <c r="C650" s="153"/>
      <c r="H650" s="153"/>
      <c r="I650" s="153"/>
      <c r="N650" s="153"/>
      <c r="O650" s="153"/>
      <c r="T650" s="153"/>
      <c r="U650" s="153"/>
      <c r="Z650" s="153"/>
      <c r="AA650" s="153"/>
      <c r="AF650" s="153"/>
      <c r="AG650" s="153"/>
      <c r="AL650" s="153"/>
      <c r="AM650" s="153"/>
      <c r="AR650" s="153"/>
      <c r="AS650" s="153"/>
      <c r="AX650" s="153"/>
      <c r="AY650" s="153"/>
      <c r="BD650" s="153"/>
      <c r="BE650" s="153"/>
      <c r="BF650" s="153"/>
    </row>
    <row r="651" ht="15.75" customHeight="1">
      <c r="B651" s="153"/>
      <c r="C651" s="153"/>
      <c r="H651" s="153"/>
      <c r="I651" s="153"/>
      <c r="N651" s="153"/>
      <c r="O651" s="153"/>
      <c r="T651" s="153"/>
      <c r="U651" s="153"/>
      <c r="Z651" s="153"/>
      <c r="AA651" s="153"/>
      <c r="AF651" s="153"/>
      <c r="AG651" s="153"/>
      <c r="AL651" s="153"/>
      <c r="AM651" s="153"/>
      <c r="AR651" s="153"/>
      <c r="AS651" s="153"/>
      <c r="AX651" s="153"/>
      <c r="AY651" s="153"/>
      <c r="BD651" s="153"/>
      <c r="BE651" s="153"/>
      <c r="BF651" s="153"/>
    </row>
    <row r="652" ht="15.75" customHeight="1">
      <c r="B652" s="153"/>
      <c r="C652" s="153"/>
      <c r="H652" s="153"/>
      <c r="I652" s="153"/>
      <c r="N652" s="153"/>
      <c r="O652" s="153"/>
      <c r="T652" s="153"/>
      <c r="U652" s="153"/>
      <c r="Z652" s="153"/>
      <c r="AA652" s="153"/>
      <c r="AF652" s="153"/>
      <c r="AG652" s="153"/>
      <c r="AL652" s="153"/>
      <c r="AM652" s="153"/>
      <c r="AR652" s="153"/>
      <c r="AS652" s="153"/>
      <c r="AX652" s="153"/>
      <c r="AY652" s="153"/>
      <c r="BD652" s="153"/>
      <c r="BE652" s="153"/>
      <c r="BF652" s="153"/>
    </row>
    <row r="653" ht="15.75" customHeight="1">
      <c r="B653" s="153"/>
      <c r="C653" s="153"/>
      <c r="H653" s="153"/>
      <c r="I653" s="153"/>
      <c r="N653" s="153"/>
      <c r="O653" s="153"/>
      <c r="T653" s="153"/>
      <c r="U653" s="153"/>
      <c r="Z653" s="153"/>
      <c r="AA653" s="153"/>
      <c r="AF653" s="153"/>
      <c r="AG653" s="153"/>
      <c r="AL653" s="153"/>
      <c r="AM653" s="153"/>
      <c r="AR653" s="153"/>
      <c r="AS653" s="153"/>
      <c r="AX653" s="153"/>
      <c r="AY653" s="153"/>
      <c r="BD653" s="153"/>
      <c r="BE653" s="153"/>
      <c r="BF653" s="153"/>
    </row>
    <row r="654" ht="15.75" customHeight="1">
      <c r="B654" s="153"/>
      <c r="C654" s="153"/>
      <c r="H654" s="153"/>
      <c r="I654" s="153"/>
      <c r="N654" s="153"/>
      <c r="O654" s="153"/>
      <c r="T654" s="153"/>
      <c r="U654" s="153"/>
      <c r="Z654" s="153"/>
      <c r="AA654" s="153"/>
      <c r="AF654" s="153"/>
      <c r="AG654" s="153"/>
      <c r="AL654" s="153"/>
      <c r="AM654" s="153"/>
      <c r="AR654" s="153"/>
      <c r="AS654" s="153"/>
      <c r="AX654" s="153"/>
      <c r="AY654" s="153"/>
      <c r="BD654" s="153"/>
      <c r="BE654" s="153"/>
      <c r="BF654" s="153"/>
    </row>
    <row r="655" ht="15.75" customHeight="1">
      <c r="B655" s="153"/>
      <c r="C655" s="153"/>
      <c r="H655" s="153"/>
      <c r="I655" s="153"/>
      <c r="N655" s="153"/>
      <c r="O655" s="153"/>
      <c r="T655" s="153"/>
      <c r="U655" s="153"/>
      <c r="Z655" s="153"/>
      <c r="AA655" s="153"/>
      <c r="AF655" s="153"/>
      <c r="AG655" s="153"/>
      <c r="AL655" s="153"/>
      <c r="AM655" s="153"/>
      <c r="AR655" s="153"/>
      <c r="AS655" s="153"/>
      <c r="AX655" s="153"/>
      <c r="AY655" s="153"/>
      <c r="BD655" s="153"/>
      <c r="BE655" s="153"/>
      <c r="BF655" s="153"/>
    </row>
    <row r="656" ht="15.75" customHeight="1">
      <c r="B656" s="153"/>
      <c r="C656" s="153"/>
      <c r="H656" s="153"/>
      <c r="I656" s="153"/>
      <c r="N656" s="153"/>
      <c r="O656" s="153"/>
      <c r="T656" s="153"/>
      <c r="U656" s="153"/>
      <c r="Z656" s="153"/>
      <c r="AA656" s="153"/>
      <c r="AF656" s="153"/>
      <c r="AG656" s="153"/>
      <c r="AL656" s="153"/>
      <c r="AM656" s="153"/>
      <c r="AR656" s="153"/>
      <c r="AS656" s="153"/>
      <c r="AX656" s="153"/>
      <c r="AY656" s="153"/>
      <c r="BD656" s="153"/>
      <c r="BE656" s="153"/>
      <c r="BF656" s="153"/>
    </row>
    <row r="657" ht="15.75" customHeight="1">
      <c r="B657" s="153"/>
      <c r="C657" s="153"/>
      <c r="H657" s="153"/>
      <c r="I657" s="153"/>
      <c r="N657" s="153"/>
      <c r="O657" s="153"/>
      <c r="T657" s="153"/>
      <c r="U657" s="153"/>
      <c r="Z657" s="153"/>
      <c r="AA657" s="153"/>
      <c r="AF657" s="153"/>
      <c r="AG657" s="153"/>
      <c r="AL657" s="153"/>
      <c r="AM657" s="153"/>
      <c r="AR657" s="153"/>
      <c r="AS657" s="153"/>
      <c r="AX657" s="153"/>
      <c r="AY657" s="153"/>
      <c r="BD657" s="153"/>
      <c r="BE657" s="153"/>
      <c r="BF657" s="153"/>
    </row>
    <row r="658" ht="15.75" customHeight="1">
      <c r="B658" s="153"/>
      <c r="C658" s="153"/>
      <c r="H658" s="153"/>
      <c r="I658" s="153"/>
      <c r="N658" s="153"/>
      <c r="O658" s="153"/>
      <c r="T658" s="153"/>
      <c r="U658" s="153"/>
      <c r="Z658" s="153"/>
      <c r="AA658" s="153"/>
      <c r="AF658" s="153"/>
      <c r="AG658" s="153"/>
      <c r="AL658" s="153"/>
      <c r="AM658" s="153"/>
      <c r="AR658" s="153"/>
      <c r="AS658" s="153"/>
      <c r="AX658" s="153"/>
      <c r="AY658" s="153"/>
      <c r="BD658" s="153"/>
      <c r="BE658" s="153"/>
      <c r="BF658" s="153"/>
    </row>
    <row r="659" ht="15.75" customHeight="1">
      <c r="B659" s="153"/>
      <c r="C659" s="153"/>
      <c r="H659" s="153"/>
      <c r="I659" s="153"/>
      <c r="N659" s="153"/>
      <c r="O659" s="153"/>
      <c r="T659" s="153"/>
      <c r="U659" s="153"/>
      <c r="Z659" s="153"/>
      <c r="AA659" s="153"/>
      <c r="AF659" s="153"/>
      <c r="AG659" s="153"/>
      <c r="AL659" s="153"/>
      <c r="AM659" s="153"/>
      <c r="AR659" s="153"/>
      <c r="AS659" s="153"/>
      <c r="AX659" s="153"/>
      <c r="AY659" s="153"/>
      <c r="BD659" s="153"/>
      <c r="BE659" s="153"/>
      <c r="BF659" s="153"/>
    </row>
    <row r="660" ht="15.75" customHeight="1">
      <c r="B660" s="153"/>
      <c r="C660" s="153"/>
      <c r="H660" s="153"/>
      <c r="I660" s="153"/>
      <c r="N660" s="153"/>
      <c r="O660" s="153"/>
      <c r="T660" s="153"/>
      <c r="U660" s="153"/>
      <c r="Z660" s="153"/>
      <c r="AA660" s="153"/>
      <c r="AF660" s="153"/>
      <c r="AG660" s="153"/>
      <c r="AL660" s="153"/>
      <c r="AM660" s="153"/>
      <c r="AR660" s="153"/>
      <c r="AS660" s="153"/>
      <c r="AX660" s="153"/>
      <c r="AY660" s="153"/>
      <c r="BD660" s="153"/>
      <c r="BE660" s="153"/>
      <c r="BF660" s="153"/>
    </row>
    <row r="661" ht="15.75" customHeight="1">
      <c r="B661" s="153"/>
      <c r="C661" s="153"/>
      <c r="H661" s="153"/>
      <c r="I661" s="153"/>
      <c r="N661" s="153"/>
      <c r="O661" s="153"/>
      <c r="T661" s="153"/>
      <c r="U661" s="153"/>
      <c r="Z661" s="153"/>
      <c r="AA661" s="153"/>
      <c r="AF661" s="153"/>
      <c r="AG661" s="153"/>
      <c r="AL661" s="153"/>
      <c r="AM661" s="153"/>
      <c r="AR661" s="153"/>
      <c r="AS661" s="153"/>
      <c r="AX661" s="153"/>
      <c r="AY661" s="153"/>
      <c r="BD661" s="153"/>
      <c r="BE661" s="153"/>
      <c r="BF661" s="153"/>
    </row>
    <row r="662" ht="15.75" customHeight="1">
      <c r="B662" s="153"/>
      <c r="C662" s="153"/>
      <c r="H662" s="153"/>
      <c r="I662" s="153"/>
      <c r="N662" s="153"/>
      <c r="O662" s="153"/>
      <c r="T662" s="153"/>
      <c r="U662" s="153"/>
      <c r="Z662" s="153"/>
      <c r="AA662" s="153"/>
      <c r="AF662" s="153"/>
      <c r="AG662" s="153"/>
      <c r="AL662" s="153"/>
      <c r="AM662" s="153"/>
      <c r="AR662" s="153"/>
      <c r="AS662" s="153"/>
      <c r="AX662" s="153"/>
      <c r="AY662" s="153"/>
      <c r="BD662" s="153"/>
      <c r="BE662" s="153"/>
      <c r="BF662" s="153"/>
    </row>
    <row r="663" ht="15.75" customHeight="1">
      <c r="B663" s="153"/>
      <c r="C663" s="153"/>
      <c r="H663" s="153"/>
      <c r="I663" s="153"/>
      <c r="N663" s="153"/>
      <c r="O663" s="153"/>
      <c r="T663" s="153"/>
      <c r="U663" s="153"/>
      <c r="Z663" s="153"/>
      <c r="AA663" s="153"/>
      <c r="AF663" s="153"/>
      <c r="AG663" s="153"/>
      <c r="AL663" s="153"/>
      <c r="AM663" s="153"/>
      <c r="AR663" s="153"/>
      <c r="AS663" s="153"/>
      <c r="AX663" s="153"/>
      <c r="AY663" s="153"/>
      <c r="BD663" s="153"/>
      <c r="BE663" s="153"/>
      <c r="BF663" s="153"/>
    </row>
    <row r="664" ht="15.75" customHeight="1">
      <c r="B664" s="153"/>
      <c r="C664" s="153"/>
      <c r="H664" s="153"/>
      <c r="I664" s="153"/>
      <c r="N664" s="153"/>
      <c r="O664" s="153"/>
      <c r="T664" s="153"/>
      <c r="U664" s="153"/>
      <c r="Z664" s="153"/>
      <c r="AA664" s="153"/>
      <c r="AF664" s="153"/>
      <c r="AG664" s="153"/>
      <c r="AL664" s="153"/>
      <c r="AM664" s="153"/>
      <c r="AR664" s="153"/>
      <c r="AS664" s="153"/>
      <c r="AX664" s="153"/>
      <c r="AY664" s="153"/>
      <c r="BD664" s="153"/>
      <c r="BE664" s="153"/>
      <c r="BF664" s="153"/>
    </row>
    <row r="665" ht="15.75" customHeight="1">
      <c r="B665" s="153"/>
      <c r="C665" s="153"/>
      <c r="H665" s="153"/>
      <c r="I665" s="153"/>
      <c r="N665" s="153"/>
      <c r="O665" s="153"/>
      <c r="T665" s="153"/>
      <c r="U665" s="153"/>
      <c r="Z665" s="153"/>
      <c r="AA665" s="153"/>
      <c r="AF665" s="153"/>
      <c r="AG665" s="153"/>
      <c r="AL665" s="153"/>
      <c r="AM665" s="153"/>
      <c r="AR665" s="153"/>
      <c r="AS665" s="153"/>
      <c r="AX665" s="153"/>
      <c r="AY665" s="153"/>
      <c r="BD665" s="153"/>
      <c r="BE665" s="153"/>
      <c r="BF665" s="153"/>
    </row>
    <row r="666" ht="15.75" customHeight="1">
      <c r="B666" s="153"/>
      <c r="C666" s="153"/>
      <c r="H666" s="153"/>
      <c r="I666" s="153"/>
      <c r="N666" s="153"/>
      <c r="O666" s="153"/>
      <c r="T666" s="153"/>
      <c r="U666" s="153"/>
      <c r="Z666" s="153"/>
      <c r="AA666" s="153"/>
      <c r="AF666" s="153"/>
      <c r="AG666" s="153"/>
      <c r="AL666" s="153"/>
      <c r="AM666" s="153"/>
      <c r="AR666" s="153"/>
      <c r="AS666" s="153"/>
      <c r="AX666" s="153"/>
      <c r="AY666" s="153"/>
      <c r="BD666" s="153"/>
      <c r="BE666" s="153"/>
      <c r="BF666" s="153"/>
    </row>
    <row r="667" ht="15.75" customHeight="1">
      <c r="B667" s="153"/>
      <c r="C667" s="153"/>
      <c r="H667" s="153"/>
      <c r="I667" s="153"/>
      <c r="N667" s="153"/>
      <c r="O667" s="153"/>
      <c r="T667" s="153"/>
      <c r="U667" s="153"/>
      <c r="Z667" s="153"/>
      <c r="AA667" s="153"/>
      <c r="AF667" s="153"/>
      <c r="AG667" s="153"/>
      <c r="AL667" s="153"/>
      <c r="AM667" s="153"/>
      <c r="AR667" s="153"/>
      <c r="AS667" s="153"/>
      <c r="AX667" s="153"/>
      <c r="AY667" s="153"/>
      <c r="BD667" s="153"/>
      <c r="BE667" s="153"/>
      <c r="BF667" s="153"/>
    </row>
    <row r="668" ht="15.75" customHeight="1">
      <c r="B668" s="153"/>
      <c r="C668" s="153"/>
      <c r="H668" s="153"/>
      <c r="I668" s="153"/>
      <c r="N668" s="153"/>
      <c r="O668" s="153"/>
      <c r="T668" s="153"/>
      <c r="U668" s="153"/>
      <c r="Z668" s="153"/>
      <c r="AA668" s="153"/>
      <c r="AF668" s="153"/>
      <c r="AG668" s="153"/>
      <c r="AL668" s="153"/>
      <c r="AM668" s="153"/>
      <c r="AR668" s="153"/>
      <c r="AS668" s="153"/>
      <c r="AX668" s="153"/>
      <c r="AY668" s="153"/>
      <c r="BD668" s="153"/>
      <c r="BE668" s="153"/>
      <c r="BF668" s="153"/>
    </row>
    <row r="669" ht="15.75" customHeight="1">
      <c r="B669" s="153"/>
      <c r="C669" s="153"/>
      <c r="H669" s="153"/>
      <c r="I669" s="153"/>
      <c r="N669" s="153"/>
      <c r="O669" s="153"/>
      <c r="T669" s="153"/>
      <c r="U669" s="153"/>
      <c r="Z669" s="153"/>
      <c r="AA669" s="153"/>
      <c r="AF669" s="153"/>
      <c r="AG669" s="153"/>
      <c r="AL669" s="153"/>
      <c r="AM669" s="153"/>
      <c r="AR669" s="153"/>
      <c r="AS669" s="153"/>
      <c r="AX669" s="153"/>
      <c r="AY669" s="153"/>
      <c r="BD669" s="153"/>
      <c r="BE669" s="153"/>
      <c r="BF669" s="153"/>
    </row>
    <row r="670" ht="15.75" customHeight="1">
      <c r="B670" s="153"/>
      <c r="C670" s="153"/>
      <c r="H670" s="153"/>
      <c r="I670" s="153"/>
      <c r="N670" s="153"/>
      <c r="O670" s="153"/>
      <c r="T670" s="153"/>
      <c r="U670" s="153"/>
      <c r="Z670" s="153"/>
      <c r="AA670" s="153"/>
      <c r="AF670" s="153"/>
      <c r="AG670" s="153"/>
      <c r="AL670" s="153"/>
      <c r="AM670" s="153"/>
      <c r="AR670" s="153"/>
      <c r="AS670" s="153"/>
      <c r="AX670" s="153"/>
      <c r="AY670" s="153"/>
      <c r="BD670" s="153"/>
      <c r="BE670" s="153"/>
      <c r="BF670" s="153"/>
    </row>
    <row r="671" ht="15.75" customHeight="1">
      <c r="B671" s="153"/>
      <c r="C671" s="153"/>
      <c r="H671" s="153"/>
      <c r="I671" s="153"/>
      <c r="N671" s="153"/>
      <c r="O671" s="153"/>
      <c r="T671" s="153"/>
      <c r="U671" s="153"/>
      <c r="Z671" s="153"/>
      <c r="AA671" s="153"/>
      <c r="AF671" s="153"/>
      <c r="AG671" s="153"/>
      <c r="AL671" s="153"/>
      <c r="AM671" s="153"/>
      <c r="AR671" s="153"/>
      <c r="AS671" s="153"/>
      <c r="AX671" s="153"/>
      <c r="AY671" s="153"/>
      <c r="BD671" s="153"/>
      <c r="BE671" s="153"/>
      <c r="BF671" s="153"/>
    </row>
    <row r="672" ht="15.75" customHeight="1">
      <c r="B672" s="153"/>
      <c r="C672" s="153"/>
      <c r="H672" s="153"/>
      <c r="I672" s="153"/>
      <c r="N672" s="153"/>
      <c r="O672" s="153"/>
      <c r="T672" s="153"/>
      <c r="U672" s="153"/>
      <c r="Z672" s="153"/>
      <c r="AA672" s="153"/>
      <c r="AF672" s="153"/>
      <c r="AG672" s="153"/>
      <c r="AL672" s="153"/>
      <c r="AM672" s="153"/>
      <c r="AR672" s="153"/>
      <c r="AS672" s="153"/>
      <c r="AX672" s="153"/>
      <c r="AY672" s="153"/>
      <c r="BD672" s="153"/>
      <c r="BE672" s="153"/>
      <c r="BF672" s="153"/>
    </row>
    <row r="673" ht="15.75" customHeight="1">
      <c r="B673" s="153"/>
      <c r="C673" s="153"/>
      <c r="H673" s="153"/>
      <c r="I673" s="153"/>
      <c r="N673" s="153"/>
      <c r="O673" s="153"/>
      <c r="T673" s="153"/>
      <c r="U673" s="153"/>
      <c r="Z673" s="153"/>
      <c r="AA673" s="153"/>
      <c r="AF673" s="153"/>
      <c r="AG673" s="153"/>
      <c r="AL673" s="153"/>
      <c r="AM673" s="153"/>
      <c r="AR673" s="153"/>
      <c r="AS673" s="153"/>
      <c r="AX673" s="153"/>
      <c r="AY673" s="153"/>
      <c r="BD673" s="153"/>
      <c r="BE673" s="153"/>
      <c r="BF673" s="153"/>
    </row>
    <row r="674" ht="15.75" customHeight="1">
      <c r="B674" s="153"/>
      <c r="C674" s="153"/>
      <c r="H674" s="153"/>
      <c r="I674" s="153"/>
      <c r="N674" s="153"/>
      <c r="O674" s="153"/>
      <c r="T674" s="153"/>
      <c r="U674" s="153"/>
      <c r="Z674" s="153"/>
      <c r="AA674" s="153"/>
      <c r="AF674" s="153"/>
      <c r="AG674" s="153"/>
      <c r="AL674" s="153"/>
      <c r="AM674" s="153"/>
      <c r="AR674" s="153"/>
      <c r="AS674" s="153"/>
      <c r="AX674" s="153"/>
      <c r="AY674" s="153"/>
      <c r="BD674" s="153"/>
      <c r="BE674" s="153"/>
      <c r="BF674" s="153"/>
    </row>
    <row r="675" ht="15.75" customHeight="1">
      <c r="B675" s="153"/>
      <c r="C675" s="153"/>
      <c r="H675" s="153"/>
      <c r="I675" s="153"/>
      <c r="N675" s="153"/>
      <c r="O675" s="153"/>
      <c r="T675" s="153"/>
      <c r="U675" s="153"/>
      <c r="Z675" s="153"/>
      <c r="AA675" s="153"/>
      <c r="AF675" s="153"/>
      <c r="AG675" s="153"/>
      <c r="AL675" s="153"/>
      <c r="AM675" s="153"/>
      <c r="AR675" s="153"/>
      <c r="AS675" s="153"/>
      <c r="AX675" s="153"/>
      <c r="AY675" s="153"/>
      <c r="BD675" s="153"/>
      <c r="BE675" s="153"/>
      <c r="BF675" s="153"/>
    </row>
    <row r="676" ht="15.75" customHeight="1">
      <c r="B676" s="153"/>
      <c r="C676" s="153"/>
      <c r="H676" s="153"/>
      <c r="I676" s="153"/>
      <c r="N676" s="153"/>
      <c r="O676" s="153"/>
      <c r="T676" s="153"/>
      <c r="U676" s="153"/>
      <c r="Z676" s="153"/>
      <c r="AA676" s="153"/>
      <c r="AF676" s="153"/>
      <c r="AG676" s="153"/>
      <c r="AL676" s="153"/>
      <c r="AM676" s="153"/>
      <c r="AR676" s="153"/>
      <c r="AS676" s="153"/>
      <c r="AX676" s="153"/>
      <c r="AY676" s="153"/>
      <c r="BD676" s="153"/>
      <c r="BE676" s="153"/>
      <c r="BF676" s="153"/>
    </row>
    <row r="677" ht="15.75" customHeight="1">
      <c r="B677" s="153"/>
      <c r="C677" s="153"/>
      <c r="H677" s="153"/>
      <c r="I677" s="153"/>
      <c r="N677" s="153"/>
      <c r="O677" s="153"/>
      <c r="T677" s="153"/>
      <c r="U677" s="153"/>
      <c r="Z677" s="153"/>
      <c r="AA677" s="153"/>
      <c r="AF677" s="153"/>
      <c r="AG677" s="153"/>
      <c r="AL677" s="153"/>
      <c r="AM677" s="153"/>
      <c r="AR677" s="153"/>
      <c r="AS677" s="153"/>
      <c r="AX677" s="153"/>
      <c r="AY677" s="153"/>
      <c r="BD677" s="153"/>
      <c r="BE677" s="153"/>
      <c r="BF677" s="153"/>
    </row>
    <row r="678" ht="15.75" customHeight="1">
      <c r="B678" s="153"/>
      <c r="C678" s="153"/>
      <c r="H678" s="153"/>
      <c r="I678" s="153"/>
      <c r="N678" s="153"/>
      <c r="O678" s="153"/>
      <c r="T678" s="153"/>
      <c r="U678" s="153"/>
      <c r="Z678" s="153"/>
      <c r="AA678" s="153"/>
      <c r="AF678" s="153"/>
      <c r="AG678" s="153"/>
      <c r="AL678" s="153"/>
      <c r="AM678" s="153"/>
      <c r="AR678" s="153"/>
      <c r="AS678" s="153"/>
      <c r="AX678" s="153"/>
      <c r="AY678" s="153"/>
      <c r="BD678" s="153"/>
      <c r="BE678" s="153"/>
      <c r="BF678" s="153"/>
    </row>
    <row r="679" ht="15.75" customHeight="1">
      <c r="B679" s="153"/>
      <c r="C679" s="153"/>
      <c r="H679" s="153"/>
      <c r="I679" s="153"/>
      <c r="N679" s="153"/>
      <c r="O679" s="153"/>
      <c r="T679" s="153"/>
      <c r="U679" s="153"/>
      <c r="Z679" s="153"/>
      <c r="AA679" s="153"/>
      <c r="AF679" s="153"/>
      <c r="AG679" s="153"/>
      <c r="AL679" s="153"/>
      <c r="AM679" s="153"/>
      <c r="AR679" s="153"/>
      <c r="AS679" s="153"/>
      <c r="AX679" s="153"/>
      <c r="AY679" s="153"/>
      <c r="BD679" s="153"/>
      <c r="BE679" s="153"/>
      <c r="BF679" s="153"/>
    </row>
    <row r="680" ht="15.75" customHeight="1">
      <c r="B680" s="153"/>
      <c r="C680" s="153"/>
      <c r="H680" s="153"/>
      <c r="I680" s="153"/>
      <c r="N680" s="153"/>
      <c r="O680" s="153"/>
      <c r="T680" s="153"/>
      <c r="U680" s="153"/>
      <c r="Z680" s="153"/>
      <c r="AA680" s="153"/>
      <c r="AF680" s="153"/>
      <c r="AG680" s="153"/>
      <c r="AL680" s="153"/>
      <c r="AM680" s="153"/>
      <c r="AR680" s="153"/>
      <c r="AS680" s="153"/>
      <c r="AX680" s="153"/>
      <c r="AY680" s="153"/>
      <c r="BD680" s="153"/>
      <c r="BE680" s="153"/>
      <c r="BF680" s="153"/>
    </row>
    <row r="681" ht="15.75" customHeight="1">
      <c r="B681" s="153"/>
      <c r="C681" s="153"/>
      <c r="H681" s="153"/>
      <c r="I681" s="153"/>
      <c r="N681" s="153"/>
      <c r="O681" s="153"/>
      <c r="T681" s="153"/>
      <c r="U681" s="153"/>
      <c r="Z681" s="153"/>
      <c r="AA681" s="153"/>
      <c r="AF681" s="153"/>
      <c r="AG681" s="153"/>
      <c r="AL681" s="153"/>
      <c r="AM681" s="153"/>
      <c r="AR681" s="153"/>
      <c r="AS681" s="153"/>
      <c r="AX681" s="153"/>
      <c r="AY681" s="153"/>
      <c r="BD681" s="153"/>
      <c r="BE681" s="153"/>
      <c r="BF681" s="153"/>
    </row>
    <row r="682" ht="15.75" customHeight="1">
      <c r="B682" s="153"/>
      <c r="C682" s="153"/>
      <c r="H682" s="153"/>
      <c r="I682" s="153"/>
      <c r="N682" s="153"/>
      <c r="O682" s="153"/>
      <c r="T682" s="153"/>
      <c r="U682" s="153"/>
      <c r="Z682" s="153"/>
      <c r="AA682" s="153"/>
      <c r="AF682" s="153"/>
      <c r="AG682" s="153"/>
      <c r="AL682" s="153"/>
      <c r="AM682" s="153"/>
      <c r="AR682" s="153"/>
      <c r="AS682" s="153"/>
      <c r="AX682" s="153"/>
      <c r="AY682" s="153"/>
      <c r="BD682" s="153"/>
      <c r="BE682" s="153"/>
      <c r="BF682" s="153"/>
    </row>
    <row r="683" ht="15.75" customHeight="1">
      <c r="B683" s="153"/>
      <c r="C683" s="153"/>
      <c r="H683" s="153"/>
      <c r="I683" s="153"/>
      <c r="N683" s="153"/>
      <c r="O683" s="153"/>
      <c r="T683" s="153"/>
      <c r="U683" s="153"/>
      <c r="Z683" s="153"/>
      <c r="AA683" s="153"/>
      <c r="AF683" s="153"/>
      <c r="AG683" s="153"/>
      <c r="AL683" s="153"/>
      <c r="AM683" s="153"/>
      <c r="AR683" s="153"/>
      <c r="AS683" s="153"/>
      <c r="AX683" s="153"/>
      <c r="AY683" s="153"/>
      <c r="BD683" s="153"/>
      <c r="BE683" s="153"/>
      <c r="BF683" s="153"/>
    </row>
    <row r="684" ht="15.75" customHeight="1">
      <c r="B684" s="153"/>
      <c r="C684" s="153"/>
      <c r="H684" s="153"/>
      <c r="I684" s="153"/>
      <c r="N684" s="153"/>
      <c r="O684" s="153"/>
      <c r="T684" s="153"/>
      <c r="U684" s="153"/>
      <c r="Z684" s="153"/>
      <c r="AA684" s="153"/>
      <c r="AF684" s="153"/>
      <c r="AG684" s="153"/>
      <c r="AL684" s="153"/>
      <c r="AM684" s="153"/>
      <c r="AR684" s="153"/>
      <c r="AS684" s="153"/>
      <c r="AX684" s="153"/>
      <c r="AY684" s="153"/>
      <c r="BD684" s="153"/>
      <c r="BE684" s="153"/>
      <c r="BF684" s="153"/>
    </row>
    <row r="685" ht="15.75" customHeight="1">
      <c r="B685" s="153"/>
      <c r="C685" s="153"/>
      <c r="H685" s="153"/>
      <c r="I685" s="153"/>
      <c r="N685" s="153"/>
      <c r="O685" s="153"/>
      <c r="T685" s="153"/>
      <c r="U685" s="153"/>
      <c r="Z685" s="153"/>
      <c r="AA685" s="153"/>
      <c r="AF685" s="153"/>
      <c r="AG685" s="153"/>
      <c r="AL685" s="153"/>
      <c r="AM685" s="153"/>
      <c r="AR685" s="153"/>
      <c r="AS685" s="153"/>
      <c r="AX685" s="153"/>
      <c r="AY685" s="153"/>
      <c r="BD685" s="153"/>
      <c r="BE685" s="153"/>
      <c r="BF685" s="153"/>
    </row>
    <row r="686" ht="15.75" customHeight="1">
      <c r="B686" s="153"/>
      <c r="C686" s="153"/>
      <c r="H686" s="153"/>
      <c r="I686" s="153"/>
      <c r="N686" s="153"/>
      <c r="O686" s="153"/>
      <c r="T686" s="153"/>
      <c r="U686" s="153"/>
      <c r="Z686" s="153"/>
      <c r="AA686" s="153"/>
      <c r="AF686" s="153"/>
      <c r="AG686" s="153"/>
      <c r="AL686" s="153"/>
      <c r="AM686" s="153"/>
      <c r="AR686" s="153"/>
      <c r="AS686" s="153"/>
      <c r="AX686" s="153"/>
      <c r="AY686" s="153"/>
      <c r="BD686" s="153"/>
      <c r="BE686" s="153"/>
      <c r="BF686" s="153"/>
    </row>
    <row r="687" ht="15.75" customHeight="1">
      <c r="B687" s="153"/>
      <c r="C687" s="153"/>
      <c r="H687" s="153"/>
      <c r="I687" s="153"/>
      <c r="N687" s="153"/>
      <c r="O687" s="153"/>
      <c r="T687" s="153"/>
      <c r="U687" s="153"/>
      <c r="Z687" s="153"/>
      <c r="AA687" s="153"/>
      <c r="AF687" s="153"/>
      <c r="AG687" s="153"/>
      <c r="AL687" s="153"/>
      <c r="AM687" s="153"/>
      <c r="AR687" s="153"/>
      <c r="AS687" s="153"/>
      <c r="AX687" s="153"/>
      <c r="AY687" s="153"/>
      <c r="BD687" s="153"/>
      <c r="BE687" s="153"/>
      <c r="BF687" s="153"/>
    </row>
    <row r="688" ht="15.75" customHeight="1">
      <c r="B688" s="153"/>
      <c r="C688" s="153"/>
      <c r="H688" s="153"/>
      <c r="I688" s="153"/>
      <c r="N688" s="153"/>
      <c r="O688" s="153"/>
      <c r="T688" s="153"/>
      <c r="U688" s="153"/>
      <c r="Z688" s="153"/>
      <c r="AA688" s="153"/>
      <c r="AF688" s="153"/>
      <c r="AG688" s="153"/>
      <c r="AL688" s="153"/>
      <c r="AM688" s="153"/>
      <c r="AR688" s="153"/>
      <c r="AS688" s="153"/>
      <c r="AX688" s="153"/>
      <c r="AY688" s="153"/>
      <c r="BD688" s="153"/>
      <c r="BE688" s="153"/>
      <c r="BF688" s="153"/>
    </row>
    <row r="689" ht="15.75" customHeight="1">
      <c r="B689" s="153"/>
      <c r="C689" s="153"/>
      <c r="H689" s="153"/>
      <c r="I689" s="153"/>
      <c r="N689" s="153"/>
      <c r="O689" s="153"/>
      <c r="T689" s="153"/>
      <c r="U689" s="153"/>
      <c r="Z689" s="153"/>
      <c r="AA689" s="153"/>
      <c r="AF689" s="153"/>
      <c r="AG689" s="153"/>
      <c r="AL689" s="153"/>
      <c r="AM689" s="153"/>
      <c r="AR689" s="153"/>
      <c r="AS689" s="153"/>
      <c r="AX689" s="153"/>
      <c r="AY689" s="153"/>
      <c r="BD689" s="153"/>
      <c r="BE689" s="153"/>
      <c r="BF689" s="153"/>
    </row>
    <row r="690" ht="15.75" customHeight="1">
      <c r="B690" s="153"/>
      <c r="C690" s="153"/>
      <c r="H690" s="153"/>
      <c r="I690" s="153"/>
      <c r="N690" s="153"/>
      <c r="O690" s="153"/>
      <c r="T690" s="153"/>
      <c r="U690" s="153"/>
      <c r="Z690" s="153"/>
      <c r="AA690" s="153"/>
      <c r="AF690" s="153"/>
      <c r="AG690" s="153"/>
      <c r="AL690" s="153"/>
      <c r="AM690" s="153"/>
      <c r="AR690" s="153"/>
      <c r="AS690" s="153"/>
      <c r="AX690" s="153"/>
      <c r="AY690" s="153"/>
      <c r="BD690" s="153"/>
      <c r="BE690" s="153"/>
      <c r="BF690" s="153"/>
    </row>
    <row r="691" ht="15.75" customHeight="1">
      <c r="B691" s="153"/>
      <c r="C691" s="153"/>
      <c r="H691" s="153"/>
      <c r="I691" s="153"/>
      <c r="N691" s="153"/>
      <c r="O691" s="153"/>
      <c r="T691" s="153"/>
      <c r="U691" s="153"/>
      <c r="Z691" s="153"/>
      <c r="AA691" s="153"/>
      <c r="AF691" s="153"/>
      <c r="AG691" s="153"/>
      <c r="AL691" s="153"/>
      <c r="AM691" s="153"/>
      <c r="AR691" s="153"/>
      <c r="AS691" s="153"/>
      <c r="AX691" s="153"/>
      <c r="AY691" s="153"/>
      <c r="BD691" s="153"/>
      <c r="BE691" s="153"/>
      <c r="BF691" s="153"/>
    </row>
    <row r="692" ht="15.75" customHeight="1">
      <c r="B692" s="153"/>
      <c r="C692" s="153"/>
      <c r="H692" s="153"/>
      <c r="I692" s="153"/>
      <c r="N692" s="153"/>
      <c r="O692" s="153"/>
      <c r="T692" s="153"/>
      <c r="U692" s="153"/>
      <c r="Z692" s="153"/>
      <c r="AA692" s="153"/>
      <c r="AF692" s="153"/>
      <c r="AG692" s="153"/>
      <c r="AL692" s="153"/>
      <c r="AM692" s="153"/>
      <c r="AR692" s="153"/>
      <c r="AS692" s="153"/>
      <c r="AX692" s="153"/>
      <c r="AY692" s="153"/>
      <c r="BD692" s="153"/>
      <c r="BE692" s="153"/>
      <c r="BF692" s="153"/>
    </row>
    <row r="693" ht="15.75" customHeight="1">
      <c r="B693" s="153"/>
      <c r="C693" s="153"/>
      <c r="H693" s="153"/>
      <c r="I693" s="153"/>
      <c r="N693" s="153"/>
      <c r="O693" s="153"/>
      <c r="T693" s="153"/>
      <c r="U693" s="153"/>
      <c r="Z693" s="153"/>
      <c r="AA693" s="153"/>
      <c r="AF693" s="153"/>
      <c r="AG693" s="153"/>
      <c r="AL693" s="153"/>
      <c r="AM693" s="153"/>
      <c r="AR693" s="153"/>
      <c r="AS693" s="153"/>
      <c r="AX693" s="153"/>
      <c r="AY693" s="153"/>
      <c r="BD693" s="153"/>
      <c r="BE693" s="153"/>
      <c r="BF693" s="153"/>
    </row>
    <row r="694" ht="15.75" customHeight="1">
      <c r="B694" s="153"/>
      <c r="C694" s="153"/>
      <c r="H694" s="153"/>
      <c r="I694" s="153"/>
      <c r="N694" s="153"/>
      <c r="O694" s="153"/>
      <c r="T694" s="153"/>
      <c r="U694" s="153"/>
      <c r="Z694" s="153"/>
      <c r="AA694" s="153"/>
      <c r="AF694" s="153"/>
      <c r="AG694" s="153"/>
      <c r="AL694" s="153"/>
      <c r="AM694" s="153"/>
      <c r="AR694" s="153"/>
      <c r="AS694" s="153"/>
      <c r="AX694" s="153"/>
      <c r="AY694" s="153"/>
      <c r="BD694" s="153"/>
      <c r="BE694" s="153"/>
      <c r="BF694" s="153"/>
    </row>
    <row r="695" ht="15.75" customHeight="1">
      <c r="B695" s="153"/>
      <c r="C695" s="153"/>
      <c r="H695" s="153"/>
      <c r="I695" s="153"/>
      <c r="N695" s="153"/>
      <c r="O695" s="153"/>
      <c r="T695" s="153"/>
      <c r="U695" s="153"/>
      <c r="Z695" s="153"/>
      <c r="AA695" s="153"/>
      <c r="AF695" s="153"/>
      <c r="AG695" s="153"/>
      <c r="AL695" s="153"/>
      <c r="AM695" s="153"/>
      <c r="AR695" s="153"/>
      <c r="AS695" s="153"/>
      <c r="AX695" s="153"/>
      <c r="AY695" s="153"/>
      <c r="BD695" s="153"/>
      <c r="BE695" s="153"/>
      <c r="BF695" s="153"/>
    </row>
    <row r="696" ht="15.75" customHeight="1">
      <c r="B696" s="153"/>
      <c r="C696" s="153"/>
      <c r="H696" s="153"/>
      <c r="I696" s="153"/>
      <c r="N696" s="153"/>
      <c r="O696" s="153"/>
      <c r="T696" s="153"/>
      <c r="U696" s="153"/>
      <c r="Z696" s="153"/>
      <c r="AA696" s="153"/>
      <c r="AF696" s="153"/>
      <c r="AG696" s="153"/>
      <c r="AL696" s="153"/>
      <c r="AM696" s="153"/>
      <c r="AR696" s="153"/>
      <c r="AS696" s="153"/>
      <c r="AX696" s="153"/>
      <c r="AY696" s="153"/>
      <c r="BD696" s="153"/>
      <c r="BE696" s="153"/>
      <c r="BF696" s="153"/>
    </row>
    <row r="697" ht="15.75" customHeight="1">
      <c r="B697" s="153"/>
      <c r="C697" s="153"/>
      <c r="H697" s="153"/>
      <c r="I697" s="153"/>
      <c r="N697" s="153"/>
      <c r="O697" s="153"/>
      <c r="T697" s="153"/>
      <c r="U697" s="153"/>
      <c r="Z697" s="153"/>
      <c r="AA697" s="153"/>
      <c r="AF697" s="153"/>
      <c r="AG697" s="153"/>
      <c r="AL697" s="153"/>
      <c r="AM697" s="153"/>
      <c r="AR697" s="153"/>
      <c r="AS697" s="153"/>
      <c r="AX697" s="153"/>
      <c r="AY697" s="153"/>
      <c r="BD697" s="153"/>
      <c r="BE697" s="153"/>
      <c r="BF697" s="153"/>
    </row>
    <row r="698" ht="15.75" customHeight="1">
      <c r="B698" s="153"/>
      <c r="C698" s="153"/>
      <c r="H698" s="153"/>
      <c r="I698" s="153"/>
      <c r="N698" s="153"/>
      <c r="O698" s="153"/>
      <c r="T698" s="153"/>
      <c r="U698" s="153"/>
      <c r="Z698" s="153"/>
      <c r="AA698" s="153"/>
      <c r="AF698" s="153"/>
      <c r="AG698" s="153"/>
      <c r="AL698" s="153"/>
      <c r="AM698" s="153"/>
      <c r="AR698" s="153"/>
      <c r="AS698" s="153"/>
      <c r="AX698" s="153"/>
      <c r="AY698" s="153"/>
      <c r="BD698" s="153"/>
      <c r="BE698" s="153"/>
      <c r="BF698" s="153"/>
    </row>
    <row r="699" ht="15.75" customHeight="1">
      <c r="B699" s="153"/>
      <c r="C699" s="153"/>
      <c r="H699" s="153"/>
      <c r="I699" s="153"/>
      <c r="N699" s="153"/>
      <c r="O699" s="153"/>
      <c r="T699" s="153"/>
      <c r="U699" s="153"/>
      <c r="Z699" s="153"/>
      <c r="AA699" s="153"/>
      <c r="AF699" s="153"/>
      <c r="AG699" s="153"/>
      <c r="AL699" s="153"/>
      <c r="AM699" s="153"/>
      <c r="AR699" s="153"/>
      <c r="AS699" s="153"/>
      <c r="AX699" s="153"/>
      <c r="AY699" s="153"/>
      <c r="BD699" s="153"/>
      <c r="BE699" s="153"/>
      <c r="BF699" s="153"/>
    </row>
    <row r="700" ht="15.75" customHeight="1">
      <c r="B700" s="153"/>
      <c r="C700" s="153"/>
      <c r="H700" s="153"/>
      <c r="I700" s="153"/>
      <c r="N700" s="153"/>
      <c r="O700" s="153"/>
      <c r="T700" s="153"/>
      <c r="U700" s="153"/>
      <c r="Z700" s="153"/>
      <c r="AA700" s="153"/>
      <c r="AF700" s="153"/>
      <c r="AG700" s="153"/>
      <c r="AL700" s="153"/>
      <c r="AM700" s="153"/>
      <c r="AR700" s="153"/>
      <c r="AS700" s="153"/>
      <c r="AX700" s="153"/>
      <c r="AY700" s="153"/>
      <c r="BD700" s="153"/>
      <c r="BE700" s="153"/>
      <c r="BF700" s="153"/>
    </row>
    <row r="701" ht="15.75" customHeight="1">
      <c r="B701" s="153"/>
      <c r="C701" s="153"/>
      <c r="H701" s="153"/>
      <c r="I701" s="153"/>
      <c r="N701" s="153"/>
      <c r="O701" s="153"/>
      <c r="T701" s="153"/>
      <c r="U701" s="153"/>
      <c r="Z701" s="153"/>
      <c r="AA701" s="153"/>
      <c r="AF701" s="153"/>
      <c r="AG701" s="153"/>
      <c r="AL701" s="153"/>
      <c r="AM701" s="153"/>
      <c r="AR701" s="153"/>
      <c r="AS701" s="153"/>
      <c r="AX701" s="153"/>
      <c r="AY701" s="153"/>
      <c r="BD701" s="153"/>
      <c r="BE701" s="153"/>
      <c r="BF701" s="153"/>
    </row>
    <row r="702" ht="15.75" customHeight="1">
      <c r="B702" s="153"/>
      <c r="C702" s="153"/>
      <c r="H702" s="153"/>
      <c r="I702" s="153"/>
      <c r="N702" s="153"/>
      <c r="O702" s="153"/>
      <c r="T702" s="153"/>
      <c r="U702" s="153"/>
      <c r="Z702" s="153"/>
      <c r="AA702" s="153"/>
      <c r="AF702" s="153"/>
      <c r="AG702" s="153"/>
      <c r="AL702" s="153"/>
      <c r="AM702" s="153"/>
      <c r="AR702" s="153"/>
      <c r="AS702" s="153"/>
      <c r="AX702" s="153"/>
      <c r="AY702" s="153"/>
      <c r="BD702" s="153"/>
      <c r="BE702" s="153"/>
      <c r="BF702" s="153"/>
    </row>
    <row r="703" ht="15.75" customHeight="1">
      <c r="B703" s="153"/>
      <c r="C703" s="153"/>
      <c r="H703" s="153"/>
      <c r="I703" s="153"/>
      <c r="N703" s="153"/>
      <c r="O703" s="153"/>
      <c r="T703" s="153"/>
      <c r="U703" s="153"/>
      <c r="Z703" s="153"/>
      <c r="AA703" s="153"/>
      <c r="AF703" s="153"/>
      <c r="AG703" s="153"/>
      <c r="AL703" s="153"/>
      <c r="AM703" s="153"/>
      <c r="AR703" s="153"/>
      <c r="AS703" s="153"/>
      <c r="AX703" s="153"/>
      <c r="AY703" s="153"/>
      <c r="BD703" s="153"/>
      <c r="BE703" s="153"/>
      <c r="BF703" s="153"/>
    </row>
    <row r="704" ht="15.75" customHeight="1">
      <c r="B704" s="153"/>
      <c r="C704" s="153"/>
      <c r="H704" s="153"/>
      <c r="I704" s="153"/>
      <c r="N704" s="153"/>
      <c r="O704" s="153"/>
      <c r="T704" s="153"/>
      <c r="U704" s="153"/>
      <c r="Z704" s="153"/>
      <c r="AA704" s="153"/>
      <c r="AF704" s="153"/>
      <c r="AG704" s="153"/>
      <c r="AL704" s="153"/>
      <c r="AM704" s="153"/>
      <c r="AR704" s="153"/>
      <c r="AS704" s="153"/>
      <c r="AX704" s="153"/>
      <c r="AY704" s="153"/>
      <c r="BD704" s="153"/>
      <c r="BE704" s="153"/>
      <c r="BF704" s="153"/>
    </row>
    <row r="705" ht="15.75" customHeight="1">
      <c r="B705" s="153"/>
      <c r="C705" s="153"/>
      <c r="H705" s="153"/>
      <c r="I705" s="153"/>
      <c r="N705" s="153"/>
      <c r="O705" s="153"/>
      <c r="T705" s="153"/>
      <c r="U705" s="153"/>
      <c r="Z705" s="153"/>
      <c r="AA705" s="153"/>
      <c r="AF705" s="153"/>
      <c r="AG705" s="153"/>
      <c r="AL705" s="153"/>
      <c r="AM705" s="153"/>
      <c r="AR705" s="153"/>
      <c r="AS705" s="153"/>
      <c r="AX705" s="153"/>
      <c r="AY705" s="153"/>
      <c r="BD705" s="153"/>
      <c r="BE705" s="153"/>
      <c r="BF705" s="153"/>
    </row>
    <row r="706" ht="15.75" customHeight="1">
      <c r="B706" s="153"/>
      <c r="C706" s="153"/>
      <c r="H706" s="153"/>
      <c r="I706" s="153"/>
      <c r="N706" s="153"/>
      <c r="O706" s="153"/>
      <c r="T706" s="153"/>
      <c r="U706" s="153"/>
      <c r="Z706" s="153"/>
      <c r="AA706" s="153"/>
      <c r="AF706" s="153"/>
      <c r="AG706" s="153"/>
      <c r="AL706" s="153"/>
      <c r="AM706" s="153"/>
      <c r="AR706" s="153"/>
      <c r="AS706" s="153"/>
      <c r="AX706" s="153"/>
      <c r="AY706" s="153"/>
      <c r="BD706" s="153"/>
      <c r="BE706" s="153"/>
      <c r="BF706" s="153"/>
    </row>
    <row r="707" ht="15.75" customHeight="1">
      <c r="B707" s="153"/>
      <c r="C707" s="153"/>
      <c r="H707" s="153"/>
      <c r="I707" s="153"/>
      <c r="N707" s="153"/>
      <c r="O707" s="153"/>
      <c r="T707" s="153"/>
      <c r="U707" s="153"/>
      <c r="Z707" s="153"/>
      <c r="AA707" s="153"/>
      <c r="AF707" s="153"/>
      <c r="AG707" s="153"/>
      <c r="AL707" s="153"/>
      <c r="AM707" s="153"/>
      <c r="AR707" s="153"/>
      <c r="AS707" s="153"/>
      <c r="AX707" s="153"/>
      <c r="AY707" s="153"/>
      <c r="BD707" s="153"/>
      <c r="BE707" s="153"/>
      <c r="BF707" s="153"/>
    </row>
    <row r="708" ht="15.75" customHeight="1">
      <c r="B708" s="153"/>
      <c r="C708" s="153"/>
      <c r="H708" s="153"/>
      <c r="I708" s="153"/>
      <c r="N708" s="153"/>
      <c r="O708" s="153"/>
      <c r="T708" s="153"/>
      <c r="U708" s="153"/>
      <c r="Z708" s="153"/>
      <c r="AA708" s="153"/>
      <c r="AF708" s="153"/>
      <c r="AG708" s="153"/>
      <c r="AL708" s="153"/>
      <c r="AM708" s="153"/>
      <c r="AR708" s="153"/>
      <c r="AS708" s="153"/>
      <c r="AX708" s="153"/>
      <c r="AY708" s="153"/>
      <c r="BD708" s="153"/>
      <c r="BE708" s="153"/>
      <c r="BF708" s="153"/>
    </row>
    <row r="709" ht="15.75" customHeight="1">
      <c r="B709" s="153"/>
      <c r="C709" s="153"/>
      <c r="H709" s="153"/>
      <c r="I709" s="153"/>
      <c r="N709" s="153"/>
      <c r="O709" s="153"/>
      <c r="T709" s="153"/>
      <c r="U709" s="153"/>
      <c r="Z709" s="153"/>
      <c r="AA709" s="153"/>
      <c r="AF709" s="153"/>
      <c r="AG709" s="153"/>
      <c r="AL709" s="153"/>
      <c r="AM709" s="153"/>
      <c r="AR709" s="153"/>
      <c r="AS709" s="153"/>
      <c r="AX709" s="153"/>
      <c r="AY709" s="153"/>
      <c r="BD709" s="153"/>
      <c r="BE709" s="153"/>
      <c r="BF709" s="153"/>
    </row>
    <row r="710" ht="15.75" customHeight="1">
      <c r="B710" s="153"/>
      <c r="C710" s="153"/>
      <c r="H710" s="153"/>
      <c r="I710" s="153"/>
      <c r="N710" s="153"/>
      <c r="O710" s="153"/>
      <c r="T710" s="153"/>
      <c r="U710" s="153"/>
      <c r="Z710" s="153"/>
      <c r="AA710" s="153"/>
      <c r="AF710" s="153"/>
      <c r="AG710" s="153"/>
      <c r="AL710" s="153"/>
      <c r="AM710" s="153"/>
      <c r="AR710" s="153"/>
      <c r="AS710" s="153"/>
      <c r="AX710" s="153"/>
      <c r="AY710" s="153"/>
      <c r="BD710" s="153"/>
      <c r="BE710" s="153"/>
      <c r="BF710" s="153"/>
    </row>
    <row r="711" ht="15.75" customHeight="1">
      <c r="B711" s="153"/>
      <c r="C711" s="153"/>
      <c r="H711" s="153"/>
      <c r="I711" s="153"/>
      <c r="N711" s="153"/>
      <c r="O711" s="153"/>
      <c r="T711" s="153"/>
      <c r="U711" s="153"/>
      <c r="Z711" s="153"/>
      <c r="AA711" s="153"/>
      <c r="AF711" s="153"/>
      <c r="AG711" s="153"/>
      <c r="AL711" s="153"/>
      <c r="AM711" s="153"/>
      <c r="AR711" s="153"/>
      <c r="AS711" s="153"/>
      <c r="AX711" s="153"/>
      <c r="AY711" s="153"/>
      <c r="BD711" s="153"/>
      <c r="BE711" s="153"/>
      <c r="BF711" s="153"/>
    </row>
    <row r="712" ht="15.75" customHeight="1">
      <c r="B712" s="153"/>
      <c r="C712" s="153"/>
      <c r="H712" s="153"/>
      <c r="I712" s="153"/>
      <c r="N712" s="153"/>
      <c r="O712" s="153"/>
      <c r="T712" s="153"/>
      <c r="U712" s="153"/>
      <c r="Z712" s="153"/>
      <c r="AA712" s="153"/>
      <c r="AF712" s="153"/>
      <c r="AG712" s="153"/>
      <c r="AL712" s="153"/>
      <c r="AM712" s="153"/>
      <c r="AR712" s="153"/>
      <c r="AS712" s="153"/>
      <c r="AX712" s="153"/>
      <c r="AY712" s="153"/>
      <c r="BD712" s="153"/>
      <c r="BE712" s="153"/>
      <c r="BF712" s="153"/>
    </row>
    <row r="713" ht="15.75" customHeight="1">
      <c r="B713" s="153"/>
      <c r="C713" s="153"/>
      <c r="H713" s="153"/>
      <c r="I713" s="153"/>
      <c r="N713" s="153"/>
      <c r="O713" s="153"/>
      <c r="T713" s="153"/>
      <c r="U713" s="153"/>
      <c r="Z713" s="153"/>
      <c r="AA713" s="153"/>
      <c r="AF713" s="153"/>
      <c r="AG713" s="153"/>
      <c r="AL713" s="153"/>
      <c r="AM713" s="153"/>
      <c r="AR713" s="153"/>
      <c r="AS713" s="153"/>
      <c r="AX713" s="153"/>
      <c r="AY713" s="153"/>
      <c r="BD713" s="153"/>
      <c r="BE713" s="153"/>
      <c r="BF713" s="153"/>
    </row>
    <row r="714" ht="15.75" customHeight="1">
      <c r="B714" s="153"/>
      <c r="C714" s="153"/>
      <c r="H714" s="153"/>
      <c r="I714" s="153"/>
      <c r="N714" s="153"/>
      <c r="O714" s="153"/>
      <c r="T714" s="153"/>
      <c r="U714" s="153"/>
      <c r="Z714" s="153"/>
      <c r="AA714" s="153"/>
      <c r="AF714" s="153"/>
      <c r="AG714" s="153"/>
      <c r="AL714" s="153"/>
      <c r="AM714" s="153"/>
      <c r="AR714" s="153"/>
      <c r="AS714" s="153"/>
      <c r="AX714" s="153"/>
      <c r="AY714" s="153"/>
      <c r="BD714" s="153"/>
      <c r="BE714" s="153"/>
      <c r="BF714" s="153"/>
    </row>
    <row r="715" ht="15.75" customHeight="1">
      <c r="B715" s="153"/>
      <c r="C715" s="153"/>
      <c r="H715" s="153"/>
      <c r="I715" s="153"/>
      <c r="N715" s="153"/>
      <c r="O715" s="153"/>
      <c r="T715" s="153"/>
      <c r="U715" s="153"/>
      <c r="Z715" s="153"/>
      <c r="AA715" s="153"/>
      <c r="AF715" s="153"/>
      <c r="AG715" s="153"/>
      <c r="AL715" s="153"/>
      <c r="AM715" s="153"/>
      <c r="AR715" s="153"/>
      <c r="AS715" s="153"/>
      <c r="AX715" s="153"/>
      <c r="AY715" s="153"/>
      <c r="BD715" s="153"/>
      <c r="BE715" s="153"/>
      <c r="BF715" s="153"/>
    </row>
    <row r="716" ht="15.75" customHeight="1">
      <c r="B716" s="153"/>
      <c r="C716" s="153"/>
      <c r="H716" s="153"/>
      <c r="I716" s="153"/>
      <c r="N716" s="153"/>
      <c r="O716" s="153"/>
      <c r="T716" s="153"/>
      <c r="U716" s="153"/>
      <c r="Z716" s="153"/>
      <c r="AA716" s="153"/>
      <c r="AF716" s="153"/>
      <c r="AG716" s="153"/>
      <c r="AL716" s="153"/>
      <c r="AM716" s="153"/>
      <c r="AR716" s="153"/>
      <c r="AS716" s="153"/>
      <c r="AX716" s="153"/>
      <c r="AY716" s="153"/>
      <c r="BD716" s="153"/>
      <c r="BE716" s="153"/>
      <c r="BF716" s="153"/>
    </row>
    <row r="717" ht="15.75" customHeight="1">
      <c r="B717" s="153"/>
      <c r="C717" s="153"/>
      <c r="H717" s="153"/>
      <c r="I717" s="153"/>
      <c r="N717" s="153"/>
      <c r="O717" s="153"/>
      <c r="T717" s="153"/>
      <c r="U717" s="153"/>
      <c r="Z717" s="153"/>
      <c r="AA717" s="153"/>
      <c r="AF717" s="153"/>
      <c r="AG717" s="153"/>
      <c r="AL717" s="153"/>
      <c r="AM717" s="153"/>
      <c r="AR717" s="153"/>
      <c r="AS717" s="153"/>
      <c r="AX717" s="153"/>
      <c r="AY717" s="153"/>
      <c r="BD717" s="153"/>
      <c r="BE717" s="153"/>
      <c r="BF717" s="153"/>
    </row>
    <row r="718" ht="15.75" customHeight="1">
      <c r="B718" s="153"/>
      <c r="C718" s="153"/>
      <c r="H718" s="153"/>
      <c r="I718" s="153"/>
      <c r="N718" s="153"/>
      <c r="O718" s="153"/>
      <c r="T718" s="153"/>
      <c r="U718" s="153"/>
      <c r="Z718" s="153"/>
      <c r="AA718" s="153"/>
      <c r="AF718" s="153"/>
      <c r="AG718" s="153"/>
      <c r="AL718" s="153"/>
      <c r="AM718" s="153"/>
      <c r="AR718" s="153"/>
      <c r="AS718" s="153"/>
      <c r="AX718" s="153"/>
      <c r="AY718" s="153"/>
      <c r="BD718" s="153"/>
      <c r="BE718" s="153"/>
      <c r="BF718" s="153"/>
    </row>
    <row r="719" ht="15.75" customHeight="1">
      <c r="B719" s="153"/>
      <c r="C719" s="153"/>
      <c r="H719" s="153"/>
      <c r="I719" s="153"/>
      <c r="N719" s="153"/>
      <c r="O719" s="153"/>
      <c r="T719" s="153"/>
      <c r="U719" s="153"/>
      <c r="Z719" s="153"/>
      <c r="AA719" s="153"/>
      <c r="AF719" s="153"/>
      <c r="AG719" s="153"/>
      <c r="AL719" s="153"/>
      <c r="AM719" s="153"/>
      <c r="AR719" s="153"/>
      <c r="AS719" s="153"/>
      <c r="AX719" s="153"/>
      <c r="AY719" s="153"/>
      <c r="BD719" s="153"/>
      <c r="BE719" s="153"/>
      <c r="BF719" s="153"/>
    </row>
    <row r="720" ht="15.75" customHeight="1">
      <c r="B720" s="153"/>
      <c r="C720" s="153"/>
      <c r="H720" s="153"/>
      <c r="I720" s="153"/>
      <c r="N720" s="153"/>
      <c r="O720" s="153"/>
      <c r="T720" s="153"/>
      <c r="U720" s="153"/>
      <c r="Z720" s="153"/>
      <c r="AA720" s="153"/>
      <c r="AF720" s="153"/>
      <c r="AG720" s="153"/>
      <c r="AL720" s="153"/>
      <c r="AM720" s="153"/>
      <c r="AR720" s="153"/>
      <c r="AS720" s="153"/>
      <c r="AX720" s="153"/>
      <c r="AY720" s="153"/>
      <c r="BD720" s="153"/>
      <c r="BE720" s="153"/>
      <c r="BF720" s="153"/>
    </row>
    <row r="721" ht="15.75" customHeight="1">
      <c r="B721" s="153"/>
      <c r="C721" s="153"/>
      <c r="H721" s="153"/>
      <c r="I721" s="153"/>
      <c r="N721" s="153"/>
      <c r="O721" s="153"/>
      <c r="T721" s="153"/>
      <c r="U721" s="153"/>
      <c r="Z721" s="153"/>
      <c r="AA721" s="153"/>
      <c r="AF721" s="153"/>
      <c r="AG721" s="153"/>
      <c r="AL721" s="153"/>
      <c r="AM721" s="153"/>
      <c r="AR721" s="153"/>
      <c r="AS721" s="153"/>
      <c r="AX721" s="153"/>
      <c r="AY721" s="153"/>
      <c r="BD721" s="153"/>
      <c r="BE721" s="153"/>
      <c r="BF721" s="153"/>
    </row>
    <row r="722" ht="15.75" customHeight="1">
      <c r="B722" s="153"/>
      <c r="C722" s="153"/>
      <c r="H722" s="153"/>
      <c r="I722" s="153"/>
      <c r="N722" s="153"/>
      <c r="O722" s="153"/>
      <c r="T722" s="153"/>
      <c r="U722" s="153"/>
      <c r="Z722" s="153"/>
      <c r="AA722" s="153"/>
      <c r="AF722" s="153"/>
      <c r="AG722" s="153"/>
      <c r="AL722" s="153"/>
      <c r="AM722" s="153"/>
      <c r="AR722" s="153"/>
      <c r="AS722" s="153"/>
      <c r="AX722" s="153"/>
      <c r="AY722" s="153"/>
      <c r="BD722" s="153"/>
      <c r="BE722" s="153"/>
      <c r="BF722" s="153"/>
    </row>
    <row r="723" ht="15.75" customHeight="1">
      <c r="B723" s="153"/>
      <c r="C723" s="153"/>
      <c r="H723" s="153"/>
      <c r="I723" s="153"/>
      <c r="N723" s="153"/>
      <c r="O723" s="153"/>
      <c r="T723" s="153"/>
      <c r="U723" s="153"/>
      <c r="Z723" s="153"/>
      <c r="AA723" s="153"/>
      <c r="AF723" s="153"/>
      <c r="AG723" s="153"/>
      <c r="AL723" s="153"/>
      <c r="AM723" s="153"/>
      <c r="AR723" s="153"/>
      <c r="AS723" s="153"/>
      <c r="AX723" s="153"/>
      <c r="AY723" s="153"/>
      <c r="BD723" s="153"/>
      <c r="BE723" s="153"/>
      <c r="BF723" s="153"/>
    </row>
    <row r="724" ht="15.75" customHeight="1">
      <c r="B724" s="153"/>
      <c r="C724" s="153"/>
      <c r="H724" s="153"/>
      <c r="I724" s="153"/>
      <c r="N724" s="153"/>
      <c r="O724" s="153"/>
      <c r="T724" s="153"/>
      <c r="U724" s="153"/>
      <c r="Z724" s="153"/>
      <c r="AA724" s="153"/>
      <c r="AF724" s="153"/>
      <c r="AG724" s="153"/>
      <c r="AL724" s="153"/>
      <c r="AM724" s="153"/>
      <c r="AR724" s="153"/>
      <c r="AS724" s="153"/>
      <c r="AX724" s="153"/>
      <c r="AY724" s="153"/>
      <c r="BD724" s="153"/>
      <c r="BE724" s="153"/>
      <c r="BF724" s="153"/>
    </row>
    <row r="725" ht="15.75" customHeight="1">
      <c r="B725" s="153"/>
      <c r="C725" s="153"/>
      <c r="H725" s="153"/>
      <c r="I725" s="153"/>
      <c r="N725" s="153"/>
      <c r="O725" s="153"/>
      <c r="T725" s="153"/>
      <c r="U725" s="153"/>
      <c r="Z725" s="153"/>
      <c r="AA725" s="153"/>
      <c r="AF725" s="153"/>
      <c r="AG725" s="153"/>
      <c r="AL725" s="153"/>
      <c r="AM725" s="153"/>
      <c r="AR725" s="153"/>
      <c r="AS725" s="153"/>
      <c r="AX725" s="153"/>
      <c r="AY725" s="153"/>
      <c r="BD725" s="153"/>
      <c r="BE725" s="153"/>
      <c r="BF725" s="153"/>
    </row>
    <row r="726" ht="15.75" customHeight="1">
      <c r="B726" s="153"/>
      <c r="C726" s="153"/>
      <c r="H726" s="153"/>
      <c r="I726" s="153"/>
      <c r="N726" s="153"/>
      <c r="O726" s="153"/>
      <c r="T726" s="153"/>
      <c r="U726" s="153"/>
      <c r="Z726" s="153"/>
      <c r="AA726" s="153"/>
      <c r="AF726" s="153"/>
      <c r="AG726" s="153"/>
      <c r="AL726" s="153"/>
      <c r="AM726" s="153"/>
      <c r="AR726" s="153"/>
      <c r="AS726" s="153"/>
      <c r="AX726" s="153"/>
      <c r="AY726" s="153"/>
      <c r="BD726" s="153"/>
      <c r="BE726" s="153"/>
      <c r="BF726" s="153"/>
    </row>
    <row r="727" ht="15.75" customHeight="1">
      <c r="B727" s="153"/>
      <c r="C727" s="153"/>
      <c r="H727" s="153"/>
      <c r="I727" s="153"/>
      <c r="N727" s="153"/>
      <c r="O727" s="153"/>
      <c r="T727" s="153"/>
      <c r="U727" s="153"/>
      <c r="Z727" s="153"/>
      <c r="AA727" s="153"/>
      <c r="AF727" s="153"/>
      <c r="AG727" s="153"/>
      <c r="AL727" s="153"/>
      <c r="AM727" s="153"/>
      <c r="AR727" s="153"/>
      <c r="AS727" s="153"/>
      <c r="AX727" s="153"/>
      <c r="AY727" s="153"/>
      <c r="BD727" s="153"/>
      <c r="BE727" s="153"/>
      <c r="BF727" s="153"/>
    </row>
    <row r="728" ht="15.75" customHeight="1">
      <c r="B728" s="153"/>
      <c r="C728" s="153"/>
      <c r="H728" s="153"/>
      <c r="I728" s="153"/>
      <c r="N728" s="153"/>
      <c r="O728" s="153"/>
      <c r="T728" s="153"/>
      <c r="U728" s="153"/>
      <c r="Z728" s="153"/>
      <c r="AA728" s="153"/>
      <c r="AF728" s="153"/>
      <c r="AG728" s="153"/>
      <c r="AL728" s="153"/>
      <c r="AM728" s="153"/>
      <c r="AR728" s="153"/>
      <c r="AS728" s="153"/>
      <c r="AX728" s="153"/>
      <c r="AY728" s="153"/>
      <c r="BD728" s="153"/>
      <c r="BE728" s="153"/>
      <c r="BF728" s="153"/>
    </row>
    <row r="729" ht="15.75" customHeight="1">
      <c r="B729" s="153"/>
      <c r="C729" s="153"/>
      <c r="H729" s="153"/>
      <c r="I729" s="153"/>
      <c r="N729" s="153"/>
      <c r="O729" s="153"/>
      <c r="T729" s="153"/>
      <c r="U729" s="153"/>
      <c r="Z729" s="153"/>
      <c r="AA729" s="153"/>
      <c r="AF729" s="153"/>
      <c r="AG729" s="153"/>
      <c r="AL729" s="153"/>
      <c r="AM729" s="153"/>
      <c r="AR729" s="153"/>
      <c r="AS729" s="153"/>
      <c r="AX729" s="153"/>
      <c r="AY729" s="153"/>
      <c r="BD729" s="153"/>
      <c r="BE729" s="153"/>
      <c r="BF729" s="153"/>
    </row>
    <row r="730" ht="15.75" customHeight="1">
      <c r="B730" s="153"/>
      <c r="C730" s="153"/>
      <c r="H730" s="153"/>
      <c r="I730" s="153"/>
      <c r="N730" s="153"/>
      <c r="O730" s="153"/>
      <c r="T730" s="153"/>
      <c r="U730" s="153"/>
      <c r="Z730" s="153"/>
      <c r="AA730" s="153"/>
      <c r="AF730" s="153"/>
      <c r="AG730" s="153"/>
      <c r="AL730" s="153"/>
      <c r="AM730" s="153"/>
      <c r="AR730" s="153"/>
      <c r="AS730" s="153"/>
      <c r="AX730" s="153"/>
      <c r="AY730" s="153"/>
      <c r="BD730" s="153"/>
      <c r="BE730" s="153"/>
      <c r="BF730" s="153"/>
    </row>
    <row r="731" ht="15.75" customHeight="1">
      <c r="B731" s="153"/>
      <c r="C731" s="153"/>
      <c r="H731" s="153"/>
      <c r="I731" s="153"/>
      <c r="N731" s="153"/>
      <c r="O731" s="153"/>
      <c r="T731" s="153"/>
      <c r="U731" s="153"/>
      <c r="Z731" s="153"/>
      <c r="AA731" s="153"/>
      <c r="AF731" s="153"/>
      <c r="AG731" s="153"/>
      <c r="AL731" s="153"/>
      <c r="AM731" s="153"/>
      <c r="AR731" s="153"/>
      <c r="AS731" s="153"/>
      <c r="AX731" s="153"/>
      <c r="AY731" s="153"/>
      <c r="BD731" s="153"/>
      <c r="BE731" s="153"/>
      <c r="BF731" s="153"/>
    </row>
    <row r="732" ht="15.75" customHeight="1">
      <c r="B732" s="153"/>
      <c r="C732" s="153"/>
      <c r="H732" s="153"/>
      <c r="I732" s="153"/>
      <c r="N732" s="153"/>
      <c r="O732" s="153"/>
      <c r="T732" s="153"/>
      <c r="U732" s="153"/>
      <c r="Z732" s="153"/>
      <c r="AA732" s="153"/>
      <c r="AF732" s="153"/>
      <c r="AG732" s="153"/>
      <c r="AL732" s="153"/>
      <c r="AM732" s="153"/>
      <c r="AR732" s="153"/>
      <c r="AS732" s="153"/>
      <c r="AX732" s="153"/>
      <c r="AY732" s="153"/>
      <c r="BD732" s="153"/>
      <c r="BE732" s="153"/>
      <c r="BF732" s="153"/>
    </row>
    <row r="733" ht="15.75" customHeight="1">
      <c r="B733" s="153"/>
      <c r="C733" s="153"/>
      <c r="H733" s="153"/>
      <c r="I733" s="153"/>
      <c r="N733" s="153"/>
      <c r="O733" s="153"/>
      <c r="T733" s="153"/>
      <c r="U733" s="153"/>
      <c r="Z733" s="153"/>
      <c r="AA733" s="153"/>
      <c r="AF733" s="153"/>
      <c r="AG733" s="153"/>
      <c r="AL733" s="153"/>
      <c r="AM733" s="153"/>
      <c r="AR733" s="153"/>
      <c r="AS733" s="153"/>
      <c r="AX733" s="153"/>
      <c r="AY733" s="153"/>
      <c r="BD733" s="153"/>
      <c r="BE733" s="153"/>
      <c r="BF733" s="153"/>
    </row>
    <row r="734" ht="15.75" customHeight="1">
      <c r="B734" s="153"/>
      <c r="C734" s="153"/>
      <c r="H734" s="153"/>
      <c r="I734" s="153"/>
      <c r="N734" s="153"/>
      <c r="O734" s="153"/>
      <c r="T734" s="153"/>
      <c r="U734" s="153"/>
      <c r="Z734" s="153"/>
      <c r="AA734" s="153"/>
      <c r="AF734" s="153"/>
      <c r="AG734" s="153"/>
      <c r="AL734" s="153"/>
      <c r="AM734" s="153"/>
      <c r="AR734" s="153"/>
      <c r="AS734" s="153"/>
      <c r="AX734" s="153"/>
      <c r="AY734" s="153"/>
      <c r="BD734" s="153"/>
      <c r="BE734" s="153"/>
      <c r="BF734" s="153"/>
    </row>
    <row r="735" ht="15.75" customHeight="1">
      <c r="B735" s="153"/>
      <c r="C735" s="153"/>
      <c r="H735" s="153"/>
      <c r="I735" s="153"/>
      <c r="N735" s="153"/>
      <c r="O735" s="153"/>
      <c r="T735" s="153"/>
      <c r="U735" s="153"/>
      <c r="Z735" s="153"/>
      <c r="AA735" s="153"/>
      <c r="AF735" s="153"/>
      <c r="AG735" s="153"/>
      <c r="AL735" s="153"/>
      <c r="AM735" s="153"/>
      <c r="AR735" s="153"/>
      <c r="AS735" s="153"/>
      <c r="AX735" s="153"/>
      <c r="AY735" s="153"/>
      <c r="BD735" s="153"/>
      <c r="BE735" s="153"/>
      <c r="BF735" s="153"/>
    </row>
    <row r="736" ht="15.75" customHeight="1">
      <c r="B736" s="153"/>
      <c r="C736" s="153"/>
      <c r="H736" s="153"/>
      <c r="I736" s="153"/>
      <c r="N736" s="153"/>
      <c r="O736" s="153"/>
      <c r="T736" s="153"/>
      <c r="U736" s="153"/>
      <c r="Z736" s="153"/>
      <c r="AA736" s="153"/>
      <c r="AF736" s="153"/>
      <c r="AG736" s="153"/>
      <c r="AL736" s="153"/>
      <c r="AM736" s="153"/>
      <c r="AR736" s="153"/>
      <c r="AS736" s="153"/>
      <c r="AX736" s="153"/>
      <c r="AY736" s="153"/>
      <c r="BD736" s="153"/>
      <c r="BE736" s="153"/>
      <c r="BF736" s="153"/>
    </row>
    <row r="737" ht="15.75" customHeight="1">
      <c r="B737" s="153"/>
      <c r="C737" s="153"/>
      <c r="H737" s="153"/>
      <c r="I737" s="153"/>
      <c r="N737" s="153"/>
      <c r="O737" s="153"/>
      <c r="T737" s="153"/>
      <c r="U737" s="153"/>
      <c r="Z737" s="153"/>
      <c r="AA737" s="153"/>
      <c r="AF737" s="153"/>
      <c r="AG737" s="153"/>
      <c r="AL737" s="153"/>
      <c r="AM737" s="153"/>
      <c r="AR737" s="153"/>
      <c r="AS737" s="153"/>
      <c r="AX737" s="153"/>
      <c r="AY737" s="153"/>
      <c r="BD737" s="153"/>
      <c r="BE737" s="153"/>
      <c r="BF737" s="153"/>
    </row>
    <row r="738" ht="15.75" customHeight="1">
      <c r="B738" s="153"/>
      <c r="C738" s="153"/>
      <c r="H738" s="153"/>
      <c r="I738" s="153"/>
      <c r="N738" s="153"/>
      <c r="O738" s="153"/>
      <c r="T738" s="153"/>
      <c r="U738" s="153"/>
      <c r="Z738" s="153"/>
      <c r="AA738" s="153"/>
      <c r="AF738" s="153"/>
      <c r="AG738" s="153"/>
      <c r="AL738" s="153"/>
      <c r="AM738" s="153"/>
      <c r="AR738" s="153"/>
      <c r="AS738" s="153"/>
      <c r="AX738" s="153"/>
      <c r="AY738" s="153"/>
      <c r="BD738" s="153"/>
      <c r="BE738" s="153"/>
      <c r="BF738" s="153"/>
    </row>
    <row r="739" ht="15.75" customHeight="1">
      <c r="B739" s="153"/>
      <c r="C739" s="153"/>
      <c r="H739" s="153"/>
      <c r="I739" s="153"/>
      <c r="N739" s="153"/>
      <c r="O739" s="153"/>
      <c r="T739" s="153"/>
      <c r="U739" s="153"/>
      <c r="Z739" s="153"/>
      <c r="AA739" s="153"/>
      <c r="AF739" s="153"/>
      <c r="AG739" s="153"/>
      <c r="AL739" s="153"/>
      <c r="AM739" s="153"/>
      <c r="AR739" s="153"/>
      <c r="AS739" s="153"/>
      <c r="AX739" s="153"/>
      <c r="AY739" s="153"/>
      <c r="BD739" s="153"/>
      <c r="BE739" s="153"/>
      <c r="BF739" s="153"/>
    </row>
    <row r="740" ht="15.75" customHeight="1">
      <c r="B740" s="153"/>
      <c r="C740" s="153"/>
      <c r="H740" s="153"/>
      <c r="I740" s="153"/>
      <c r="N740" s="153"/>
      <c r="O740" s="153"/>
      <c r="T740" s="153"/>
      <c r="U740" s="153"/>
      <c r="Z740" s="153"/>
      <c r="AA740" s="153"/>
      <c r="AF740" s="153"/>
      <c r="AG740" s="153"/>
      <c r="AL740" s="153"/>
      <c r="AM740" s="153"/>
      <c r="AR740" s="153"/>
      <c r="AS740" s="153"/>
      <c r="AX740" s="153"/>
      <c r="AY740" s="153"/>
      <c r="BD740" s="153"/>
      <c r="BE740" s="153"/>
      <c r="BF740" s="153"/>
    </row>
    <row r="741" ht="15.75" customHeight="1">
      <c r="B741" s="153"/>
      <c r="C741" s="153"/>
      <c r="H741" s="153"/>
      <c r="I741" s="153"/>
      <c r="N741" s="153"/>
      <c r="O741" s="153"/>
      <c r="T741" s="153"/>
      <c r="U741" s="153"/>
      <c r="Z741" s="153"/>
      <c r="AA741" s="153"/>
      <c r="AF741" s="153"/>
      <c r="AG741" s="153"/>
      <c r="AL741" s="153"/>
      <c r="AM741" s="153"/>
      <c r="AR741" s="153"/>
      <c r="AS741" s="153"/>
      <c r="AX741" s="153"/>
      <c r="AY741" s="153"/>
      <c r="BD741" s="153"/>
      <c r="BE741" s="153"/>
      <c r="BF741" s="153"/>
    </row>
    <row r="742" ht="15.75" customHeight="1">
      <c r="B742" s="153"/>
      <c r="C742" s="153"/>
      <c r="H742" s="153"/>
      <c r="I742" s="153"/>
      <c r="N742" s="153"/>
      <c r="O742" s="153"/>
      <c r="T742" s="153"/>
      <c r="U742" s="153"/>
      <c r="Z742" s="153"/>
      <c r="AA742" s="153"/>
      <c r="AF742" s="153"/>
      <c r="AG742" s="153"/>
      <c r="AL742" s="153"/>
      <c r="AM742" s="153"/>
      <c r="AR742" s="153"/>
      <c r="AS742" s="153"/>
      <c r="AX742" s="153"/>
      <c r="AY742" s="153"/>
      <c r="BD742" s="153"/>
      <c r="BE742" s="153"/>
      <c r="BF742" s="153"/>
    </row>
    <row r="743" ht="15.75" customHeight="1">
      <c r="B743" s="153"/>
      <c r="C743" s="153"/>
      <c r="H743" s="153"/>
      <c r="I743" s="153"/>
      <c r="N743" s="153"/>
      <c r="O743" s="153"/>
      <c r="T743" s="153"/>
      <c r="U743" s="153"/>
      <c r="Z743" s="153"/>
      <c r="AA743" s="153"/>
      <c r="AF743" s="153"/>
      <c r="AG743" s="153"/>
      <c r="AL743" s="153"/>
      <c r="AM743" s="153"/>
      <c r="AR743" s="153"/>
      <c r="AS743" s="153"/>
      <c r="AX743" s="153"/>
      <c r="AY743" s="153"/>
      <c r="BD743" s="153"/>
      <c r="BE743" s="153"/>
      <c r="BF743" s="153"/>
    </row>
    <row r="744" ht="15.75" customHeight="1">
      <c r="B744" s="153"/>
      <c r="C744" s="153"/>
      <c r="H744" s="153"/>
      <c r="I744" s="153"/>
      <c r="N744" s="153"/>
      <c r="O744" s="153"/>
      <c r="T744" s="153"/>
      <c r="U744" s="153"/>
      <c r="Z744" s="153"/>
      <c r="AA744" s="153"/>
      <c r="AF744" s="153"/>
      <c r="AG744" s="153"/>
      <c r="AL744" s="153"/>
      <c r="AM744" s="153"/>
      <c r="AR744" s="153"/>
      <c r="AS744" s="153"/>
      <c r="AX744" s="153"/>
      <c r="AY744" s="153"/>
      <c r="BD744" s="153"/>
      <c r="BE744" s="153"/>
      <c r="BF744" s="153"/>
    </row>
    <row r="745" ht="15.75" customHeight="1">
      <c r="B745" s="153"/>
      <c r="C745" s="153"/>
      <c r="H745" s="153"/>
      <c r="I745" s="153"/>
      <c r="N745" s="153"/>
      <c r="O745" s="153"/>
      <c r="T745" s="153"/>
      <c r="U745" s="153"/>
      <c r="Z745" s="153"/>
      <c r="AA745" s="153"/>
      <c r="AF745" s="153"/>
      <c r="AG745" s="153"/>
      <c r="AL745" s="153"/>
      <c r="AM745" s="153"/>
      <c r="AR745" s="153"/>
      <c r="AS745" s="153"/>
      <c r="AX745" s="153"/>
      <c r="AY745" s="153"/>
      <c r="BD745" s="153"/>
      <c r="BE745" s="153"/>
      <c r="BF745" s="153"/>
    </row>
    <row r="746" ht="15.75" customHeight="1">
      <c r="B746" s="153"/>
      <c r="C746" s="153"/>
      <c r="H746" s="153"/>
      <c r="I746" s="153"/>
      <c r="N746" s="153"/>
      <c r="O746" s="153"/>
      <c r="T746" s="153"/>
      <c r="U746" s="153"/>
      <c r="Z746" s="153"/>
      <c r="AA746" s="153"/>
      <c r="AF746" s="153"/>
      <c r="AG746" s="153"/>
      <c r="AL746" s="153"/>
      <c r="AM746" s="153"/>
      <c r="AR746" s="153"/>
      <c r="AS746" s="153"/>
      <c r="AX746" s="153"/>
      <c r="AY746" s="153"/>
      <c r="BD746" s="153"/>
      <c r="BE746" s="153"/>
      <c r="BF746" s="153"/>
    </row>
    <row r="747" ht="15.75" customHeight="1">
      <c r="B747" s="153"/>
      <c r="C747" s="153"/>
      <c r="H747" s="153"/>
      <c r="I747" s="153"/>
      <c r="N747" s="153"/>
      <c r="O747" s="153"/>
      <c r="T747" s="153"/>
      <c r="U747" s="153"/>
      <c r="Z747" s="153"/>
      <c r="AA747" s="153"/>
      <c r="AF747" s="153"/>
      <c r="AG747" s="153"/>
      <c r="AL747" s="153"/>
      <c r="AM747" s="153"/>
      <c r="AR747" s="153"/>
      <c r="AS747" s="153"/>
      <c r="AX747" s="153"/>
      <c r="AY747" s="153"/>
      <c r="BD747" s="153"/>
      <c r="BE747" s="153"/>
      <c r="BF747" s="153"/>
    </row>
    <row r="748" ht="15.75" customHeight="1">
      <c r="B748" s="153"/>
      <c r="C748" s="153"/>
      <c r="H748" s="153"/>
      <c r="I748" s="153"/>
      <c r="N748" s="153"/>
      <c r="O748" s="153"/>
      <c r="T748" s="153"/>
      <c r="U748" s="153"/>
      <c r="Z748" s="153"/>
      <c r="AA748" s="153"/>
      <c r="AF748" s="153"/>
      <c r="AG748" s="153"/>
      <c r="AL748" s="153"/>
      <c r="AM748" s="153"/>
      <c r="AR748" s="153"/>
      <c r="AS748" s="153"/>
      <c r="AX748" s="153"/>
      <c r="AY748" s="153"/>
      <c r="BD748" s="153"/>
      <c r="BE748" s="153"/>
      <c r="BF748" s="153"/>
    </row>
    <row r="749" ht="15.75" customHeight="1">
      <c r="B749" s="153"/>
      <c r="C749" s="153"/>
      <c r="H749" s="153"/>
      <c r="I749" s="153"/>
      <c r="N749" s="153"/>
      <c r="O749" s="153"/>
      <c r="T749" s="153"/>
      <c r="U749" s="153"/>
      <c r="Z749" s="153"/>
      <c r="AA749" s="153"/>
      <c r="AF749" s="153"/>
      <c r="AG749" s="153"/>
      <c r="AL749" s="153"/>
      <c r="AM749" s="153"/>
      <c r="AR749" s="153"/>
      <c r="AS749" s="153"/>
      <c r="AX749" s="153"/>
      <c r="AY749" s="153"/>
      <c r="BD749" s="153"/>
      <c r="BE749" s="153"/>
      <c r="BF749" s="153"/>
    </row>
    <row r="750" ht="15.75" customHeight="1">
      <c r="B750" s="153"/>
      <c r="C750" s="153"/>
      <c r="H750" s="153"/>
      <c r="I750" s="153"/>
      <c r="N750" s="153"/>
      <c r="O750" s="153"/>
      <c r="T750" s="153"/>
      <c r="U750" s="153"/>
      <c r="Z750" s="153"/>
      <c r="AA750" s="153"/>
      <c r="AF750" s="153"/>
      <c r="AG750" s="153"/>
      <c r="AL750" s="153"/>
      <c r="AM750" s="153"/>
      <c r="AR750" s="153"/>
      <c r="AS750" s="153"/>
      <c r="AX750" s="153"/>
      <c r="AY750" s="153"/>
      <c r="BD750" s="153"/>
      <c r="BE750" s="153"/>
      <c r="BF750" s="153"/>
    </row>
    <row r="751" ht="15.75" customHeight="1">
      <c r="B751" s="153"/>
      <c r="C751" s="153"/>
      <c r="H751" s="153"/>
      <c r="I751" s="153"/>
      <c r="N751" s="153"/>
      <c r="O751" s="153"/>
      <c r="T751" s="153"/>
      <c r="U751" s="153"/>
      <c r="Z751" s="153"/>
      <c r="AA751" s="153"/>
      <c r="AF751" s="153"/>
      <c r="AG751" s="153"/>
      <c r="AL751" s="153"/>
      <c r="AM751" s="153"/>
      <c r="AR751" s="153"/>
      <c r="AS751" s="153"/>
      <c r="AX751" s="153"/>
      <c r="AY751" s="153"/>
      <c r="BD751" s="153"/>
      <c r="BE751" s="153"/>
      <c r="BF751" s="153"/>
    </row>
    <row r="752" ht="15.75" customHeight="1">
      <c r="B752" s="153"/>
      <c r="C752" s="153"/>
      <c r="H752" s="153"/>
      <c r="I752" s="153"/>
      <c r="N752" s="153"/>
      <c r="O752" s="153"/>
      <c r="T752" s="153"/>
      <c r="U752" s="153"/>
      <c r="Z752" s="153"/>
      <c r="AA752" s="153"/>
      <c r="AF752" s="153"/>
      <c r="AG752" s="153"/>
      <c r="AL752" s="153"/>
      <c r="AM752" s="153"/>
      <c r="AR752" s="153"/>
      <c r="AS752" s="153"/>
      <c r="AX752" s="153"/>
      <c r="AY752" s="153"/>
      <c r="BD752" s="153"/>
      <c r="BE752" s="153"/>
      <c r="BF752" s="153"/>
    </row>
    <row r="753" ht="15.75" customHeight="1">
      <c r="B753" s="153"/>
      <c r="C753" s="153"/>
      <c r="H753" s="153"/>
      <c r="I753" s="153"/>
      <c r="N753" s="153"/>
      <c r="O753" s="153"/>
      <c r="T753" s="153"/>
      <c r="U753" s="153"/>
      <c r="Z753" s="153"/>
      <c r="AA753" s="153"/>
      <c r="AF753" s="153"/>
      <c r="AG753" s="153"/>
      <c r="AL753" s="153"/>
      <c r="AM753" s="153"/>
      <c r="AR753" s="153"/>
      <c r="AS753" s="153"/>
      <c r="AX753" s="153"/>
      <c r="AY753" s="153"/>
      <c r="BD753" s="153"/>
      <c r="BE753" s="153"/>
      <c r="BF753" s="153"/>
    </row>
    <row r="754" ht="15.75" customHeight="1">
      <c r="B754" s="153"/>
      <c r="C754" s="153"/>
      <c r="H754" s="153"/>
      <c r="I754" s="153"/>
      <c r="N754" s="153"/>
      <c r="O754" s="153"/>
      <c r="T754" s="153"/>
      <c r="U754" s="153"/>
      <c r="Z754" s="153"/>
      <c r="AA754" s="153"/>
      <c r="AF754" s="153"/>
      <c r="AG754" s="153"/>
      <c r="AL754" s="153"/>
      <c r="AM754" s="153"/>
      <c r="AR754" s="153"/>
      <c r="AS754" s="153"/>
      <c r="AX754" s="153"/>
      <c r="AY754" s="153"/>
      <c r="BD754" s="153"/>
      <c r="BE754" s="153"/>
      <c r="BF754" s="153"/>
    </row>
    <row r="755" ht="15.75" customHeight="1">
      <c r="B755" s="153"/>
      <c r="C755" s="153"/>
      <c r="H755" s="153"/>
      <c r="I755" s="153"/>
      <c r="N755" s="153"/>
      <c r="O755" s="153"/>
      <c r="T755" s="153"/>
      <c r="U755" s="153"/>
      <c r="Z755" s="153"/>
      <c r="AA755" s="153"/>
      <c r="AF755" s="153"/>
      <c r="AG755" s="153"/>
      <c r="AL755" s="153"/>
      <c r="AM755" s="153"/>
      <c r="AR755" s="153"/>
      <c r="AS755" s="153"/>
      <c r="AX755" s="153"/>
      <c r="AY755" s="153"/>
      <c r="BD755" s="153"/>
      <c r="BE755" s="153"/>
      <c r="BF755" s="153"/>
    </row>
    <row r="756" ht="15.75" customHeight="1">
      <c r="B756" s="153"/>
      <c r="C756" s="153"/>
      <c r="H756" s="153"/>
      <c r="I756" s="153"/>
      <c r="N756" s="153"/>
      <c r="O756" s="153"/>
      <c r="T756" s="153"/>
      <c r="U756" s="153"/>
      <c r="Z756" s="153"/>
      <c r="AA756" s="153"/>
      <c r="AF756" s="153"/>
      <c r="AG756" s="153"/>
      <c r="AL756" s="153"/>
      <c r="AM756" s="153"/>
      <c r="AR756" s="153"/>
      <c r="AS756" s="153"/>
      <c r="AX756" s="153"/>
      <c r="AY756" s="153"/>
      <c r="BD756" s="153"/>
      <c r="BE756" s="153"/>
      <c r="BF756" s="153"/>
    </row>
    <row r="757" ht="15.75" customHeight="1">
      <c r="B757" s="153"/>
      <c r="C757" s="153"/>
      <c r="H757" s="153"/>
      <c r="I757" s="153"/>
      <c r="N757" s="153"/>
      <c r="O757" s="153"/>
      <c r="T757" s="153"/>
      <c r="U757" s="153"/>
      <c r="Z757" s="153"/>
      <c r="AA757" s="153"/>
      <c r="AF757" s="153"/>
      <c r="AG757" s="153"/>
      <c r="AL757" s="153"/>
      <c r="AM757" s="153"/>
      <c r="AR757" s="153"/>
      <c r="AS757" s="153"/>
      <c r="AX757" s="153"/>
      <c r="AY757" s="153"/>
      <c r="BD757" s="153"/>
      <c r="BE757" s="153"/>
      <c r="BF757" s="153"/>
    </row>
    <row r="758" ht="15.75" customHeight="1">
      <c r="B758" s="153"/>
      <c r="C758" s="153"/>
      <c r="H758" s="153"/>
      <c r="I758" s="153"/>
      <c r="N758" s="153"/>
      <c r="O758" s="153"/>
      <c r="T758" s="153"/>
      <c r="U758" s="153"/>
      <c r="Z758" s="153"/>
      <c r="AA758" s="153"/>
      <c r="AF758" s="153"/>
      <c r="AG758" s="153"/>
      <c r="AL758" s="153"/>
      <c r="AM758" s="153"/>
      <c r="AR758" s="153"/>
      <c r="AS758" s="153"/>
      <c r="AX758" s="153"/>
      <c r="AY758" s="153"/>
      <c r="BD758" s="153"/>
      <c r="BE758" s="153"/>
      <c r="BF758" s="153"/>
    </row>
    <row r="759" ht="15.75" customHeight="1">
      <c r="B759" s="153"/>
      <c r="C759" s="153"/>
      <c r="H759" s="153"/>
      <c r="I759" s="153"/>
      <c r="N759" s="153"/>
      <c r="O759" s="153"/>
      <c r="T759" s="153"/>
      <c r="U759" s="153"/>
      <c r="Z759" s="153"/>
      <c r="AA759" s="153"/>
      <c r="AF759" s="153"/>
      <c r="AG759" s="153"/>
      <c r="AL759" s="153"/>
      <c r="AM759" s="153"/>
      <c r="AR759" s="153"/>
      <c r="AS759" s="153"/>
      <c r="AX759" s="153"/>
      <c r="AY759" s="153"/>
      <c r="BD759" s="153"/>
      <c r="BE759" s="153"/>
      <c r="BF759" s="153"/>
    </row>
    <row r="760" ht="15.75" customHeight="1">
      <c r="B760" s="153"/>
      <c r="C760" s="153"/>
      <c r="H760" s="153"/>
      <c r="I760" s="153"/>
      <c r="N760" s="153"/>
      <c r="O760" s="153"/>
      <c r="T760" s="153"/>
      <c r="U760" s="153"/>
      <c r="Z760" s="153"/>
      <c r="AA760" s="153"/>
      <c r="AF760" s="153"/>
      <c r="AG760" s="153"/>
      <c r="AL760" s="153"/>
      <c r="AM760" s="153"/>
      <c r="AR760" s="153"/>
      <c r="AS760" s="153"/>
      <c r="AX760" s="153"/>
      <c r="AY760" s="153"/>
      <c r="BD760" s="153"/>
      <c r="BE760" s="153"/>
      <c r="BF760" s="153"/>
    </row>
    <row r="761" ht="15.75" customHeight="1">
      <c r="B761" s="153"/>
      <c r="C761" s="153"/>
      <c r="H761" s="153"/>
      <c r="I761" s="153"/>
      <c r="N761" s="153"/>
      <c r="O761" s="153"/>
      <c r="T761" s="153"/>
      <c r="U761" s="153"/>
      <c r="Z761" s="153"/>
      <c r="AA761" s="153"/>
      <c r="AF761" s="153"/>
      <c r="AG761" s="153"/>
      <c r="AL761" s="153"/>
      <c r="AM761" s="153"/>
      <c r="AR761" s="153"/>
      <c r="AS761" s="153"/>
      <c r="AX761" s="153"/>
      <c r="AY761" s="153"/>
      <c r="BD761" s="153"/>
      <c r="BE761" s="153"/>
      <c r="BF761" s="153"/>
    </row>
    <row r="762" ht="15.75" customHeight="1">
      <c r="B762" s="153"/>
      <c r="C762" s="153"/>
      <c r="H762" s="153"/>
      <c r="I762" s="153"/>
      <c r="N762" s="153"/>
      <c r="O762" s="153"/>
      <c r="T762" s="153"/>
      <c r="U762" s="153"/>
      <c r="Z762" s="153"/>
      <c r="AA762" s="153"/>
      <c r="AF762" s="153"/>
      <c r="AG762" s="153"/>
      <c r="AL762" s="153"/>
      <c r="AM762" s="153"/>
      <c r="AR762" s="153"/>
      <c r="AS762" s="153"/>
      <c r="AX762" s="153"/>
      <c r="AY762" s="153"/>
      <c r="BD762" s="153"/>
      <c r="BE762" s="153"/>
      <c r="BF762" s="153"/>
    </row>
    <row r="763" ht="15.75" customHeight="1">
      <c r="B763" s="153"/>
      <c r="C763" s="153"/>
      <c r="H763" s="153"/>
      <c r="I763" s="153"/>
      <c r="N763" s="153"/>
      <c r="O763" s="153"/>
      <c r="T763" s="153"/>
      <c r="U763" s="153"/>
      <c r="Z763" s="153"/>
      <c r="AA763" s="153"/>
      <c r="AF763" s="153"/>
      <c r="AG763" s="153"/>
      <c r="AL763" s="153"/>
      <c r="AM763" s="153"/>
      <c r="AR763" s="153"/>
      <c r="AS763" s="153"/>
      <c r="AX763" s="153"/>
      <c r="AY763" s="153"/>
      <c r="BD763" s="153"/>
      <c r="BE763" s="153"/>
      <c r="BF763" s="153"/>
    </row>
    <row r="764" ht="15.75" customHeight="1">
      <c r="B764" s="153"/>
      <c r="C764" s="153"/>
      <c r="H764" s="153"/>
      <c r="I764" s="153"/>
      <c r="N764" s="153"/>
      <c r="O764" s="153"/>
      <c r="T764" s="153"/>
      <c r="U764" s="153"/>
      <c r="Z764" s="153"/>
      <c r="AA764" s="153"/>
      <c r="AF764" s="153"/>
      <c r="AG764" s="153"/>
      <c r="AL764" s="153"/>
      <c r="AM764" s="153"/>
      <c r="AR764" s="153"/>
      <c r="AS764" s="153"/>
      <c r="AX764" s="153"/>
      <c r="AY764" s="153"/>
      <c r="BD764" s="153"/>
      <c r="BE764" s="153"/>
      <c r="BF764" s="153"/>
    </row>
    <row r="765" ht="15.75" customHeight="1">
      <c r="B765" s="153"/>
      <c r="C765" s="153"/>
      <c r="H765" s="153"/>
      <c r="I765" s="153"/>
      <c r="N765" s="153"/>
      <c r="O765" s="153"/>
      <c r="T765" s="153"/>
      <c r="U765" s="153"/>
      <c r="Z765" s="153"/>
      <c r="AA765" s="153"/>
      <c r="AF765" s="153"/>
      <c r="AG765" s="153"/>
      <c r="AL765" s="153"/>
      <c r="AM765" s="153"/>
      <c r="AR765" s="153"/>
      <c r="AS765" s="153"/>
      <c r="AX765" s="153"/>
      <c r="AY765" s="153"/>
      <c r="BD765" s="153"/>
      <c r="BE765" s="153"/>
      <c r="BF765" s="153"/>
    </row>
    <row r="766" ht="15.75" customHeight="1">
      <c r="B766" s="153"/>
      <c r="C766" s="153"/>
      <c r="H766" s="153"/>
      <c r="I766" s="153"/>
      <c r="N766" s="153"/>
      <c r="O766" s="153"/>
      <c r="T766" s="153"/>
      <c r="U766" s="153"/>
      <c r="Z766" s="153"/>
      <c r="AA766" s="153"/>
      <c r="AF766" s="153"/>
      <c r="AG766" s="153"/>
      <c r="AL766" s="153"/>
      <c r="AM766" s="153"/>
      <c r="AR766" s="153"/>
      <c r="AS766" s="153"/>
      <c r="AX766" s="153"/>
      <c r="AY766" s="153"/>
      <c r="BD766" s="153"/>
      <c r="BE766" s="153"/>
      <c r="BF766" s="153"/>
    </row>
    <row r="767" ht="15.75" customHeight="1">
      <c r="B767" s="153"/>
      <c r="C767" s="153"/>
      <c r="H767" s="153"/>
      <c r="I767" s="153"/>
      <c r="N767" s="153"/>
      <c r="O767" s="153"/>
      <c r="T767" s="153"/>
      <c r="U767" s="153"/>
      <c r="Z767" s="153"/>
      <c r="AA767" s="153"/>
      <c r="AF767" s="153"/>
      <c r="AG767" s="153"/>
      <c r="AL767" s="153"/>
      <c r="AM767" s="153"/>
      <c r="AR767" s="153"/>
      <c r="AS767" s="153"/>
      <c r="AX767" s="153"/>
      <c r="AY767" s="153"/>
      <c r="BD767" s="153"/>
      <c r="BE767" s="153"/>
      <c r="BF767" s="153"/>
    </row>
    <row r="768" ht="15.75" customHeight="1">
      <c r="B768" s="153"/>
      <c r="C768" s="153"/>
      <c r="H768" s="153"/>
      <c r="I768" s="153"/>
      <c r="N768" s="153"/>
      <c r="O768" s="153"/>
      <c r="T768" s="153"/>
      <c r="U768" s="153"/>
      <c r="Z768" s="153"/>
      <c r="AA768" s="153"/>
      <c r="AF768" s="153"/>
      <c r="AG768" s="153"/>
      <c r="AL768" s="153"/>
      <c r="AM768" s="153"/>
      <c r="AR768" s="153"/>
      <c r="AS768" s="153"/>
      <c r="AX768" s="153"/>
      <c r="AY768" s="153"/>
      <c r="BD768" s="153"/>
      <c r="BE768" s="153"/>
      <c r="BF768" s="153"/>
    </row>
    <row r="769" ht="15.75" customHeight="1">
      <c r="B769" s="153"/>
      <c r="C769" s="153"/>
      <c r="H769" s="153"/>
      <c r="I769" s="153"/>
      <c r="N769" s="153"/>
      <c r="O769" s="153"/>
      <c r="T769" s="153"/>
      <c r="U769" s="153"/>
      <c r="Z769" s="153"/>
      <c r="AA769" s="153"/>
      <c r="AF769" s="153"/>
      <c r="AG769" s="153"/>
      <c r="AL769" s="153"/>
      <c r="AM769" s="153"/>
      <c r="AR769" s="153"/>
      <c r="AS769" s="153"/>
      <c r="AX769" s="153"/>
      <c r="AY769" s="153"/>
      <c r="BD769" s="153"/>
      <c r="BE769" s="153"/>
      <c r="BF769" s="153"/>
    </row>
    <row r="770" ht="15.75" customHeight="1">
      <c r="B770" s="153"/>
      <c r="C770" s="153"/>
      <c r="H770" s="153"/>
      <c r="I770" s="153"/>
      <c r="N770" s="153"/>
      <c r="O770" s="153"/>
      <c r="T770" s="153"/>
      <c r="U770" s="153"/>
      <c r="Z770" s="153"/>
      <c r="AA770" s="153"/>
      <c r="AF770" s="153"/>
      <c r="AG770" s="153"/>
      <c r="AL770" s="153"/>
      <c r="AM770" s="153"/>
      <c r="AR770" s="153"/>
      <c r="AS770" s="153"/>
      <c r="AX770" s="153"/>
      <c r="AY770" s="153"/>
      <c r="BD770" s="153"/>
      <c r="BE770" s="153"/>
      <c r="BF770" s="153"/>
    </row>
    <row r="771" ht="15.75" customHeight="1">
      <c r="B771" s="153"/>
      <c r="C771" s="153"/>
      <c r="H771" s="153"/>
      <c r="I771" s="153"/>
      <c r="N771" s="153"/>
      <c r="O771" s="153"/>
      <c r="T771" s="153"/>
      <c r="U771" s="153"/>
      <c r="Z771" s="153"/>
      <c r="AA771" s="153"/>
      <c r="AF771" s="153"/>
      <c r="AG771" s="153"/>
      <c r="AL771" s="153"/>
      <c r="AM771" s="153"/>
      <c r="AR771" s="153"/>
      <c r="AS771" s="153"/>
      <c r="AX771" s="153"/>
      <c r="AY771" s="153"/>
      <c r="BD771" s="153"/>
      <c r="BE771" s="153"/>
      <c r="BF771" s="153"/>
    </row>
    <row r="772" ht="15.75" customHeight="1">
      <c r="B772" s="153"/>
      <c r="C772" s="153"/>
      <c r="H772" s="153"/>
      <c r="I772" s="153"/>
      <c r="N772" s="153"/>
      <c r="O772" s="153"/>
      <c r="T772" s="153"/>
      <c r="U772" s="153"/>
      <c r="Z772" s="153"/>
      <c r="AA772" s="153"/>
      <c r="AF772" s="153"/>
      <c r="AG772" s="153"/>
      <c r="AL772" s="153"/>
      <c r="AM772" s="153"/>
      <c r="AR772" s="153"/>
      <c r="AS772" s="153"/>
      <c r="AX772" s="153"/>
      <c r="AY772" s="153"/>
      <c r="BD772" s="153"/>
      <c r="BE772" s="153"/>
      <c r="BF772" s="153"/>
    </row>
    <row r="773" ht="15.75" customHeight="1">
      <c r="B773" s="153"/>
      <c r="C773" s="153"/>
      <c r="H773" s="153"/>
      <c r="I773" s="153"/>
      <c r="N773" s="153"/>
      <c r="O773" s="153"/>
      <c r="T773" s="153"/>
      <c r="U773" s="153"/>
      <c r="Z773" s="153"/>
      <c r="AA773" s="153"/>
      <c r="AF773" s="153"/>
      <c r="AG773" s="153"/>
      <c r="AL773" s="153"/>
      <c r="AM773" s="153"/>
      <c r="AR773" s="153"/>
      <c r="AS773" s="153"/>
      <c r="AX773" s="153"/>
      <c r="AY773" s="153"/>
      <c r="BD773" s="153"/>
      <c r="BE773" s="153"/>
      <c r="BF773" s="153"/>
    </row>
    <row r="774" ht="15.75" customHeight="1">
      <c r="B774" s="153"/>
      <c r="C774" s="153"/>
      <c r="H774" s="153"/>
      <c r="I774" s="153"/>
      <c r="N774" s="153"/>
      <c r="O774" s="153"/>
      <c r="T774" s="153"/>
      <c r="U774" s="153"/>
      <c r="Z774" s="153"/>
      <c r="AA774" s="153"/>
      <c r="AF774" s="153"/>
      <c r="AG774" s="153"/>
      <c r="AL774" s="153"/>
      <c r="AM774" s="153"/>
      <c r="AR774" s="153"/>
      <c r="AS774" s="153"/>
      <c r="AX774" s="153"/>
      <c r="AY774" s="153"/>
      <c r="BD774" s="153"/>
      <c r="BE774" s="153"/>
      <c r="BF774" s="153"/>
    </row>
    <row r="775" ht="15.75" customHeight="1">
      <c r="B775" s="153"/>
      <c r="C775" s="153"/>
      <c r="H775" s="153"/>
      <c r="I775" s="153"/>
      <c r="N775" s="153"/>
      <c r="O775" s="153"/>
      <c r="T775" s="153"/>
      <c r="U775" s="153"/>
      <c r="Z775" s="153"/>
      <c r="AA775" s="153"/>
      <c r="AF775" s="153"/>
      <c r="AG775" s="153"/>
      <c r="AL775" s="153"/>
      <c r="AM775" s="153"/>
      <c r="AR775" s="153"/>
      <c r="AS775" s="153"/>
      <c r="AX775" s="153"/>
      <c r="AY775" s="153"/>
      <c r="BD775" s="153"/>
      <c r="BE775" s="153"/>
      <c r="BF775" s="153"/>
    </row>
    <row r="776" ht="15.75" customHeight="1">
      <c r="B776" s="153"/>
      <c r="C776" s="153"/>
      <c r="H776" s="153"/>
      <c r="I776" s="153"/>
      <c r="N776" s="153"/>
      <c r="O776" s="153"/>
      <c r="T776" s="153"/>
      <c r="U776" s="153"/>
      <c r="Z776" s="153"/>
      <c r="AA776" s="153"/>
      <c r="AF776" s="153"/>
      <c r="AG776" s="153"/>
      <c r="AL776" s="153"/>
      <c r="AM776" s="153"/>
      <c r="AR776" s="153"/>
      <c r="AS776" s="153"/>
      <c r="AX776" s="153"/>
      <c r="AY776" s="153"/>
      <c r="BD776" s="153"/>
      <c r="BE776" s="153"/>
      <c r="BF776" s="153"/>
    </row>
    <row r="777" ht="15.75" customHeight="1">
      <c r="B777" s="153"/>
      <c r="C777" s="153"/>
      <c r="H777" s="153"/>
      <c r="I777" s="153"/>
      <c r="N777" s="153"/>
      <c r="O777" s="153"/>
      <c r="T777" s="153"/>
      <c r="U777" s="153"/>
      <c r="Z777" s="153"/>
      <c r="AA777" s="153"/>
      <c r="AF777" s="153"/>
      <c r="AG777" s="153"/>
      <c r="AL777" s="153"/>
      <c r="AM777" s="153"/>
      <c r="AR777" s="153"/>
      <c r="AS777" s="153"/>
      <c r="AX777" s="153"/>
      <c r="AY777" s="153"/>
      <c r="BD777" s="153"/>
      <c r="BE777" s="153"/>
      <c r="BF777" s="153"/>
    </row>
    <row r="778" ht="15.75" customHeight="1">
      <c r="B778" s="153"/>
      <c r="C778" s="153"/>
      <c r="H778" s="153"/>
      <c r="I778" s="153"/>
      <c r="N778" s="153"/>
      <c r="O778" s="153"/>
      <c r="T778" s="153"/>
      <c r="U778" s="153"/>
      <c r="Z778" s="153"/>
      <c r="AA778" s="153"/>
      <c r="AF778" s="153"/>
      <c r="AG778" s="153"/>
      <c r="AL778" s="153"/>
      <c r="AM778" s="153"/>
      <c r="AR778" s="153"/>
      <c r="AS778" s="153"/>
      <c r="AX778" s="153"/>
      <c r="AY778" s="153"/>
      <c r="BD778" s="153"/>
      <c r="BE778" s="153"/>
      <c r="BF778" s="153"/>
    </row>
    <row r="779" ht="15.75" customHeight="1">
      <c r="B779" s="153"/>
      <c r="C779" s="153"/>
      <c r="H779" s="153"/>
      <c r="I779" s="153"/>
      <c r="N779" s="153"/>
      <c r="O779" s="153"/>
      <c r="T779" s="153"/>
      <c r="U779" s="153"/>
      <c r="Z779" s="153"/>
      <c r="AA779" s="153"/>
      <c r="AF779" s="153"/>
      <c r="AG779" s="153"/>
      <c r="AL779" s="153"/>
      <c r="AM779" s="153"/>
      <c r="AR779" s="153"/>
      <c r="AS779" s="153"/>
      <c r="AX779" s="153"/>
      <c r="AY779" s="153"/>
      <c r="BD779" s="153"/>
      <c r="BE779" s="153"/>
      <c r="BF779" s="153"/>
    </row>
    <row r="780" ht="15.75" customHeight="1">
      <c r="B780" s="153"/>
      <c r="C780" s="153"/>
      <c r="H780" s="153"/>
      <c r="I780" s="153"/>
      <c r="N780" s="153"/>
      <c r="O780" s="153"/>
      <c r="T780" s="153"/>
      <c r="U780" s="153"/>
      <c r="Z780" s="153"/>
      <c r="AA780" s="153"/>
      <c r="AF780" s="153"/>
      <c r="AG780" s="153"/>
      <c r="AL780" s="153"/>
      <c r="AM780" s="153"/>
      <c r="AR780" s="153"/>
      <c r="AS780" s="153"/>
      <c r="AX780" s="153"/>
      <c r="AY780" s="153"/>
      <c r="BD780" s="153"/>
      <c r="BE780" s="153"/>
      <c r="BF780" s="153"/>
    </row>
    <row r="781" ht="15.75" customHeight="1">
      <c r="B781" s="153"/>
      <c r="C781" s="153"/>
      <c r="H781" s="153"/>
      <c r="I781" s="153"/>
      <c r="N781" s="153"/>
      <c r="O781" s="153"/>
      <c r="T781" s="153"/>
      <c r="U781" s="153"/>
      <c r="Z781" s="153"/>
      <c r="AA781" s="153"/>
      <c r="AF781" s="153"/>
      <c r="AG781" s="153"/>
      <c r="AL781" s="153"/>
      <c r="AM781" s="153"/>
      <c r="AR781" s="153"/>
      <c r="AS781" s="153"/>
      <c r="AX781" s="153"/>
      <c r="AY781" s="153"/>
      <c r="BD781" s="153"/>
      <c r="BE781" s="153"/>
      <c r="BF781" s="153"/>
    </row>
    <row r="782" ht="15.75" customHeight="1">
      <c r="B782" s="153"/>
      <c r="C782" s="153"/>
      <c r="H782" s="153"/>
      <c r="I782" s="153"/>
      <c r="N782" s="153"/>
      <c r="O782" s="153"/>
      <c r="T782" s="153"/>
      <c r="U782" s="153"/>
      <c r="Z782" s="153"/>
      <c r="AA782" s="153"/>
      <c r="AF782" s="153"/>
      <c r="AG782" s="153"/>
      <c r="AL782" s="153"/>
      <c r="AM782" s="153"/>
      <c r="AR782" s="153"/>
      <c r="AS782" s="153"/>
      <c r="AX782" s="153"/>
      <c r="AY782" s="153"/>
      <c r="BD782" s="153"/>
      <c r="BE782" s="153"/>
      <c r="BF782" s="153"/>
    </row>
    <row r="783" ht="15.75" customHeight="1">
      <c r="B783" s="153"/>
      <c r="C783" s="153"/>
      <c r="H783" s="153"/>
      <c r="I783" s="153"/>
      <c r="N783" s="153"/>
      <c r="O783" s="153"/>
      <c r="T783" s="153"/>
      <c r="U783" s="153"/>
      <c r="Z783" s="153"/>
      <c r="AA783" s="153"/>
      <c r="AF783" s="153"/>
      <c r="AG783" s="153"/>
      <c r="AL783" s="153"/>
      <c r="AM783" s="153"/>
      <c r="AR783" s="153"/>
      <c r="AS783" s="153"/>
      <c r="AX783" s="153"/>
      <c r="AY783" s="153"/>
      <c r="BD783" s="153"/>
      <c r="BE783" s="153"/>
      <c r="BF783" s="153"/>
    </row>
    <row r="784" ht="15.75" customHeight="1">
      <c r="B784" s="153"/>
      <c r="C784" s="153"/>
      <c r="H784" s="153"/>
      <c r="I784" s="153"/>
      <c r="N784" s="153"/>
      <c r="O784" s="153"/>
      <c r="T784" s="153"/>
      <c r="U784" s="153"/>
      <c r="Z784" s="153"/>
      <c r="AA784" s="153"/>
      <c r="AF784" s="153"/>
      <c r="AG784" s="153"/>
      <c r="AL784" s="153"/>
      <c r="AM784" s="153"/>
      <c r="AR784" s="153"/>
      <c r="AS784" s="153"/>
      <c r="AX784" s="153"/>
      <c r="AY784" s="153"/>
      <c r="BD784" s="153"/>
      <c r="BE784" s="153"/>
      <c r="BF784" s="153"/>
    </row>
    <row r="785" ht="15.75" customHeight="1">
      <c r="B785" s="153"/>
      <c r="C785" s="153"/>
      <c r="H785" s="153"/>
      <c r="I785" s="153"/>
      <c r="N785" s="153"/>
      <c r="O785" s="153"/>
      <c r="T785" s="153"/>
      <c r="U785" s="153"/>
      <c r="Z785" s="153"/>
      <c r="AA785" s="153"/>
      <c r="AF785" s="153"/>
      <c r="AG785" s="153"/>
      <c r="AL785" s="153"/>
      <c r="AM785" s="153"/>
      <c r="AR785" s="153"/>
      <c r="AS785" s="153"/>
      <c r="AX785" s="153"/>
      <c r="AY785" s="153"/>
      <c r="BD785" s="153"/>
      <c r="BE785" s="153"/>
      <c r="BF785" s="153"/>
    </row>
    <row r="786" ht="15.75" customHeight="1">
      <c r="B786" s="153"/>
      <c r="C786" s="153"/>
      <c r="H786" s="153"/>
      <c r="I786" s="153"/>
      <c r="N786" s="153"/>
      <c r="O786" s="153"/>
      <c r="T786" s="153"/>
      <c r="U786" s="153"/>
      <c r="Z786" s="153"/>
      <c r="AA786" s="153"/>
      <c r="AF786" s="153"/>
      <c r="AG786" s="153"/>
      <c r="AL786" s="153"/>
      <c r="AM786" s="153"/>
      <c r="AR786" s="153"/>
      <c r="AS786" s="153"/>
      <c r="AX786" s="153"/>
      <c r="AY786" s="153"/>
      <c r="BD786" s="153"/>
      <c r="BE786" s="153"/>
      <c r="BF786" s="153"/>
    </row>
    <row r="787" ht="15.75" customHeight="1">
      <c r="B787" s="153"/>
      <c r="C787" s="153"/>
      <c r="H787" s="153"/>
      <c r="I787" s="153"/>
      <c r="N787" s="153"/>
      <c r="O787" s="153"/>
      <c r="T787" s="153"/>
      <c r="U787" s="153"/>
      <c r="Z787" s="153"/>
      <c r="AA787" s="153"/>
      <c r="AF787" s="153"/>
      <c r="AG787" s="153"/>
      <c r="AL787" s="153"/>
      <c r="AM787" s="153"/>
      <c r="AR787" s="153"/>
      <c r="AS787" s="153"/>
      <c r="AX787" s="153"/>
      <c r="AY787" s="153"/>
      <c r="BD787" s="153"/>
      <c r="BE787" s="153"/>
      <c r="BF787" s="153"/>
    </row>
    <row r="788" ht="15.75" customHeight="1">
      <c r="B788" s="153"/>
      <c r="C788" s="153"/>
      <c r="H788" s="153"/>
      <c r="I788" s="153"/>
      <c r="N788" s="153"/>
      <c r="O788" s="153"/>
      <c r="T788" s="153"/>
      <c r="U788" s="153"/>
      <c r="Z788" s="153"/>
      <c r="AA788" s="153"/>
      <c r="AF788" s="153"/>
      <c r="AG788" s="153"/>
      <c r="AL788" s="153"/>
      <c r="AM788" s="153"/>
      <c r="AR788" s="153"/>
      <c r="AS788" s="153"/>
      <c r="AX788" s="153"/>
      <c r="AY788" s="153"/>
      <c r="BD788" s="153"/>
      <c r="BE788" s="153"/>
      <c r="BF788" s="153"/>
    </row>
    <row r="789" ht="15.75" customHeight="1">
      <c r="B789" s="153"/>
      <c r="C789" s="153"/>
      <c r="H789" s="153"/>
      <c r="I789" s="153"/>
      <c r="N789" s="153"/>
      <c r="O789" s="153"/>
      <c r="T789" s="153"/>
      <c r="U789" s="153"/>
      <c r="Z789" s="153"/>
      <c r="AA789" s="153"/>
      <c r="AF789" s="153"/>
      <c r="AG789" s="153"/>
      <c r="AL789" s="153"/>
      <c r="AM789" s="153"/>
      <c r="AR789" s="153"/>
      <c r="AS789" s="153"/>
      <c r="AX789" s="153"/>
      <c r="AY789" s="153"/>
      <c r="BD789" s="153"/>
      <c r="BE789" s="153"/>
      <c r="BF789" s="153"/>
    </row>
    <row r="790" ht="15.75" customHeight="1">
      <c r="B790" s="153"/>
      <c r="C790" s="153"/>
      <c r="H790" s="153"/>
      <c r="I790" s="153"/>
      <c r="N790" s="153"/>
      <c r="O790" s="153"/>
      <c r="T790" s="153"/>
      <c r="U790" s="153"/>
      <c r="Z790" s="153"/>
      <c r="AA790" s="153"/>
      <c r="AF790" s="153"/>
      <c r="AG790" s="153"/>
      <c r="AL790" s="153"/>
      <c r="AM790" s="153"/>
      <c r="AR790" s="153"/>
      <c r="AS790" s="153"/>
      <c r="AX790" s="153"/>
      <c r="AY790" s="153"/>
      <c r="BD790" s="153"/>
      <c r="BE790" s="153"/>
      <c r="BF790" s="153"/>
    </row>
    <row r="791" ht="15.75" customHeight="1">
      <c r="B791" s="153"/>
      <c r="C791" s="153"/>
      <c r="H791" s="153"/>
      <c r="I791" s="153"/>
      <c r="N791" s="153"/>
      <c r="O791" s="153"/>
      <c r="T791" s="153"/>
      <c r="U791" s="153"/>
      <c r="Z791" s="153"/>
      <c r="AA791" s="153"/>
      <c r="AF791" s="153"/>
      <c r="AG791" s="153"/>
      <c r="AL791" s="153"/>
      <c r="AM791" s="153"/>
      <c r="AR791" s="153"/>
      <c r="AS791" s="153"/>
      <c r="AX791" s="153"/>
      <c r="AY791" s="153"/>
      <c r="BD791" s="153"/>
      <c r="BE791" s="153"/>
      <c r="BF791" s="153"/>
    </row>
    <row r="792" ht="15.75" customHeight="1">
      <c r="B792" s="153"/>
      <c r="C792" s="153"/>
      <c r="H792" s="153"/>
      <c r="I792" s="153"/>
      <c r="N792" s="153"/>
      <c r="O792" s="153"/>
      <c r="T792" s="153"/>
      <c r="U792" s="153"/>
      <c r="Z792" s="153"/>
      <c r="AA792" s="153"/>
      <c r="AF792" s="153"/>
      <c r="AG792" s="153"/>
      <c r="AL792" s="153"/>
      <c r="AM792" s="153"/>
      <c r="AR792" s="153"/>
      <c r="AS792" s="153"/>
      <c r="AX792" s="153"/>
      <c r="AY792" s="153"/>
      <c r="BD792" s="153"/>
      <c r="BE792" s="153"/>
      <c r="BF792" s="153"/>
    </row>
    <row r="793" ht="15.75" customHeight="1">
      <c r="B793" s="153"/>
      <c r="C793" s="153"/>
      <c r="H793" s="153"/>
      <c r="I793" s="153"/>
      <c r="N793" s="153"/>
      <c r="O793" s="153"/>
      <c r="T793" s="153"/>
      <c r="U793" s="153"/>
      <c r="Z793" s="153"/>
      <c r="AA793" s="153"/>
      <c r="AF793" s="153"/>
      <c r="AG793" s="153"/>
      <c r="AL793" s="153"/>
      <c r="AM793" s="153"/>
      <c r="AR793" s="153"/>
      <c r="AS793" s="153"/>
      <c r="AX793" s="153"/>
      <c r="AY793" s="153"/>
      <c r="BD793" s="153"/>
      <c r="BE793" s="153"/>
      <c r="BF793" s="153"/>
    </row>
    <row r="794" ht="15.75" customHeight="1">
      <c r="B794" s="153"/>
      <c r="C794" s="153"/>
      <c r="H794" s="153"/>
      <c r="I794" s="153"/>
      <c r="N794" s="153"/>
      <c r="O794" s="153"/>
      <c r="T794" s="153"/>
      <c r="U794" s="153"/>
      <c r="Z794" s="153"/>
      <c r="AA794" s="153"/>
      <c r="AF794" s="153"/>
      <c r="AG794" s="153"/>
      <c r="AL794" s="153"/>
      <c r="AM794" s="153"/>
      <c r="AR794" s="153"/>
      <c r="AS794" s="153"/>
      <c r="AX794" s="153"/>
      <c r="AY794" s="153"/>
      <c r="BD794" s="153"/>
      <c r="BE794" s="153"/>
      <c r="BF794" s="153"/>
    </row>
    <row r="795" ht="15.75" customHeight="1">
      <c r="B795" s="153"/>
      <c r="C795" s="153"/>
      <c r="H795" s="153"/>
      <c r="I795" s="153"/>
      <c r="N795" s="153"/>
      <c r="O795" s="153"/>
      <c r="T795" s="153"/>
      <c r="U795" s="153"/>
      <c r="Z795" s="153"/>
      <c r="AA795" s="153"/>
      <c r="AF795" s="153"/>
      <c r="AG795" s="153"/>
      <c r="AL795" s="153"/>
      <c r="AM795" s="153"/>
      <c r="AR795" s="153"/>
      <c r="AS795" s="153"/>
      <c r="AX795" s="153"/>
      <c r="AY795" s="153"/>
      <c r="BD795" s="153"/>
      <c r="BE795" s="153"/>
      <c r="BF795" s="153"/>
    </row>
    <row r="796" ht="15.75" customHeight="1">
      <c r="B796" s="153"/>
      <c r="C796" s="153"/>
      <c r="H796" s="153"/>
      <c r="I796" s="153"/>
      <c r="N796" s="153"/>
      <c r="O796" s="153"/>
      <c r="T796" s="153"/>
      <c r="U796" s="153"/>
      <c r="Z796" s="153"/>
      <c r="AA796" s="153"/>
      <c r="AF796" s="153"/>
      <c r="AG796" s="153"/>
      <c r="AL796" s="153"/>
      <c r="AM796" s="153"/>
      <c r="AR796" s="153"/>
      <c r="AS796" s="153"/>
      <c r="AX796" s="153"/>
      <c r="AY796" s="153"/>
      <c r="BD796" s="153"/>
      <c r="BE796" s="153"/>
      <c r="BF796" s="153"/>
    </row>
    <row r="797" ht="15.75" customHeight="1">
      <c r="B797" s="153"/>
      <c r="C797" s="153"/>
      <c r="H797" s="153"/>
      <c r="I797" s="153"/>
      <c r="N797" s="153"/>
      <c r="O797" s="153"/>
      <c r="T797" s="153"/>
      <c r="U797" s="153"/>
      <c r="Z797" s="153"/>
      <c r="AA797" s="153"/>
      <c r="AF797" s="153"/>
      <c r="AG797" s="153"/>
      <c r="AL797" s="153"/>
      <c r="AM797" s="153"/>
      <c r="AR797" s="153"/>
      <c r="AS797" s="153"/>
      <c r="AX797" s="153"/>
      <c r="AY797" s="153"/>
      <c r="BD797" s="153"/>
      <c r="BE797" s="153"/>
      <c r="BF797" s="153"/>
    </row>
    <row r="798" ht="15.75" customHeight="1">
      <c r="B798" s="153"/>
      <c r="C798" s="153"/>
      <c r="H798" s="153"/>
      <c r="I798" s="153"/>
      <c r="N798" s="153"/>
      <c r="O798" s="153"/>
      <c r="T798" s="153"/>
      <c r="U798" s="153"/>
      <c r="Z798" s="153"/>
      <c r="AA798" s="153"/>
      <c r="AF798" s="153"/>
      <c r="AG798" s="153"/>
      <c r="AL798" s="153"/>
      <c r="AM798" s="153"/>
      <c r="AR798" s="153"/>
      <c r="AS798" s="153"/>
      <c r="AX798" s="153"/>
      <c r="AY798" s="153"/>
      <c r="BD798" s="153"/>
      <c r="BE798" s="153"/>
      <c r="BF798" s="153"/>
    </row>
    <row r="799" ht="15.75" customHeight="1">
      <c r="B799" s="153"/>
      <c r="C799" s="153"/>
      <c r="H799" s="153"/>
      <c r="I799" s="153"/>
      <c r="N799" s="153"/>
      <c r="O799" s="153"/>
      <c r="T799" s="153"/>
      <c r="U799" s="153"/>
      <c r="Z799" s="153"/>
      <c r="AA799" s="153"/>
      <c r="AF799" s="153"/>
      <c r="AG799" s="153"/>
      <c r="AL799" s="153"/>
      <c r="AM799" s="153"/>
      <c r="AR799" s="153"/>
      <c r="AS799" s="153"/>
      <c r="AX799" s="153"/>
      <c r="AY799" s="153"/>
      <c r="BD799" s="153"/>
      <c r="BE799" s="153"/>
      <c r="BF799" s="153"/>
    </row>
    <row r="800" ht="15.75" customHeight="1">
      <c r="B800" s="153"/>
      <c r="C800" s="153"/>
      <c r="H800" s="153"/>
      <c r="I800" s="153"/>
      <c r="N800" s="153"/>
      <c r="O800" s="153"/>
      <c r="T800" s="153"/>
      <c r="U800" s="153"/>
      <c r="Z800" s="153"/>
      <c r="AA800" s="153"/>
      <c r="AF800" s="153"/>
      <c r="AG800" s="153"/>
      <c r="AL800" s="153"/>
      <c r="AM800" s="153"/>
      <c r="AR800" s="153"/>
      <c r="AS800" s="153"/>
      <c r="AX800" s="153"/>
      <c r="AY800" s="153"/>
      <c r="BD800" s="153"/>
      <c r="BE800" s="153"/>
      <c r="BF800" s="153"/>
    </row>
    <row r="801" ht="15.75" customHeight="1">
      <c r="B801" s="153"/>
      <c r="C801" s="153"/>
      <c r="H801" s="153"/>
      <c r="I801" s="153"/>
      <c r="N801" s="153"/>
      <c r="O801" s="153"/>
      <c r="T801" s="153"/>
      <c r="U801" s="153"/>
      <c r="Z801" s="153"/>
      <c r="AA801" s="153"/>
      <c r="AF801" s="153"/>
      <c r="AG801" s="153"/>
      <c r="AL801" s="153"/>
      <c r="AM801" s="153"/>
      <c r="AR801" s="153"/>
      <c r="AS801" s="153"/>
      <c r="AX801" s="153"/>
      <c r="AY801" s="153"/>
      <c r="BD801" s="153"/>
      <c r="BE801" s="153"/>
      <c r="BF801" s="153"/>
    </row>
    <row r="802" ht="15.75" customHeight="1">
      <c r="B802" s="153"/>
      <c r="C802" s="153"/>
      <c r="H802" s="153"/>
      <c r="I802" s="153"/>
      <c r="N802" s="153"/>
      <c r="O802" s="153"/>
      <c r="T802" s="153"/>
      <c r="U802" s="153"/>
      <c r="Z802" s="153"/>
      <c r="AA802" s="153"/>
      <c r="AF802" s="153"/>
      <c r="AG802" s="153"/>
      <c r="AL802" s="153"/>
      <c r="AM802" s="153"/>
      <c r="AR802" s="153"/>
      <c r="AS802" s="153"/>
      <c r="AX802" s="153"/>
      <c r="AY802" s="153"/>
      <c r="BD802" s="153"/>
      <c r="BE802" s="153"/>
      <c r="BF802" s="153"/>
    </row>
    <row r="803" ht="15.75" customHeight="1">
      <c r="B803" s="153"/>
      <c r="C803" s="153"/>
      <c r="H803" s="153"/>
      <c r="I803" s="153"/>
      <c r="N803" s="153"/>
      <c r="O803" s="153"/>
      <c r="T803" s="153"/>
      <c r="U803" s="153"/>
      <c r="Z803" s="153"/>
      <c r="AA803" s="153"/>
      <c r="AF803" s="153"/>
      <c r="AG803" s="153"/>
      <c r="AL803" s="153"/>
      <c r="AM803" s="153"/>
      <c r="AR803" s="153"/>
      <c r="AS803" s="153"/>
      <c r="AX803" s="153"/>
      <c r="AY803" s="153"/>
      <c r="BD803" s="153"/>
      <c r="BE803" s="153"/>
      <c r="BF803" s="153"/>
    </row>
    <row r="804" ht="15.75" customHeight="1">
      <c r="B804" s="153"/>
      <c r="C804" s="153"/>
      <c r="H804" s="153"/>
      <c r="I804" s="153"/>
      <c r="N804" s="153"/>
      <c r="O804" s="153"/>
      <c r="T804" s="153"/>
      <c r="U804" s="153"/>
      <c r="Z804" s="153"/>
      <c r="AA804" s="153"/>
      <c r="AF804" s="153"/>
      <c r="AG804" s="153"/>
      <c r="AL804" s="153"/>
      <c r="AM804" s="153"/>
      <c r="AR804" s="153"/>
      <c r="AS804" s="153"/>
      <c r="AX804" s="153"/>
      <c r="AY804" s="153"/>
      <c r="BD804" s="153"/>
      <c r="BE804" s="153"/>
      <c r="BF804" s="153"/>
    </row>
    <row r="805" ht="15.75" customHeight="1">
      <c r="B805" s="153"/>
      <c r="C805" s="153"/>
      <c r="H805" s="153"/>
      <c r="I805" s="153"/>
      <c r="N805" s="153"/>
      <c r="O805" s="153"/>
      <c r="T805" s="153"/>
      <c r="U805" s="153"/>
      <c r="Z805" s="153"/>
      <c r="AA805" s="153"/>
      <c r="AF805" s="153"/>
      <c r="AG805" s="153"/>
      <c r="AL805" s="153"/>
      <c r="AM805" s="153"/>
      <c r="AR805" s="153"/>
      <c r="AS805" s="153"/>
      <c r="AX805" s="153"/>
      <c r="AY805" s="153"/>
      <c r="BD805" s="153"/>
      <c r="BE805" s="153"/>
      <c r="BF805" s="153"/>
    </row>
    <row r="806" ht="15.75" customHeight="1">
      <c r="B806" s="153"/>
      <c r="C806" s="153"/>
      <c r="H806" s="153"/>
      <c r="I806" s="153"/>
      <c r="N806" s="153"/>
      <c r="O806" s="153"/>
      <c r="T806" s="153"/>
      <c r="U806" s="153"/>
      <c r="Z806" s="153"/>
      <c r="AA806" s="153"/>
      <c r="AF806" s="153"/>
      <c r="AG806" s="153"/>
      <c r="AL806" s="153"/>
      <c r="AM806" s="153"/>
      <c r="AR806" s="153"/>
      <c r="AS806" s="153"/>
      <c r="AX806" s="153"/>
      <c r="AY806" s="153"/>
      <c r="BD806" s="153"/>
      <c r="BE806" s="153"/>
      <c r="BF806" s="153"/>
    </row>
    <row r="807" ht="15.75" customHeight="1">
      <c r="B807" s="153"/>
      <c r="C807" s="153"/>
      <c r="H807" s="153"/>
      <c r="I807" s="153"/>
      <c r="N807" s="153"/>
      <c r="O807" s="153"/>
      <c r="T807" s="153"/>
      <c r="U807" s="153"/>
      <c r="Z807" s="153"/>
      <c r="AA807" s="153"/>
      <c r="AF807" s="153"/>
      <c r="AG807" s="153"/>
      <c r="AL807" s="153"/>
      <c r="AM807" s="153"/>
      <c r="AR807" s="153"/>
      <c r="AS807" s="153"/>
      <c r="AX807" s="153"/>
      <c r="AY807" s="153"/>
      <c r="BD807" s="153"/>
      <c r="BE807" s="153"/>
      <c r="BF807" s="153"/>
    </row>
    <row r="808" ht="15.75" customHeight="1">
      <c r="B808" s="153"/>
      <c r="C808" s="153"/>
      <c r="H808" s="153"/>
      <c r="I808" s="153"/>
      <c r="N808" s="153"/>
      <c r="O808" s="153"/>
      <c r="T808" s="153"/>
      <c r="U808" s="153"/>
      <c r="Z808" s="153"/>
      <c r="AA808" s="153"/>
      <c r="AF808" s="153"/>
      <c r="AG808" s="153"/>
      <c r="AL808" s="153"/>
      <c r="AM808" s="153"/>
      <c r="AR808" s="153"/>
      <c r="AS808" s="153"/>
      <c r="AX808" s="153"/>
      <c r="AY808" s="153"/>
      <c r="BD808" s="153"/>
      <c r="BE808" s="153"/>
      <c r="BF808" s="153"/>
    </row>
    <row r="809" ht="15.75" customHeight="1">
      <c r="B809" s="153"/>
      <c r="C809" s="153"/>
      <c r="H809" s="153"/>
      <c r="I809" s="153"/>
      <c r="N809" s="153"/>
      <c r="O809" s="153"/>
      <c r="T809" s="153"/>
      <c r="U809" s="153"/>
      <c r="Z809" s="153"/>
      <c r="AA809" s="153"/>
      <c r="AF809" s="153"/>
      <c r="AG809" s="153"/>
      <c r="AL809" s="153"/>
      <c r="AM809" s="153"/>
      <c r="AR809" s="153"/>
      <c r="AS809" s="153"/>
      <c r="AX809" s="153"/>
      <c r="AY809" s="153"/>
      <c r="BD809" s="153"/>
      <c r="BE809" s="153"/>
      <c r="BF809" s="153"/>
    </row>
    <row r="810" ht="15.75" customHeight="1">
      <c r="B810" s="153"/>
      <c r="C810" s="153"/>
      <c r="H810" s="153"/>
      <c r="I810" s="153"/>
      <c r="N810" s="153"/>
      <c r="O810" s="153"/>
      <c r="T810" s="153"/>
      <c r="U810" s="153"/>
      <c r="Z810" s="153"/>
      <c r="AA810" s="153"/>
      <c r="AF810" s="153"/>
      <c r="AG810" s="153"/>
      <c r="AL810" s="153"/>
      <c r="AM810" s="153"/>
      <c r="AR810" s="153"/>
      <c r="AS810" s="153"/>
      <c r="AX810" s="153"/>
      <c r="AY810" s="153"/>
      <c r="BD810" s="153"/>
      <c r="BE810" s="153"/>
      <c r="BF810" s="153"/>
    </row>
    <row r="811" ht="15.75" customHeight="1">
      <c r="B811" s="153"/>
      <c r="C811" s="153"/>
      <c r="H811" s="153"/>
      <c r="I811" s="153"/>
      <c r="N811" s="153"/>
      <c r="O811" s="153"/>
      <c r="T811" s="153"/>
      <c r="U811" s="153"/>
      <c r="Z811" s="153"/>
      <c r="AA811" s="153"/>
      <c r="AF811" s="153"/>
      <c r="AG811" s="153"/>
      <c r="AL811" s="153"/>
      <c r="AM811" s="153"/>
      <c r="AR811" s="153"/>
      <c r="AS811" s="153"/>
      <c r="AX811" s="153"/>
      <c r="AY811" s="153"/>
      <c r="BD811" s="153"/>
      <c r="BE811" s="153"/>
      <c r="BF811" s="153"/>
    </row>
    <row r="812" ht="15.75" customHeight="1">
      <c r="B812" s="153"/>
      <c r="C812" s="153"/>
      <c r="H812" s="153"/>
      <c r="I812" s="153"/>
      <c r="N812" s="153"/>
      <c r="O812" s="153"/>
      <c r="T812" s="153"/>
      <c r="U812" s="153"/>
      <c r="Z812" s="153"/>
      <c r="AA812" s="153"/>
      <c r="AF812" s="153"/>
      <c r="AG812" s="153"/>
      <c r="AL812" s="153"/>
      <c r="AM812" s="153"/>
      <c r="AR812" s="153"/>
      <c r="AS812" s="153"/>
      <c r="AX812" s="153"/>
      <c r="AY812" s="153"/>
      <c r="BD812" s="153"/>
      <c r="BE812" s="153"/>
      <c r="BF812" s="153"/>
    </row>
    <row r="813" ht="15.75" customHeight="1">
      <c r="B813" s="153"/>
      <c r="C813" s="153"/>
      <c r="H813" s="153"/>
      <c r="I813" s="153"/>
      <c r="N813" s="153"/>
      <c r="O813" s="153"/>
      <c r="T813" s="153"/>
      <c r="U813" s="153"/>
      <c r="Z813" s="153"/>
      <c r="AA813" s="153"/>
      <c r="AF813" s="153"/>
      <c r="AG813" s="153"/>
      <c r="AL813" s="153"/>
      <c r="AM813" s="153"/>
      <c r="AR813" s="153"/>
      <c r="AS813" s="153"/>
      <c r="AX813" s="153"/>
      <c r="AY813" s="153"/>
      <c r="BD813" s="153"/>
      <c r="BE813" s="153"/>
      <c r="BF813" s="153"/>
    </row>
    <row r="814" ht="15.75" customHeight="1">
      <c r="B814" s="153"/>
      <c r="C814" s="153"/>
      <c r="H814" s="153"/>
      <c r="I814" s="153"/>
      <c r="N814" s="153"/>
      <c r="O814" s="153"/>
      <c r="T814" s="153"/>
      <c r="U814" s="153"/>
      <c r="Z814" s="153"/>
      <c r="AA814" s="153"/>
      <c r="AF814" s="153"/>
      <c r="AG814" s="153"/>
      <c r="AL814" s="153"/>
      <c r="AM814" s="153"/>
      <c r="AR814" s="153"/>
      <c r="AS814" s="153"/>
      <c r="AX814" s="153"/>
      <c r="AY814" s="153"/>
      <c r="BD814" s="153"/>
      <c r="BE814" s="153"/>
      <c r="BF814" s="153"/>
    </row>
    <row r="815" ht="15.75" customHeight="1">
      <c r="B815" s="153"/>
      <c r="C815" s="153"/>
      <c r="H815" s="153"/>
      <c r="I815" s="153"/>
      <c r="N815" s="153"/>
      <c r="O815" s="153"/>
      <c r="T815" s="153"/>
      <c r="U815" s="153"/>
      <c r="Z815" s="153"/>
      <c r="AA815" s="153"/>
      <c r="AF815" s="153"/>
      <c r="AG815" s="153"/>
      <c r="AL815" s="153"/>
      <c r="AM815" s="153"/>
      <c r="AR815" s="153"/>
      <c r="AS815" s="153"/>
      <c r="AX815" s="153"/>
      <c r="AY815" s="153"/>
      <c r="BD815" s="153"/>
      <c r="BE815" s="153"/>
      <c r="BF815" s="153"/>
    </row>
    <row r="816" ht="15.75" customHeight="1">
      <c r="B816" s="153"/>
      <c r="C816" s="153"/>
      <c r="H816" s="153"/>
      <c r="I816" s="153"/>
      <c r="N816" s="153"/>
      <c r="O816" s="153"/>
      <c r="T816" s="153"/>
      <c r="U816" s="153"/>
      <c r="Z816" s="153"/>
      <c r="AA816" s="153"/>
      <c r="AF816" s="153"/>
      <c r="AG816" s="153"/>
      <c r="AL816" s="153"/>
      <c r="AM816" s="153"/>
      <c r="AR816" s="153"/>
      <c r="AS816" s="153"/>
      <c r="AX816" s="153"/>
      <c r="AY816" s="153"/>
      <c r="BD816" s="153"/>
      <c r="BE816" s="153"/>
      <c r="BF816" s="153"/>
    </row>
    <row r="817" ht="15.75" customHeight="1">
      <c r="B817" s="153"/>
      <c r="C817" s="153"/>
      <c r="H817" s="153"/>
      <c r="I817" s="153"/>
      <c r="N817" s="153"/>
      <c r="O817" s="153"/>
      <c r="T817" s="153"/>
      <c r="U817" s="153"/>
      <c r="Z817" s="153"/>
      <c r="AA817" s="153"/>
      <c r="AF817" s="153"/>
      <c r="AG817" s="153"/>
      <c r="AL817" s="153"/>
      <c r="AM817" s="153"/>
      <c r="AR817" s="153"/>
      <c r="AS817" s="153"/>
      <c r="AX817" s="153"/>
      <c r="AY817" s="153"/>
      <c r="BD817" s="153"/>
      <c r="BE817" s="153"/>
      <c r="BF817" s="153"/>
    </row>
    <row r="818" ht="15.75" customHeight="1">
      <c r="B818" s="153"/>
      <c r="C818" s="153"/>
      <c r="H818" s="153"/>
      <c r="I818" s="153"/>
      <c r="N818" s="153"/>
      <c r="O818" s="153"/>
      <c r="T818" s="153"/>
      <c r="U818" s="153"/>
      <c r="Z818" s="153"/>
      <c r="AA818" s="153"/>
      <c r="AF818" s="153"/>
      <c r="AG818" s="153"/>
      <c r="AL818" s="153"/>
      <c r="AM818" s="153"/>
      <c r="AR818" s="153"/>
      <c r="AS818" s="153"/>
      <c r="AX818" s="153"/>
      <c r="AY818" s="153"/>
      <c r="BD818" s="153"/>
      <c r="BE818" s="153"/>
      <c r="BF818" s="153"/>
    </row>
    <row r="819" ht="15.75" customHeight="1">
      <c r="B819" s="153"/>
      <c r="C819" s="153"/>
      <c r="H819" s="153"/>
      <c r="I819" s="153"/>
      <c r="N819" s="153"/>
      <c r="O819" s="153"/>
      <c r="T819" s="153"/>
      <c r="U819" s="153"/>
      <c r="Z819" s="153"/>
      <c r="AA819" s="153"/>
      <c r="AF819" s="153"/>
      <c r="AG819" s="153"/>
      <c r="AL819" s="153"/>
      <c r="AM819" s="153"/>
      <c r="AR819" s="153"/>
      <c r="AS819" s="153"/>
      <c r="AX819" s="153"/>
      <c r="AY819" s="153"/>
      <c r="BD819" s="153"/>
      <c r="BE819" s="153"/>
      <c r="BF819" s="153"/>
    </row>
    <row r="820" ht="15.75" customHeight="1">
      <c r="B820" s="153"/>
      <c r="C820" s="153"/>
      <c r="H820" s="153"/>
      <c r="I820" s="153"/>
      <c r="N820" s="153"/>
      <c r="O820" s="153"/>
      <c r="T820" s="153"/>
      <c r="U820" s="153"/>
      <c r="Z820" s="153"/>
      <c r="AA820" s="153"/>
      <c r="AF820" s="153"/>
      <c r="AG820" s="153"/>
      <c r="AL820" s="153"/>
      <c r="AM820" s="153"/>
      <c r="AR820" s="153"/>
      <c r="AS820" s="153"/>
      <c r="AX820" s="153"/>
      <c r="AY820" s="153"/>
      <c r="BD820" s="153"/>
      <c r="BE820" s="153"/>
      <c r="BF820" s="153"/>
    </row>
    <row r="821" ht="15.75" customHeight="1">
      <c r="B821" s="153"/>
      <c r="C821" s="153"/>
      <c r="H821" s="153"/>
      <c r="I821" s="153"/>
      <c r="N821" s="153"/>
      <c r="O821" s="153"/>
      <c r="T821" s="153"/>
      <c r="U821" s="153"/>
      <c r="Z821" s="153"/>
      <c r="AA821" s="153"/>
      <c r="AF821" s="153"/>
      <c r="AG821" s="153"/>
      <c r="AL821" s="153"/>
      <c r="AM821" s="153"/>
      <c r="AR821" s="153"/>
      <c r="AS821" s="153"/>
      <c r="AX821" s="153"/>
      <c r="AY821" s="153"/>
      <c r="BD821" s="153"/>
      <c r="BE821" s="153"/>
      <c r="BF821" s="153"/>
    </row>
    <row r="822" ht="15.75" customHeight="1">
      <c r="B822" s="153"/>
      <c r="C822" s="153"/>
      <c r="H822" s="153"/>
      <c r="I822" s="153"/>
      <c r="N822" s="153"/>
      <c r="O822" s="153"/>
      <c r="T822" s="153"/>
      <c r="U822" s="153"/>
      <c r="Z822" s="153"/>
      <c r="AA822" s="153"/>
      <c r="AF822" s="153"/>
      <c r="AG822" s="153"/>
      <c r="AL822" s="153"/>
      <c r="AM822" s="153"/>
      <c r="AR822" s="153"/>
      <c r="AS822" s="153"/>
      <c r="AX822" s="153"/>
      <c r="AY822" s="153"/>
      <c r="BD822" s="153"/>
      <c r="BE822" s="153"/>
      <c r="BF822" s="153"/>
    </row>
    <row r="823" ht="15.75" customHeight="1">
      <c r="B823" s="153"/>
      <c r="C823" s="153"/>
      <c r="H823" s="153"/>
      <c r="I823" s="153"/>
      <c r="N823" s="153"/>
      <c r="O823" s="153"/>
      <c r="T823" s="153"/>
      <c r="U823" s="153"/>
      <c r="Z823" s="153"/>
      <c r="AA823" s="153"/>
      <c r="AF823" s="153"/>
      <c r="AG823" s="153"/>
      <c r="AL823" s="153"/>
      <c r="AM823" s="153"/>
      <c r="AR823" s="153"/>
      <c r="AS823" s="153"/>
      <c r="AX823" s="153"/>
      <c r="AY823" s="153"/>
      <c r="BD823" s="153"/>
      <c r="BE823" s="153"/>
      <c r="BF823" s="153"/>
    </row>
    <row r="824" ht="15.75" customHeight="1">
      <c r="B824" s="153"/>
      <c r="C824" s="153"/>
      <c r="H824" s="153"/>
      <c r="I824" s="153"/>
      <c r="N824" s="153"/>
      <c r="O824" s="153"/>
      <c r="T824" s="153"/>
      <c r="U824" s="153"/>
      <c r="Z824" s="153"/>
      <c r="AA824" s="153"/>
      <c r="AF824" s="153"/>
      <c r="AG824" s="153"/>
      <c r="AL824" s="153"/>
      <c r="AM824" s="153"/>
      <c r="AR824" s="153"/>
      <c r="AS824" s="153"/>
      <c r="AX824" s="153"/>
      <c r="AY824" s="153"/>
      <c r="BD824" s="153"/>
      <c r="BE824" s="153"/>
      <c r="BF824" s="153"/>
    </row>
    <row r="825" ht="15.75" customHeight="1">
      <c r="B825" s="153"/>
      <c r="C825" s="153"/>
      <c r="H825" s="153"/>
      <c r="I825" s="153"/>
      <c r="N825" s="153"/>
      <c r="O825" s="153"/>
      <c r="T825" s="153"/>
      <c r="U825" s="153"/>
      <c r="Z825" s="153"/>
      <c r="AA825" s="153"/>
      <c r="AF825" s="153"/>
      <c r="AG825" s="153"/>
      <c r="AL825" s="153"/>
      <c r="AM825" s="153"/>
      <c r="AR825" s="153"/>
      <c r="AS825" s="153"/>
      <c r="AX825" s="153"/>
      <c r="AY825" s="153"/>
      <c r="BD825" s="153"/>
      <c r="BE825" s="153"/>
      <c r="BF825" s="153"/>
    </row>
    <row r="826" ht="15.75" customHeight="1">
      <c r="B826" s="153"/>
      <c r="C826" s="153"/>
      <c r="H826" s="153"/>
      <c r="I826" s="153"/>
      <c r="N826" s="153"/>
      <c r="O826" s="153"/>
      <c r="T826" s="153"/>
      <c r="U826" s="153"/>
      <c r="Z826" s="153"/>
      <c r="AA826" s="153"/>
      <c r="AF826" s="153"/>
      <c r="AG826" s="153"/>
      <c r="AL826" s="153"/>
      <c r="AM826" s="153"/>
      <c r="AR826" s="153"/>
      <c r="AS826" s="153"/>
      <c r="AX826" s="153"/>
      <c r="AY826" s="153"/>
      <c r="BD826" s="153"/>
      <c r="BE826" s="153"/>
      <c r="BF826" s="153"/>
    </row>
    <row r="827" ht="15.75" customHeight="1">
      <c r="B827" s="153"/>
      <c r="C827" s="153"/>
      <c r="H827" s="153"/>
      <c r="I827" s="153"/>
      <c r="N827" s="153"/>
      <c r="O827" s="153"/>
      <c r="T827" s="153"/>
      <c r="U827" s="153"/>
      <c r="Z827" s="153"/>
      <c r="AA827" s="153"/>
      <c r="AF827" s="153"/>
      <c r="AG827" s="153"/>
      <c r="AL827" s="153"/>
      <c r="AM827" s="153"/>
      <c r="AR827" s="153"/>
      <c r="AS827" s="153"/>
      <c r="AX827" s="153"/>
      <c r="AY827" s="153"/>
      <c r="BD827" s="153"/>
      <c r="BE827" s="153"/>
      <c r="BF827" s="153"/>
    </row>
    <row r="828" ht="15.75" customHeight="1">
      <c r="B828" s="153"/>
      <c r="C828" s="153"/>
      <c r="H828" s="153"/>
      <c r="I828" s="153"/>
      <c r="N828" s="153"/>
      <c r="O828" s="153"/>
      <c r="T828" s="153"/>
      <c r="U828" s="153"/>
      <c r="Z828" s="153"/>
      <c r="AA828" s="153"/>
      <c r="AF828" s="153"/>
      <c r="AG828" s="153"/>
      <c r="AL828" s="153"/>
      <c r="AM828" s="153"/>
      <c r="AR828" s="153"/>
      <c r="AS828" s="153"/>
      <c r="AX828" s="153"/>
      <c r="AY828" s="153"/>
      <c r="BD828" s="153"/>
      <c r="BE828" s="153"/>
      <c r="BF828" s="153"/>
    </row>
    <row r="829" ht="15.75" customHeight="1">
      <c r="B829" s="153"/>
      <c r="C829" s="153"/>
      <c r="H829" s="153"/>
      <c r="I829" s="153"/>
      <c r="N829" s="153"/>
      <c r="O829" s="153"/>
      <c r="T829" s="153"/>
      <c r="U829" s="153"/>
      <c r="Z829" s="153"/>
      <c r="AA829" s="153"/>
      <c r="AF829" s="153"/>
      <c r="AG829" s="153"/>
      <c r="AL829" s="153"/>
      <c r="AM829" s="153"/>
      <c r="AR829" s="153"/>
      <c r="AS829" s="153"/>
      <c r="AX829" s="153"/>
      <c r="AY829" s="153"/>
      <c r="BD829" s="153"/>
      <c r="BE829" s="153"/>
      <c r="BF829" s="153"/>
    </row>
    <row r="830" ht="15.75" customHeight="1">
      <c r="B830" s="153"/>
      <c r="C830" s="153"/>
      <c r="H830" s="153"/>
      <c r="I830" s="153"/>
      <c r="N830" s="153"/>
      <c r="O830" s="153"/>
      <c r="T830" s="153"/>
      <c r="U830" s="153"/>
      <c r="Z830" s="153"/>
      <c r="AA830" s="153"/>
      <c r="AF830" s="153"/>
      <c r="AG830" s="153"/>
      <c r="AL830" s="153"/>
      <c r="AM830" s="153"/>
      <c r="AR830" s="153"/>
      <c r="AS830" s="153"/>
      <c r="AX830" s="153"/>
      <c r="AY830" s="153"/>
      <c r="BD830" s="153"/>
      <c r="BE830" s="153"/>
      <c r="BF830" s="153"/>
    </row>
    <row r="831" ht="15.75" customHeight="1">
      <c r="B831" s="153"/>
      <c r="C831" s="153"/>
      <c r="H831" s="153"/>
      <c r="I831" s="153"/>
      <c r="N831" s="153"/>
      <c r="O831" s="153"/>
      <c r="T831" s="153"/>
      <c r="U831" s="153"/>
      <c r="Z831" s="153"/>
      <c r="AA831" s="153"/>
      <c r="AF831" s="153"/>
      <c r="AG831" s="153"/>
      <c r="AL831" s="153"/>
      <c r="AM831" s="153"/>
      <c r="AR831" s="153"/>
      <c r="AS831" s="153"/>
      <c r="AX831" s="153"/>
      <c r="AY831" s="153"/>
      <c r="BD831" s="153"/>
      <c r="BE831" s="153"/>
      <c r="BF831" s="153"/>
    </row>
    <row r="832" ht="15.75" customHeight="1">
      <c r="B832" s="153"/>
      <c r="C832" s="153"/>
      <c r="H832" s="153"/>
      <c r="I832" s="153"/>
      <c r="N832" s="153"/>
      <c r="O832" s="153"/>
      <c r="T832" s="153"/>
      <c r="U832" s="153"/>
      <c r="Z832" s="153"/>
      <c r="AA832" s="153"/>
      <c r="AF832" s="153"/>
      <c r="AG832" s="153"/>
      <c r="AL832" s="153"/>
      <c r="AM832" s="153"/>
      <c r="AR832" s="153"/>
      <c r="AS832" s="153"/>
      <c r="AX832" s="153"/>
      <c r="AY832" s="153"/>
      <c r="BD832" s="153"/>
      <c r="BE832" s="153"/>
      <c r="BF832" s="153"/>
    </row>
    <row r="833" ht="15.75" customHeight="1">
      <c r="B833" s="153"/>
      <c r="C833" s="153"/>
      <c r="H833" s="153"/>
      <c r="I833" s="153"/>
      <c r="N833" s="153"/>
      <c r="O833" s="153"/>
      <c r="T833" s="153"/>
      <c r="U833" s="153"/>
      <c r="Z833" s="153"/>
      <c r="AA833" s="153"/>
      <c r="AF833" s="153"/>
      <c r="AG833" s="153"/>
      <c r="AL833" s="153"/>
      <c r="AM833" s="153"/>
      <c r="AR833" s="153"/>
      <c r="AS833" s="153"/>
      <c r="AX833" s="153"/>
      <c r="AY833" s="153"/>
      <c r="BD833" s="153"/>
      <c r="BE833" s="153"/>
      <c r="BF833" s="153"/>
    </row>
    <row r="834" ht="15.75" customHeight="1">
      <c r="B834" s="153"/>
      <c r="C834" s="153"/>
      <c r="H834" s="153"/>
      <c r="I834" s="153"/>
      <c r="N834" s="153"/>
      <c r="O834" s="153"/>
      <c r="T834" s="153"/>
      <c r="U834" s="153"/>
      <c r="Z834" s="153"/>
      <c r="AA834" s="153"/>
      <c r="AF834" s="153"/>
      <c r="AG834" s="153"/>
      <c r="AL834" s="153"/>
      <c r="AM834" s="153"/>
      <c r="AR834" s="153"/>
      <c r="AS834" s="153"/>
      <c r="AX834" s="153"/>
      <c r="AY834" s="153"/>
      <c r="BD834" s="153"/>
      <c r="BE834" s="153"/>
      <c r="BF834" s="153"/>
    </row>
    <row r="835" ht="15.75" customHeight="1">
      <c r="B835" s="153"/>
      <c r="C835" s="153"/>
      <c r="H835" s="153"/>
      <c r="I835" s="153"/>
      <c r="N835" s="153"/>
      <c r="O835" s="153"/>
      <c r="T835" s="153"/>
      <c r="U835" s="153"/>
      <c r="Z835" s="153"/>
      <c r="AA835" s="153"/>
      <c r="AF835" s="153"/>
      <c r="AG835" s="153"/>
      <c r="AL835" s="153"/>
      <c r="AM835" s="153"/>
      <c r="AR835" s="153"/>
      <c r="AS835" s="153"/>
      <c r="AX835" s="153"/>
      <c r="AY835" s="153"/>
      <c r="BD835" s="153"/>
      <c r="BE835" s="153"/>
      <c r="BF835" s="153"/>
    </row>
    <row r="836" ht="15.75" customHeight="1">
      <c r="B836" s="153"/>
      <c r="C836" s="153"/>
      <c r="H836" s="153"/>
      <c r="I836" s="153"/>
      <c r="N836" s="153"/>
      <c r="O836" s="153"/>
      <c r="T836" s="153"/>
      <c r="U836" s="153"/>
      <c r="Z836" s="153"/>
      <c r="AA836" s="153"/>
      <c r="AF836" s="153"/>
      <c r="AG836" s="153"/>
      <c r="AL836" s="153"/>
      <c r="AM836" s="153"/>
      <c r="AR836" s="153"/>
      <c r="AS836" s="153"/>
      <c r="AX836" s="153"/>
      <c r="AY836" s="153"/>
      <c r="BD836" s="153"/>
      <c r="BE836" s="153"/>
      <c r="BF836" s="153"/>
    </row>
    <row r="837" ht="15.75" customHeight="1">
      <c r="B837" s="153"/>
      <c r="C837" s="153"/>
      <c r="H837" s="153"/>
      <c r="I837" s="153"/>
      <c r="N837" s="153"/>
      <c r="O837" s="153"/>
      <c r="T837" s="153"/>
      <c r="U837" s="153"/>
      <c r="Z837" s="153"/>
      <c r="AA837" s="153"/>
      <c r="AF837" s="153"/>
      <c r="AG837" s="153"/>
      <c r="AL837" s="153"/>
      <c r="AM837" s="153"/>
      <c r="AR837" s="153"/>
      <c r="AS837" s="153"/>
      <c r="AX837" s="153"/>
      <c r="AY837" s="153"/>
      <c r="BD837" s="153"/>
      <c r="BE837" s="153"/>
      <c r="BF837" s="153"/>
    </row>
    <row r="838" ht="15.75" customHeight="1">
      <c r="B838" s="153"/>
      <c r="C838" s="153"/>
      <c r="H838" s="153"/>
      <c r="I838" s="153"/>
      <c r="N838" s="153"/>
      <c r="O838" s="153"/>
      <c r="T838" s="153"/>
      <c r="U838" s="153"/>
      <c r="Z838" s="153"/>
      <c r="AA838" s="153"/>
      <c r="AF838" s="153"/>
      <c r="AG838" s="153"/>
      <c r="AL838" s="153"/>
      <c r="AM838" s="153"/>
      <c r="AR838" s="153"/>
      <c r="AS838" s="153"/>
      <c r="AX838" s="153"/>
      <c r="AY838" s="153"/>
      <c r="BD838" s="153"/>
      <c r="BE838" s="153"/>
      <c r="BF838" s="153"/>
    </row>
    <row r="839" ht="15.75" customHeight="1">
      <c r="B839" s="153"/>
      <c r="C839" s="153"/>
      <c r="H839" s="153"/>
      <c r="I839" s="153"/>
      <c r="N839" s="153"/>
      <c r="O839" s="153"/>
      <c r="T839" s="153"/>
      <c r="U839" s="153"/>
      <c r="Z839" s="153"/>
      <c r="AA839" s="153"/>
      <c r="AF839" s="153"/>
      <c r="AG839" s="153"/>
      <c r="AL839" s="153"/>
      <c r="AM839" s="153"/>
      <c r="AR839" s="153"/>
      <c r="AS839" s="153"/>
      <c r="AX839" s="153"/>
      <c r="AY839" s="153"/>
      <c r="BD839" s="153"/>
      <c r="BE839" s="153"/>
      <c r="BF839" s="153"/>
    </row>
    <row r="840" ht="15.75" customHeight="1">
      <c r="B840" s="153"/>
      <c r="C840" s="153"/>
      <c r="H840" s="153"/>
      <c r="I840" s="153"/>
      <c r="N840" s="153"/>
      <c r="O840" s="153"/>
      <c r="T840" s="153"/>
      <c r="U840" s="153"/>
      <c r="Z840" s="153"/>
      <c r="AA840" s="153"/>
      <c r="AF840" s="153"/>
      <c r="AG840" s="153"/>
      <c r="AL840" s="153"/>
      <c r="AM840" s="153"/>
      <c r="AR840" s="153"/>
      <c r="AS840" s="153"/>
      <c r="AX840" s="153"/>
      <c r="AY840" s="153"/>
      <c r="BD840" s="153"/>
      <c r="BE840" s="153"/>
      <c r="BF840" s="153"/>
    </row>
    <row r="841" ht="15.75" customHeight="1">
      <c r="B841" s="153"/>
      <c r="C841" s="153"/>
      <c r="H841" s="153"/>
      <c r="I841" s="153"/>
      <c r="N841" s="153"/>
      <c r="O841" s="153"/>
      <c r="T841" s="153"/>
      <c r="U841" s="153"/>
      <c r="Z841" s="153"/>
      <c r="AA841" s="153"/>
      <c r="AF841" s="153"/>
      <c r="AG841" s="153"/>
      <c r="AL841" s="153"/>
      <c r="AM841" s="153"/>
      <c r="AR841" s="153"/>
      <c r="AS841" s="153"/>
      <c r="AX841" s="153"/>
      <c r="AY841" s="153"/>
      <c r="BD841" s="153"/>
      <c r="BE841" s="153"/>
      <c r="BF841" s="153"/>
    </row>
    <row r="842" ht="15.75" customHeight="1">
      <c r="B842" s="153"/>
      <c r="C842" s="153"/>
      <c r="H842" s="153"/>
      <c r="I842" s="153"/>
      <c r="N842" s="153"/>
      <c r="O842" s="153"/>
      <c r="T842" s="153"/>
      <c r="U842" s="153"/>
      <c r="Z842" s="153"/>
      <c r="AA842" s="153"/>
      <c r="AF842" s="153"/>
      <c r="AG842" s="153"/>
      <c r="AL842" s="153"/>
      <c r="AM842" s="153"/>
      <c r="AR842" s="153"/>
      <c r="AS842" s="153"/>
      <c r="AX842" s="153"/>
      <c r="AY842" s="153"/>
      <c r="BD842" s="153"/>
      <c r="BE842" s="153"/>
      <c r="BF842" s="153"/>
    </row>
    <row r="843" ht="15.75" customHeight="1">
      <c r="B843" s="153"/>
      <c r="C843" s="153"/>
      <c r="H843" s="153"/>
      <c r="I843" s="153"/>
      <c r="N843" s="153"/>
      <c r="O843" s="153"/>
      <c r="T843" s="153"/>
      <c r="U843" s="153"/>
      <c r="Z843" s="153"/>
      <c r="AA843" s="153"/>
      <c r="AF843" s="153"/>
      <c r="AG843" s="153"/>
      <c r="AL843" s="153"/>
      <c r="AM843" s="153"/>
      <c r="AR843" s="153"/>
      <c r="AS843" s="153"/>
      <c r="AX843" s="153"/>
      <c r="AY843" s="153"/>
      <c r="BD843" s="153"/>
      <c r="BE843" s="153"/>
      <c r="BF843" s="153"/>
    </row>
    <row r="844" ht="15.75" customHeight="1">
      <c r="B844" s="153"/>
      <c r="C844" s="153"/>
      <c r="H844" s="153"/>
      <c r="I844" s="153"/>
      <c r="N844" s="153"/>
      <c r="O844" s="153"/>
      <c r="T844" s="153"/>
      <c r="U844" s="153"/>
      <c r="Z844" s="153"/>
      <c r="AA844" s="153"/>
      <c r="AF844" s="153"/>
      <c r="AG844" s="153"/>
      <c r="AL844" s="153"/>
      <c r="AM844" s="153"/>
      <c r="AR844" s="153"/>
      <c r="AS844" s="153"/>
      <c r="AX844" s="153"/>
      <c r="AY844" s="153"/>
      <c r="BD844" s="153"/>
      <c r="BE844" s="153"/>
      <c r="BF844" s="153"/>
    </row>
    <row r="845" ht="15.75" customHeight="1">
      <c r="B845" s="153"/>
      <c r="C845" s="153"/>
      <c r="H845" s="153"/>
      <c r="I845" s="153"/>
      <c r="N845" s="153"/>
      <c r="O845" s="153"/>
      <c r="T845" s="153"/>
      <c r="U845" s="153"/>
      <c r="Z845" s="153"/>
      <c r="AA845" s="153"/>
      <c r="AF845" s="153"/>
      <c r="AG845" s="153"/>
      <c r="AL845" s="153"/>
      <c r="AM845" s="153"/>
      <c r="AR845" s="153"/>
      <c r="AS845" s="153"/>
      <c r="AX845" s="153"/>
      <c r="AY845" s="153"/>
      <c r="BD845" s="153"/>
      <c r="BE845" s="153"/>
      <c r="BF845" s="153"/>
    </row>
    <row r="846" ht="15.75" customHeight="1">
      <c r="B846" s="153"/>
      <c r="C846" s="153"/>
      <c r="H846" s="153"/>
      <c r="I846" s="153"/>
      <c r="N846" s="153"/>
      <c r="O846" s="153"/>
      <c r="T846" s="153"/>
      <c r="U846" s="153"/>
      <c r="Z846" s="153"/>
      <c r="AA846" s="153"/>
      <c r="AF846" s="153"/>
      <c r="AG846" s="153"/>
      <c r="AL846" s="153"/>
      <c r="AM846" s="153"/>
      <c r="AR846" s="153"/>
      <c r="AS846" s="153"/>
      <c r="AX846" s="153"/>
      <c r="AY846" s="153"/>
      <c r="BD846" s="153"/>
      <c r="BE846" s="153"/>
      <c r="BF846" s="153"/>
    </row>
    <row r="847" ht="15.75" customHeight="1">
      <c r="B847" s="153"/>
      <c r="C847" s="153"/>
      <c r="H847" s="153"/>
      <c r="I847" s="153"/>
      <c r="N847" s="153"/>
      <c r="O847" s="153"/>
      <c r="T847" s="153"/>
      <c r="U847" s="153"/>
      <c r="Z847" s="153"/>
      <c r="AA847" s="153"/>
      <c r="AF847" s="153"/>
      <c r="AG847" s="153"/>
      <c r="AL847" s="153"/>
      <c r="AM847" s="153"/>
      <c r="AR847" s="153"/>
      <c r="AS847" s="153"/>
      <c r="AX847" s="153"/>
      <c r="AY847" s="153"/>
      <c r="BD847" s="153"/>
      <c r="BE847" s="153"/>
      <c r="BF847" s="153"/>
    </row>
    <row r="848" ht="15.75" customHeight="1">
      <c r="B848" s="153"/>
      <c r="C848" s="153"/>
      <c r="H848" s="153"/>
      <c r="I848" s="153"/>
      <c r="N848" s="153"/>
      <c r="O848" s="153"/>
      <c r="T848" s="153"/>
      <c r="U848" s="153"/>
      <c r="Z848" s="153"/>
      <c r="AA848" s="153"/>
      <c r="AF848" s="153"/>
      <c r="AG848" s="153"/>
      <c r="AL848" s="153"/>
      <c r="AM848" s="153"/>
      <c r="AR848" s="153"/>
      <c r="AS848" s="153"/>
      <c r="AX848" s="153"/>
      <c r="AY848" s="153"/>
      <c r="BD848" s="153"/>
      <c r="BE848" s="153"/>
      <c r="BF848" s="153"/>
    </row>
    <row r="849" ht="15.75" customHeight="1">
      <c r="B849" s="153"/>
      <c r="C849" s="153"/>
      <c r="H849" s="153"/>
      <c r="I849" s="153"/>
      <c r="N849" s="153"/>
      <c r="O849" s="153"/>
      <c r="T849" s="153"/>
      <c r="U849" s="153"/>
      <c r="Z849" s="153"/>
      <c r="AA849" s="153"/>
      <c r="AF849" s="153"/>
      <c r="AG849" s="153"/>
      <c r="AL849" s="153"/>
      <c r="AM849" s="153"/>
      <c r="AR849" s="153"/>
      <c r="AS849" s="153"/>
      <c r="AX849" s="153"/>
      <c r="AY849" s="153"/>
      <c r="BD849" s="153"/>
      <c r="BE849" s="153"/>
      <c r="BF849" s="153"/>
    </row>
    <row r="850" ht="15.75" customHeight="1">
      <c r="B850" s="153"/>
      <c r="C850" s="153"/>
      <c r="H850" s="153"/>
      <c r="I850" s="153"/>
      <c r="N850" s="153"/>
      <c r="O850" s="153"/>
      <c r="T850" s="153"/>
      <c r="U850" s="153"/>
      <c r="Z850" s="153"/>
      <c r="AA850" s="153"/>
      <c r="AF850" s="153"/>
      <c r="AG850" s="153"/>
      <c r="AL850" s="153"/>
      <c r="AM850" s="153"/>
      <c r="AR850" s="153"/>
      <c r="AS850" s="153"/>
      <c r="AX850" s="153"/>
      <c r="AY850" s="153"/>
      <c r="BD850" s="153"/>
      <c r="BE850" s="153"/>
      <c r="BF850" s="153"/>
    </row>
    <row r="851" ht="15.75" customHeight="1">
      <c r="B851" s="153"/>
      <c r="C851" s="153"/>
      <c r="H851" s="153"/>
      <c r="I851" s="153"/>
      <c r="N851" s="153"/>
      <c r="O851" s="153"/>
      <c r="T851" s="153"/>
      <c r="U851" s="153"/>
      <c r="Z851" s="153"/>
      <c r="AA851" s="153"/>
      <c r="AF851" s="153"/>
      <c r="AG851" s="153"/>
      <c r="AL851" s="153"/>
      <c r="AM851" s="153"/>
      <c r="AR851" s="153"/>
      <c r="AS851" s="153"/>
      <c r="AX851" s="153"/>
      <c r="AY851" s="153"/>
      <c r="BD851" s="153"/>
      <c r="BE851" s="153"/>
      <c r="BF851" s="153"/>
    </row>
    <row r="852" ht="15.75" customHeight="1">
      <c r="B852" s="153"/>
      <c r="C852" s="153"/>
      <c r="H852" s="153"/>
      <c r="I852" s="153"/>
      <c r="N852" s="153"/>
      <c r="O852" s="153"/>
      <c r="T852" s="153"/>
      <c r="U852" s="153"/>
      <c r="Z852" s="153"/>
      <c r="AA852" s="153"/>
      <c r="AF852" s="153"/>
      <c r="AG852" s="153"/>
      <c r="AL852" s="153"/>
      <c r="AM852" s="153"/>
      <c r="AR852" s="153"/>
      <c r="AS852" s="153"/>
      <c r="AX852" s="153"/>
      <c r="AY852" s="153"/>
      <c r="BD852" s="153"/>
      <c r="BE852" s="153"/>
      <c r="BF852" s="153"/>
    </row>
    <row r="853" ht="15.75" customHeight="1">
      <c r="B853" s="153"/>
      <c r="C853" s="153"/>
      <c r="H853" s="153"/>
      <c r="I853" s="153"/>
      <c r="N853" s="153"/>
      <c r="O853" s="153"/>
      <c r="T853" s="153"/>
      <c r="U853" s="153"/>
      <c r="Z853" s="153"/>
      <c r="AA853" s="153"/>
      <c r="AF853" s="153"/>
      <c r="AG853" s="153"/>
      <c r="AL853" s="153"/>
      <c r="AM853" s="153"/>
      <c r="AR853" s="153"/>
      <c r="AS853" s="153"/>
      <c r="AX853" s="153"/>
      <c r="AY853" s="153"/>
      <c r="BD853" s="153"/>
      <c r="BE853" s="153"/>
      <c r="BF853" s="153"/>
    </row>
    <row r="854" ht="15.75" customHeight="1">
      <c r="B854" s="153"/>
      <c r="C854" s="153"/>
      <c r="H854" s="153"/>
      <c r="I854" s="153"/>
      <c r="N854" s="153"/>
      <c r="O854" s="153"/>
      <c r="T854" s="153"/>
      <c r="U854" s="153"/>
      <c r="Z854" s="153"/>
      <c r="AA854" s="153"/>
      <c r="AF854" s="153"/>
      <c r="AG854" s="153"/>
      <c r="AL854" s="153"/>
      <c r="AM854" s="153"/>
      <c r="AR854" s="153"/>
      <c r="AS854" s="153"/>
      <c r="AX854" s="153"/>
      <c r="AY854" s="153"/>
      <c r="BD854" s="153"/>
      <c r="BE854" s="153"/>
      <c r="BF854" s="153"/>
    </row>
    <row r="855" ht="15.75" customHeight="1">
      <c r="B855" s="153"/>
      <c r="C855" s="153"/>
      <c r="H855" s="153"/>
      <c r="I855" s="153"/>
      <c r="N855" s="153"/>
      <c r="O855" s="153"/>
      <c r="T855" s="153"/>
      <c r="U855" s="153"/>
      <c r="Z855" s="153"/>
      <c r="AA855" s="153"/>
      <c r="AF855" s="153"/>
      <c r="AG855" s="153"/>
      <c r="AL855" s="153"/>
      <c r="AM855" s="153"/>
      <c r="AR855" s="153"/>
      <c r="AS855" s="153"/>
      <c r="AX855" s="153"/>
      <c r="AY855" s="153"/>
      <c r="BD855" s="153"/>
      <c r="BE855" s="153"/>
      <c r="BF855" s="153"/>
    </row>
    <row r="856" ht="15.75" customHeight="1">
      <c r="B856" s="153"/>
      <c r="C856" s="153"/>
      <c r="H856" s="153"/>
      <c r="I856" s="153"/>
      <c r="N856" s="153"/>
      <c r="O856" s="153"/>
      <c r="T856" s="153"/>
      <c r="U856" s="153"/>
      <c r="Z856" s="153"/>
      <c r="AA856" s="153"/>
      <c r="AF856" s="153"/>
      <c r="AG856" s="153"/>
      <c r="AL856" s="153"/>
      <c r="AM856" s="153"/>
      <c r="AR856" s="153"/>
      <c r="AS856" s="153"/>
      <c r="AX856" s="153"/>
      <c r="AY856" s="153"/>
      <c r="BD856" s="153"/>
      <c r="BE856" s="153"/>
      <c r="BF856" s="153"/>
    </row>
    <row r="857" ht="15.75" customHeight="1">
      <c r="B857" s="153"/>
      <c r="C857" s="153"/>
      <c r="H857" s="153"/>
      <c r="I857" s="153"/>
      <c r="N857" s="153"/>
      <c r="O857" s="153"/>
      <c r="T857" s="153"/>
      <c r="U857" s="153"/>
      <c r="Z857" s="153"/>
      <c r="AA857" s="153"/>
      <c r="AF857" s="153"/>
      <c r="AG857" s="153"/>
      <c r="AL857" s="153"/>
      <c r="AM857" s="153"/>
      <c r="AR857" s="153"/>
      <c r="AS857" s="153"/>
      <c r="AX857" s="153"/>
      <c r="AY857" s="153"/>
      <c r="BD857" s="153"/>
      <c r="BE857" s="153"/>
      <c r="BF857" s="153"/>
    </row>
    <row r="858" ht="15.75" customHeight="1">
      <c r="B858" s="153"/>
      <c r="C858" s="153"/>
      <c r="H858" s="153"/>
      <c r="I858" s="153"/>
      <c r="N858" s="153"/>
      <c r="O858" s="153"/>
      <c r="T858" s="153"/>
      <c r="U858" s="153"/>
      <c r="Z858" s="153"/>
      <c r="AA858" s="153"/>
      <c r="AF858" s="153"/>
      <c r="AG858" s="153"/>
      <c r="AL858" s="153"/>
      <c r="AM858" s="153"/>
      <c r="AR858" s="153"/>
      <c r="AS858" s="153"/>
      <c r="AX858" s="153"/>
      <c r="AY858" s="153"/>
      <c r="BD858" s="153"/>
      <c r="BE858" s="153"/>
      <c r="BF858" s="153"/>
    </row>
    <row r="859" ht="15.75" customHeight="1">
      <c r="B859" s="153"/>
      <c r="C859" s="153"/>
      <c r="H859" s="153"/>
      <c r="I859" s="153"/>
      <c r="N859" s="153"/>
      <c r="O859" s="153"/>
      <c r="T859" s="153"/>
      <c r="U859" s="153"/>
      <c r="Z859" s="153"/>
      <c r="AA859" s="153"/>
      <c r="AF859" s="153"/>
      <c r="AG859" s="153"/>
      <c r="AL859" s="153"/>
      <c r="AM859" s="153"/>
      <c r="AR859" s="153"/>
      <c r="AS859" s="153"/>
      <c r="AX859" s="153"/>
      <c r="AY859" s="153"/>
      <c r="BD859" s="153"/>
      <c r="BE859" s="153"/>
      <c r="BF859" s="153"/>
    </row>
    <row r="860" ht="15.75" customHeight="1">
      <c r="B860" s="153"/>
      <c r="C860" s="153"/>
      <c r="H860" s="153"/>
      <c r="I860" s="153"/>
      <c r="N860" s="153"/>
      <c r="O860" s="153"/>
      <c r="T860" s="153"/>
      <c r="U860" s="153"/>
      <c r="Z860" s="153"/>
      <c r="AA860" s="153"/>
      <c r="AF860" s="153"/>
      <c r="AG860" s="153"/>
      <c r="AL860" s="153"/>
      <c r="AM860" s="153"/>
      <c r="AR860" s="153"/>
      <c r="AS860" s="153"/>
      <c r="AX860" s="153"/>
      <c r="AY860" s="153"/>
      <c r="BD860" s="153"/>
      <c r="BE860" s="153"/>
      <c r="BF860" s="153"/>
    </row>
    <row r="861" ht="15.75" customHeight="1">
      <c r="B861" s="153"/>
      <c r="C861" s="153"/>
      <c r="H861" s="153"/>
      <c r="I861" s="153"/>
      <c r="N861" s="153"/>
      <c r="O861" s="153"/>
      <c r="T861" s="153"/>
      <c r="U861" s="153"/>
      <c r="Z861" s="153"/>
      <c r="AA861" s="153"/>
      <c r="AF861" s="153"/>
      <c r="AG861" s="153"/>
      <c r="AL861" s="153"/>
      <c r="AM861" s="153"/>
      <c r="AR861" s="153"/>
      <c r="AS861" s="153"/>
      <c r="AX861" s="153"/>
      <c r="AY861" s="153"/>
      <c r="BD861" s="153"/>
      <c r="BE861" s="153"/>
      <c r="BF861" s="153"/>
    </row>
    <row r="862" ht="15.75" customHeight="1">
      <c r="B862" s="153"/>
      <c r="C862" s="153"/>
      <c r="H862" s="153"/>
      <c r="I862" s="153"/>
      <c r="N862" s="153"/>
      <c r="O862" s="153"/>
      <c r="T862" s="153"/>
      <c r="U862" s="153"/>
      <c r="Z862" s="153"/>
      <c r="AA862" s="153"/>
      <c r="AF862" s="153"/>
      <c r="AG862" s="153"/>
      <c r="AL862" s="153"/>
      <c r="AM862" s="153"/>
      <c r="AR862" s="153"/>
      <c r="AS862" s="153"/>
      <c r="AX862" s="153"/>
      <c r="AY862" s="153"/>
      <c r="BD862" s="153"/>
      <c r="BE862" s="153"/>
      <c r="BF862" s="153"/>
    </row>
    <row r="863" ht="15.75" customHeight="1">
      <c r="B863" s="153"/>
      <c r="C863" s="153"/>
      <c r="H863" s="153"/>
      <c r="I863" s="153"/>
      <c r="N863" s="153"/>
      <c r="O863" s="153"/>
      <c r="T863" s="153"/>
      <c r="U863" s="153"/>
      <c r="Z863" s="153"/>
      <c r="AA863" s="153"/>
      <c r="AF863" s="153"/>
      <c r="AG863" s="153"/>
      <c r="AL863" s="153"/>
      <c r="AM863" s="153"/>
      <c r="AR863" s="153"/>
      <c r="AS863" s="153"/>
      <c r="AX863" s="153"/>
      <c r="AY863" s="153"/>
      <c r="BD863" s="153"/>
      <c r="BE863" s="153"/>
      <c r="BF863" s="153"/>
    </row>
    <row r="864" ht="15.75" customHeight="1">
      <c r="B864" s="153"/>
      <c r="C864" s="153"/>
      <c r="H864" s="153"/>
      <c r="I864" s="153"/>
      <c r="N864" s="153"/>
      <c r="O864" s="153"/>
      <c r="T864" s="153"/>
      <c r="U864" s="153"/>
      <c r="Z864" s="153"/>
      <c r="AA864" s="153"/>
      <c r="AF864" s="153"/>
      <c r="AG864" s="153"/>
      <c r="AL864" s="153"/>
      <c r="AM864" s="153"/>
      <c r="AR864" s="153"/>
      <c r="AS864" s="153"/>
      <c r="AX864" s="153"/>
      <c r="AY864" s="153"/>
      <c r="BD864" s="153"/>
      <c r="BE864" s="153"/>
      <c r="BF864" s="153"/>
    </row>
    <row r="865" ht="15.75" customHeight="1">
      <c r="B865" s="153"/>
      <c r="C865" s="153"/>
      <c r="H865" s="153"/>
      <c r="I865" s="153"/>
      <c r="N865" s="153"/>
      <c r="O865" s="153"/>
      <c r="T865" s="153"/>
      <c r="U865" s="153"/>
      <c r="Z865" s="153"/>
      <c r="AA865" s="153"/>
      <c r="AF865" s="153"/>
      <c r="AG865" s="153"/>
      <c r="AL865" s="153"/>
      <c r="AM865" s="153"/>
      <c r="AR865" s="153"/>
      <c r="AS865" s="153"/>
      <c r="AX865" s="153"/>
      <c r="AY865" s="153"/>
      <c r="BD865" s="153"/>
      <c r="BE865" s="153"/>
      <c r="BF865" s="153"/>
    </row>
    <row r="866" ht="15.75" customHeight="1">
      <c r="B866" s="153"/>
      <c r="C866" s="153"/>
      <c r="H866" s="153"/>
      <c r="I866" s="153"/>
      <c r="N866" s="153"/>
      <c r="O866" s="153"/>
      <c r="T866" s="153"/>
      <c r="U866" s="153"/>
      <c r="Z866" s="153"/>
      <c r="AA866" s="153"/>
      <c r="AF866" s="153"/>
      <c r="AG866" s="153"/>
      <c r="AL866" s="153"/>
      <c r="AM866" s="153"/>
      <c r="AR866" s="153"/>
      <c r="AS866" s="153"/>
      <c r="AX866" s="153"/>
      <c r="AY866" s="153"/>
      <c r="BD866" s="153"/>
      <c r="BE866" s="153"/>
      <c r="BF866" s="153"/>
    </row>
    <row r="867" ht="15.75" customHeight="1">
      <c r="B867" s="153"/>
      <c r="C867" s="153"/>
      <c r="H867" s="153"/>
      <c r="I867" s="153"/>
      <c r="N867" s="153"/>
      <c r="O867" s="153"/>
      <c r="T867" s="153"/>
      <c r="U867" s="153"/>
      <c r="Z867" s="153"/>
      <c r="AA867" s="153"/>
      <c r="AF867" s="153"/>
      <c r="AG867" s="153"/>
      <c r="AL867" s="153"/>
      <c r="AM867" s="153"/>
      <c r="AR867" s="153"/>
      <c r="AS867" s="153"/>
      <c r="AX867" s="153"/>
      <c r="AY867" s="153"/>
      <c r="BD867" s="153"/>
      <c r="BE867" s="153"/>
      <c r="BF867" s="153"/>
    </row>
    <row r="868" ht="15.75" customHeight="1">
      <c r="B868" s="153"/>
      <c r="C868" s="153"/>
      <c r="H868" s="153"/>
      <c r="I868" s="153"/>
      <c r="N868" s="153"/>
      <c r="O868" s="153"/>
      <c r="T868" s="153"/>
      <c r="U868" s="153"/>
      <c r="Z868" s="153"/>
      <c r="AA868" s="153"/>
      <c r="AF868" s="153"/>
      <c r="AG868" s="153"/>
      <c r="AL868" s="153"/>
      <c r="AM868" s="153"/>
      <c r="AR868" s="153"/>
      <c r="AS868" s="153"/>
      <c r="AX868" s="153"/>
      <c r="AY868" s="153"/>
      <c r="BD868" s="153"/>
      <c r="BE868" s="153"/>
      <c r="BF868" s="153"/>
    </row>
    <row r="869" ht="15.75" customHeight="1">
      <c r="B869" s="153"/>
      <c r="C869" s="153"/>
      <c r="H869" s="153"/>
      <c r="I869" s="153"/>
      <c r="N869" s="153"/>
      <c r="O869" s="153"/>
      <c r="T869" s="153"/>
      <c r="U869" s="153"/>
      <c r="Z869" s="153"/>
      <c r="AA869" s="153"/>
      <c r="AF869" s="153"/>
      <c r="AG869" s="153"/>
      <c r="AL869" s="153"/>
      <c r="AM869" s="153"/>
      <c r="AR869" s="153"/>
      <c r="AS869" s="153"/>
      <c r="AX869" s="153"/>
      <c r="AY869" s="153"/>
      <c r="BD869" s="153"/>
      <c r="BE869" s="153"/>
      <c r="BF869" s="153"/>
    </row>
    <row r="870" ht="15.75" customHeight="1">
      <c r="B870" s="153"/>
      <c r="C870" s="153"/>
      <c r="H870" s="153"/>
      <c r="I870" s="153"/>
      <c r="N870" s="153"/>
      <c r="O870" s="153"/>
      <c r="T870" s="153"/>
      <c r="U870" s="153"/>
      <c r="Z870" s="153"/>
      <c r="AA870" s="153"/>
      <c r="AF870" s="153"/>
      <c r="AG870" s="153"/>
      <c r="AL870" s="153"/>
      <c r="AM870" s="153"/>
      <c r="AR870" s="153"/>
      <c r="AS870" s="153"/>
      <c r="AX870" s="153"/>
      <c r="AY870" s="153"/>
      <c r="BD870" s="153"/>
      <c r="BE870" s="153"/>
      <c r="BF870" s="153"/>
    </row>
    <row r="871" ht="15.75" customHeight="1">
      <c r="B871" s="153"/>
      <c r="C871" s="153"/>
      <c r="H871" s="153"/>
      <c r="I871" s="153"/>
      <c r="N871" s="153"/>
      <c r="O871" s="153"/>
      <c r="T871" s="153"/>
      <c r="U871" s="153"/>
      <c r="Z871" s="153"/>
      <c r="AA871" s="153"/>
      <c r="AF871" s="153"/>
      <c r="AG871" s="153"/>
      <c r="AL871" s="153"/>
      <c r="AM871" s="153"/>
      <c r="AR871" s="153"/>
      <c r="AS871" s="153"/>
      <c r="AX871" s="153"/>
      <c r="AY871" s="153"/>
      <c r="BD871" s="153"/>
      <c r="BE871" s="153"/>
      <c r="BF871" s="153"/>
    </row>
    <row r="872" ht="15.75" customHeight="1">
      <c r="B872" s="153"/>
      <c r="C872" s="153"/>
      <c r="H872" s="153"/>
      <c r="I872" s="153"/>
      <c r="N872" s="153"/>
      <c r="O872" s="153"/>
      <c r="T872" s="153"/>
      <c r="U872" s="153"/>
      <c r="Z872" s="153"/>
      <c r="AA872" s="153"/>
      <c r="AF872" s="153"/>
      <c r="AG872" s="153"/>
      <c r="AL872" s="153"/>
      <c r="AM872" s="153"/>
      <c r="AR872" s="153"/>
      <c r="AS872" s="153"/>
      <c r="AX872" s="153"/>
      <c r="AY872" s="153"/>
      <c r="BD872" s="153"/>
      <c r="BE872" s="153"/>
      <c r="BF872" s="153"/>
    </row>
    <row r="873" ht="15.75" customHeight="1">
      <c r="B873" s="153"/>
      <c r="C873" s="153"/>
      <c r="H873" s="153"/>
      <c r="I873" s="153"/>
      <c r="N873" s="153"/>
      <c r="O873" s="153"/>
      <c r="T873" s="153"/>
      <c r="U873" s="153"/>
      <c r="Z873" s="153"/>
      <c r="AA873" s="153"/>
      <c r="AF873" s="153"/>
      <c r="AG873" s="153"/>
      <c r="AL873" s="153"/>
      <c r="AM873" s="153"/>
      <c r="AR873" s="153"/>
      <c r="AS873" s="153"/>
      <c r="AX873" s="153"/>
      <c r="AY873" s="153"/>
      <c r="BD873" s="153"/>
      <c r="BE873" s="153"/>
      <c r="BF873" s="153"/>
    </row>
    <row r="874" ht="15.75" customHeight="1">
      <c r="B874" s="153"/>
      <c r="C874" s="153"/>
      <c r="H874" s="153"/>
      <c r="I874" s="153"/>
      <c r="N874" s="153"/>
      <c r="O874" s="153"/>
      <c r="T874" s="153"/>
      <c r="U874" s="153"/>
      <c r="Z874" s="153"/>
      <c r="AA874" s="153"/>
      <c r="AF874" s="153"/>
      <c r="AG874" s="153"/>
      <c r="AL874" s="153"/>
      <c r="AM874" s="153"/>
      <c r="AR874" s="153"/>
      <c r="AS874" s="153"/>
      <c r="AX874" s="153"/>
      <c r="AY874" s="153"/>
      <c r="BD874" s="153"/>
      <c r="BE874" s="153"/>
      <c r="BF874" s="153"/>
    </row>
    <row r="875" ht="15.75" customHeight="1">
      <c r="B875" s="153"/>
      <c r="C875" s="153"/>
      <c r="H875" s="153"/>
      <c r="I875" s="153"/>
      <c r="N875" s="153"/>
      <c r="O875" s="153"/>
      <c r="T875" s="153"/>
      <c r="U875" s="153"/>
      <c r="Z875" s="153"/>
      <c r="AA875" s="153"/>
      <c r="AF875" s="153"/>
      <c r="AG875" s="153"/>
      <c r="AL875" s="153"/>
      <c r="AM875" s="153"/>
      <c r="AR875" s="153"/>
      <c r="AS875" s="153"/>
      <c r="AX875" s="153"/>
      <c r="AY875" s="153"/>
      <c r="BD875" s="153"/>
      <c r="BE875" s="153"/>
      <c r="BF875" s="153"/>
    </row>
    <row r="876" ht="15.75" customHeight="1">
      <c r="B876" s="153"/>
      <c r="C876" s="153"/>
      <c r="H876" s="153"/>
      <c r="I876" s="153"/>
      <c r="N876" s="153"/>
      <c r="O876" s="153"/>
      <c r="T876" s="153"/>
      <c r="U876" s="153"/>
      <c r="Z876" s="153"/>
      <c r="AA876" s="153"/>
      <c r="AF876" s="153"/>
      <c r="AG876" s="153"/>
      <c r="AL876" s="153"/>
      <c r="AM876" s="153"/>
      <c r="AR876" s="153"/>
      <c r="AS876" s="153"/>
      <c r="AX876" s="153"/>
      <c r="AY876" s="153"/>
      <c r="BD876" s="153"/>
      <c r="BE876" s="153"/>
      <c r="BF876" s="153"/>
    </row>
    <row r="877" ht="15.75" customHeight="1">
      <c r="B877" s="153"/>
      <c r="C877" s="153"/>
      <c r="H877" s="153"/>
      <c r="I877" s="153"/>
      <c r="N877" s="153"/>
      <c r="O877" s="153"/>
      <c r="T877" s="153"/>
      <c r="U877" s="153"/>
      <c r="Z877" s="153"/>
      <c r="AA877" s="153"/>
      <c r="AF877" s="153"/>
      <c r="AG877" s="153"/>
      <c r="AL877" s="153"/>
      <c r="AM877" s="153"/>
      <c r="AR877" s="153"/>
      <c r="AS877" s="153"/>
      <c r="AX877" s="153"/>
      <c r="AY877" s="153"/>
      <c r="BD877" s="153"/>
      <c r="BE877" s="153"/>
      <c r="BF877" s="153"/>
    </row>
    <row r="878" ht="15.75" customHeight="1">
      <c r="B878" s="153"/>
      <c r="C878" s="153"/>
      <c r="H878" s="153"/>
      <c r="I878" s="153"/>
      <c r="N878" s="153"/>
      <c r="O878" s="153"/>
      <c r="T878" s="153"/>
      <c r="U878" s="153"/>
      <c r="Z878" s="153"/>
      <c r="AA878" s="153"/>
      <c r="AF878" s="153"/>
      <c r="AG878" s="153"/>
      <c r="AL878" s="153"/>
      <c r="AM878" s="153"/>
      <c r="AR878" s="153"/>
      <c r="AS878" s="153"/>
      <c r="AX878" s="153"/>
      <c r="AY878" s="153"/>
      <c r="BD878" s="153"/>
      <c r="BE878" s="153"/>
      <c r="BF878" s="153"/>
    </row>
    <row r="879" ht="15.75" customHeight="1">
      <c r="B879" s="153"/>
      <c r="C879" s="153"/>
      <c r="H879" s="153"/>
      <c r="I879" s="153"/>
      <c r="N879" s="153"/>
      <c r="O879" s="153"/>
      <c r="T879" s="153"/>
      <c r="U879" s="153"/>
      <c r="Z879" s="153"/>
      <c r="AA879" s="153"/>
      <c r="AF879" s="153"/>
      <c r="AG879" s="153"/>
      <c r="AL879" s="153"/>
      <c r="AM879" s="153"/>
      <c r="AR879" s="153"/>
      <c r="AS879" s="153"/>
      <c r="AX879" s="153"/>
      <c r="AY879" s="153"/>
      <c r="BD879" s="153"/>
      <c r="BE879" s="153"/>
      <c r="BF879" s="153"/>
    </row>
    <row r="880" ht="15.75" customHeight="1">
      <c r="B880" s="153"/>
      <c r="C880" s="153"/>
      <c r="H880" s="153"/>
      <c r="I880" s="153"/>
      <c r="N880" s="153"/>
      <c r="O880" s="153"/>
      <c r="T880" s="153"/>
      <c r="U880" s="153"/>
      <c r="Z880" s="153"/>
      <c r="AA880" s="153"/>
      <c r="AF880" s="153"/>
      <c r="AG880" s="153"/>
      <c r="AL880" s="153"/>
      <c r="AM880" s="153"/>
      <c r="AR880" s="153"/>
      <c r="AS880" s="153"/>
      <c r="AX880" s="153"/>
      <c r="AY880" s="153"/>
      <c r="BD880" s="153"/>
      <c r="BE880" s="153"/>
      <c r="BF880" s="153"/>
    </row>
    <row r="881" ht="15.75" customHeight="1">
      <c r="B881" s="153"/>
      <c r="C881" s="153"/>
      <c r="H881" s="153"/>
      <c r="I881" s="153"/>
      <c r="N881" s="153"/>
      <c r="O881" s="153"/>
      <c r="T881" s="153"/>
      <c r="U881" s="153"/>
      <c r="Z881" s="153"/>
      <c r="AA881" s="153"/>
      <c r="AF881" s="153"/>
      <c r="AG881" s="153"/>
      <c r="AL881" s="153"/>
      <c r="AM881" s="153"/>
      <c r="AR881" s="153"/>
      <c r="AS881" s="153"/>
      <c r="AX881" s="153"/>
      <c r="AY881" s="153"/>
      <c r="BD881" s="153"/>
      <c r="BE881" s="153"/>
      <c r="BF881" s="153"/>
    </row>
    <row r="882" ht="15.75" customHeight="1">
      <c r="B882" s="153"/>
      <c r="C882" s="153"/>
      <c r="H882" s="153"/>
      <c r="I882" s="153"/>
      <c r="N882" s="153"/>
      <c r="O882" s="153"/>
      <c r="T882" s="153"/>
      <c r="U882" s="153"/>
      <c r="Z882" s="153"/>
      <c r="AA882" s="153"/>
      <c r="AF882" s="153"/>
      <c r="AG882" s="153"/>
      <c r="AL882" s="153"/>
      <c r="AM882" s="153"/>
      <c r="AR882" s="153"/>
      <c r="AS882" s="153"/>
      <c r="AX882" s="153"/>
      <c r="AY882" s="153"/>
      <c r="BD882" s="153"/>
      <c r="BE882" s="153"/>
      <c r="BF882" s="153"/>
    </row>
    <row r="883" ht="15.75" customHeight="1">
      <c r="B883" s="153"/>
      <c r="C883" s="153"/>
      <c r="H883" s="153"/>
      <c r="I883" s="153"/>
      <c r="N883" s="153"/>
      <c r="O883" s="153"/>
      <c r="T883" s="153"/>
      <c r="U883" s="153"/>
      <c r="Z883" s="153"/>
      <c r="AA883" s="153"/>
      <c r="AF883" s="153"/>
      <c r="AG883" s="153"/>
      <c r="AL883" s="153"/>
      <c r="AM883" s="153"/>
      <c r="AR883" s="153"/>
      <c r="AS883" s="153"/>
      <c r="AX883" s="153"/>
      <c r="AY883" s="153"/>
      <c r="BD883" s="153"/>
      <c r="BE883" s="153"/>
      <c r="BF883" s="153"/>
    </row>
    <row r="884" ht="15.75" customHeight="1">
      <c r="B884" s="153"/>
      <c r="C884" s="153"/>
      <c r="H884" s="153"/>
      <c r="I884" s="153"/>
      <c r="N884" s="153"/>
      <c r="O884" s="153"/>
      <c r="T884" s="153"/>
      <c r="U884" s="153"/>
      <c r="Z884" s="153"/>
      <c r="AA884" s="153"/>
      <c r="AF884" s="153"/>
      <c r="AG884" s="153"/>
      <c r="AL884" s="153"/>
      <c r="AM884" s="153"/>
      <c r="AR884" s="153"/>
      <c r="AS884" s="153"/>
      <c r="AX884" s="153"/>
      <c r="AY884" s="153"/>
      <c r="BD884" s="153"/>
      <c r="BE884" s="153"/>
      <c r="BF884" s="153"/>
    </row>
    <row r="885" ht="15.75" customHeight="1">
      <c r="B885" s="153"/>
      <c r="C885" s="153"/>
      <c r="H885" s="153"/>
      <c r="I885" s="153"/>
      <c r="N885" s="153"/>
      <c r="O885" s="153"/>
      <c r="T885" s="153"/>
      <c r="U885" s="153"/>
      <c r="Z885" s="153"/>
      <c r="AA885" s="153"/>
      <c r="AF885" s="153"/>
      <c r="AG885" s="153"/>
      <c r="AL885" s="153"/>
      <c r="AM885" s="153"/>
      <c r="AR885" s="153"/>
      <c r="AS885" s="153"/>
      <c r="AX885" s="153"/>
      <c r="AY885" s="153"/>
      <c r="BD885" s="153"/>
      <c r="BE885" s="153"/>
      <c r="BF885" s="153"/>
    </row>
    <row r="886" ht="15.75" customHeight="1">
      <c r="B886" s="153"/>
      <c r="C886" s="153"/>
      <c r="H886" s="153"/>
      <c r="I886" s="153"/>
      <c r="N886" s="153"/>
      <c r="O886" s="153"/>
      <c r="T886" s="153"/>
      <c r="U886" s="153"/>
      <c r="Z886" s="153"/>
      <c r="AA886" s="153"/>
      <c r="AF886" s="153"/>
      <c r="AG886" s="153"/>
      <c r="AL886" s="153"/>
      <c r="AM886" s="153"/>
      <c r="AR886" s="153"/>
      <c r="AS886" s="153"/>
      <c r="AX886" s="153"/>
      <c r="AY886" s="153"/>
      <c r="BD886" s="153"/>
      <c r="BE886" s="153"/>
      <c r="BF886" s="153"/>
    </row>
    <row r="887" ht="15.75" customHeight="1">
      <c r="B887" s="153"/>
      <c r="C887" s="153"/>
      <c r="H887" s="153"/>
      <c r="I887" s="153"/>
      <c r="N887" s="153"/>
      <c r="O887" s="153"/>
      <c r="T887" s="153"/>
      <c r="U887" s="153"/>
      <c r="Z887" s="153"/>
      <c r="AA887" s="153"/>
      <c r="AF887" s="153"/>
      <c r="AG887" s="153"/>
      <c r="AL887" s="153"/>
      <c r="AM887" s="153"/>
      <c r="AR887" s="153"/>
      <c r="AS887" s="153"/>
      <c r="AX887" s="153"/>
      <c r="AY887" s="153"/>
      <c r="BD887" s="153"/>
      <c r="BE887" s="153"/>
      <c r="BF887" s="153"/>
    </row>
    <row r="888" ht="15.75" customHeight="1">
      <c r="B888" s="153"/>
      <c r="C888" s="153"/>
      <c r="H888" s="153"/>
      <c r="I888" s="153"/>
      <c r="N888" s="153"/>
      <c r="O888" s="153"/>
      <c r="T888" s="153"/>
      <c r="U888" s="153"/>
      <c r="Z888" s="153"/>
      <c r="AA888" s="153"/>
      <c r="AF888" s="153"/>
      <c r="AG888" s="153"/>
      <c r="AL888" s="153"/>
      <c r="AM888" s="153"/>
      <c r="AR888" s="153"/>
      <c r="AS888" s="153"/>
      <c r="AX888" s="153"/>
      <c r="AY888" s="153"/>
      <c r="BD888" s="153"/>
      <c r="BE888" s="153"/>
      <c r="BF888" s="153"/>
    </row>
    <row r="889" ht="15.75" customHeight="1">
      <c r="B889" s="153"/>
      <c r="C889" s="153"/>
      <c r="H889" s="153"/>
      <c r="I889" s="153"/>
      <c r="N889" s="153"/>
      <c r="O889" s="153"/>
      <c r="T889" s="153"/>
      <c r="U889" s="153"/>
      <c r="Z889" s="153"/>
      <c r="AA889" s="153"/>
      <c r="AF889" s="153"/>
      <c r="AG889" s="153"/>
      <c r="AL889" s="153"/>
      <c r="AM889" s="153"/>
      <c r="AR889" s="153"/>
      <c r="AS889" s="153"/>
      <c r="AX889" s="153"/>
      <c r="AY889" s="153"/>
      <c r="BD889" s="153"/>
      <c r="BE889" s="153"/>
      <c r="BF889" s="153"/>
    </row>
    <row r="890" ht="15.75" customHeight="1">
      <c r="B890" s="153"/>
      <c r="C890" s="153"/>
      <c r="H890" s="153"/>
      <c r="I890" s="153"/>
      <c r="N890" s="153"/>
      <c r="O890" s="153"/>
      <c r="T890" s="153"/>
      <c r="U890" s="153"/>
      <c r="Z890" s="153"/>
      <c r="AA890" s="153"/>
      <c r="AF890" s="153"/>
      <c r="AG890" s="153"/>
      <c r="AL890" s="153"/>
      <c r="AM890" s="153"/>
      <c r="AR890" s="153"/>
      <c r="AS890" s="153"/>
      <c r="AX890" s="153"/>
      <c r="AY890" s="153"/>
      <c r="BD890" s="153"/>
      <c r="BE890" s="153"/>
      <c r="BF890" s="153"/>
    </row>
    <row r="891" ht="15.75" customHeight="1">
      <c r="B891" s="153"/>
      <c r="C891" s="153"/>
      <c r="H891" s="153"/>
      <c r="I891" s="153"/>
      <c r="N891" s="153"/>
      <c r="O891" s="153"/>
      <c r="T891" s="153"/>
      <c r="U891" s="153"/>
      <c r="Z891" s="153"/>
      <c r="AA891" s="153"/>
      <c r="AF891" s="153"/>
      <c r="AG891" s="153"/>
      <c r="AL891" s="153"/>
      <c r="AM891" s="153"/>
      <c r="AR891" s="153"/>
      <c r="AS891" s="153"/>
      <c r="AX891" s="153"/>
      <c r="AY891" s="153"/>
      <c r="BD891" s="153"/>
      <c r="BE891" s="153"/>
      <c r="BF891" s="153"/>
    </row>
    <row r="892" ht="15.75" customHeight="1">
      <c r="B892" s="153"/>
      <c r="C892" s="153"/>
      <c r="H892" s="153"/>
      <c r="I892" s="153"/>
      <c r="N892" s="153"/>
      <c r="O892" s="153"/>
      <c r="T892" s="153"/>
      <c r="U892" s="153"/>
      <c r="Z892" s="153"/>
      <c r="AA892" s="153"/>
      <c r="AF892" s="153"/>
      <c r="AG892" s="153"/>
      <c r="AL892" s="153"/>
      <c r="AM892" s="153"/>
      <c r="AR892" s="153"/>
      <c r="AS892" s="153"/>
      <c r="AX892" s="153"/>
      <c r="AY892" s="153"/>
      <c r="BD892" s="153"/>
      <c r="BE892" s="153"/>
      <c r="BF892" s="153"/>
    </row>
    <row r="893" ht="15.75" customHeight="1">
      <c r="B893" s="153"/>
      <c r="C893" s="153"/>
      <c r="H893" s="153"/>
      <c r="I893" s="153"/>
      <c r="N893" s="153"/>
      <c r="O893" s="153"/>
      <c r="T893" s="153"/>
      <c r="U893" s="153"/>
      <c r="Z893" s="153"/>
      <c r="AA893" s="153"/>
      <c r="AF893" s="153"/>
      <c r="AG893" s="153"/>
      <c r="AL893" s="153"/>
      <c r="AM893" s="153"/>
      <c r="AR893" s="153"/>
      <c r="AS893" s="153"/>
      <c r="AX893" s="153"/>
      <c r="AY893" s="153"/>
      <c r="BD893" s="153"/>
      <c r="BE893" s="153"/>
      <c r="BF893" s="153"/>
    </row>
    <row r="894" ht="15.75" customHeight="1">
      <c r="B894" s="153"/>
      <c r="C894" s="153"/>
      <c r="H894" s="153"/>
      <c r="I894" s="153"/>
      <c r="N894" s="153"/>
      <c r="O894" s="153"/>
      <c r="T894" s="153"/>
      <c r="U894" s="153"/>
      <c r="Z894" s="153"/>
      <c r="AA894" s="153"/>
      <c r="AF894" s="153"/>
      <c r="AG894" s="153"/>
      <c r="AL894" s="153"/>
      <c r="AM894" s="153"/>
      <c r="AR894" s="153"/>
      <c r="AS894" s="153"/>
      <c r="AX894" s="153"/>
      <c r="AY894" s="153"/>
      <c r="BD894" s="153"/>
      <c r="BE894" s="153"/>
      <c r="BF894" s="153"/>
    </row>
    <row r="895" ht="15.75" customHeight="1">
      <c r="B895" s="153"/>
      <c r="C895" s="153"/>
      <c r="H895" s="153"/>
      <c r="I895" s="153"/>
      <c r="N895" s="153"/>
      <c r="O895" s="153"/>
      <c r="T895" s="153"/>
      <c r="U895" s="153"/>
      <c r="Z895" s="153"/>
      <c r="AA895" s="153"/>
      <c r="AF895" s="153"/>
      <c r="AG895" s="153"/>
      <c r="AL895" s="153"/>
      <c r="AM895" s="153"/>
      <c r="AR895" s="153"/>
      <c r="AS895" s="153"/>
      <c r="AX895" s="153"/>
      <c r="AY895" s="153"/>
      <c r="BD895" s="153"/>
      <c r="BE895" s="153"/>
      <c r="BF895" s="153"/>
    </row>
    <row r="896" ht="15.75" customHeight="1">
      <c r="B896" s="153"/>
      <c r="C896" s="153"/>
      <c r="H896" s="153"/>
      <c r="I896" s="153"/>
      <c r="N896" s="153"/>
      <c r="O896" s="153"/>
      <c r="T896" s="153"/>
      <c r="U896" s="153"/>
      <c r="Z896" s="153"/>
      <c r="AA896" s="153"/>
      <c r="AF896" s="153"/>
      <c r="AG896" s="153"/>
      <c r="AL896" s="153"/>
      <c r="AM896" s="153"/>
      <c r="AR896" s="153"/>
      <c r="AS896" s="153"/>
      <c r="AX896" s="153"/>
      <c r="AY896" s="153"/>
      <c r="BD896" s="153"/>
      <c r="BE896" s="153"/>
      <c r="BF896" s="153"/>
    </row>
    <row r="897" ht="15.75" customHeight="1">
      <c r="B897" s="153"/>
      <c r="C897" s="153"/>
      <c r="H897" s="153"/>
      <c r="I897" s="153"/>
      <c r="N897" s="153"/>
      <c r="O897" s="153"/>
      <c r="T897" s="153"/>
      <c r="U897" s="153"/>
      <c r="Z897" s="153"/>
      <c r="AA897" s="153"/>
      <c r="AF897" s="153"/>
      <c r="AG897" s="153"/>
      <c r="AL897" s="153"/>
      <c r="AM897" s="153"/>
      <c r="AR897" s="153"/>
      <c r="AS897" s="153"/>
      <c r="AX897" s="153"/>
      <c r="AY897" s="153"/>
      <c r="BD897" s="153"/>
      <c r="BE897" s="153"/>
      <c r="BF897" s="153"/>
    </row>
    <row r="898" ht="15.75" customHeight="1">
      <c r="B898" s="153"/>
      <c r="C898" s="153"/>
      <c r="H898" s="153"/>
      <c r="I898" s="153"/>
      <c r="N898" s="153"/>
      <c r="O898" s="153"/>
      <c r="T898" s="153"/>
      <c r="U898" s="153"/>
      <c r="Z898" s="153"/>
      <c r="AA898" s="153"/>
      <c r="AF898" s="153"/>
      <c r="AG898" s="153"/>
      <c r="AL898" s="153"/>
      <c r="AM898" s="153"/>
      <c r="AR898" s="153"/>
      <c r="AS898" s="153"/>
      <c r="AX898" s="153"/>
      <c r="AY898" s="153"/>
      <c r="BD898" s="153"/>
      <c r="BE898" s="153"/>
      <c r="BF898" s="153"/>
    </row>
    <row r="899" ht="15.75" customHeight="1">
      <c r="B899" s="153"/>
      <c r="C899" s="153"/>
      <c r="H899" s="153"/>
      <c r="I899" s="153"/>
      <c r="N899" s="153"/>
      <c r="O899" s="153"/>
      <c r="T899" s="153"/>
      <c r="U899" s="153"/>
      <c r="Z899" s="153"/>
      <c r="AA899" s="153"/>
      <c r="AF899" s="153"/>
      <c r="AG899" s="153"/>
      <c r="AL899" s="153"/>
      <c r="AM899" s="153"/>
      <c r="AR899" s="153"/>
      <c r="AS899" s="153"/>
      <c r="AX899" s="153"/>
      <c r="AY899" s="153"/>
      <c r="BD899" s="153"/>
      <c r="BE899" s="153"/>
      <c r="BF899" s="153"/>
    </row>
    <row r="900" ht="15.75" customHeight="1">
      <c r="B900" s="153"/>
      <c r="C900" s="153"/>
      <c r="H900" s="153"/>
      <c r="I900" s="153"/>
      <c r="N900" s="153"/>
      <c r="O900" s="153"/>
      <c r="T900" s="153"/>
      <c r="U900" s="153"/>
      <c r="Z900" s="153"/>
      <c r="AA900" s="153"/>
      <c r="AF900" s="153"/>
      <c r="AG900" s="153"/>
      <c r="AL900" s="153"/>
      <c r="AM900" s="153"/>
      <c r="AR900" s="153"/>
      <c r="AS900" s="153"/>
      <c r="AX900" s="153"/>
      <c r="AY900" s="153"/>
      <c r="BD900" s="153"/>
      <c r="BE900" s="153"/>
      <c r="BF900" s="153"/>
    </row>
    <row r="901" ht="15.75" customHeight="1">
      <c r="B901" s="153"/>
      <c r="C901" s="153"/>
      <c r="H901" s="153"/>
      <c r="I901" s="153"/>
      <c r="N901" s="153"/>
      <c r="O901" s="153"/>
      <c r="T901" s="153"/>
      <c r="U901" s="153"/>
      <c r="Z901" s="153"/>
      <c r="AA901" s="153"/>
      <c r="AF901" s="153"/>
      <c r="AG901" s="153"/>
      <c r="AL901" s="153"/>
      <c r="AM901" s="153"/>
      <c r="AR901" s="153"/>
      <c r="AS901" s="153"/>
      <c r="AX901" s="153"/>
      <c r="AY901" s="153"/>
      <c r="BD901" s="153"/>
      <c r="BE901" s="153"/>
      <c r="BF901" s="153"/>
    </row>
    <row r="902" ht="15.75" customHeight="1">
      <c r="B902" s="153"/>
      <c r="C902" s="153"/>
      <c r="H902" s="153"/>
      <c r="I902" s="153"/>
      <c r="N902" s="153"/>
      <c r="O902" s="153"/>
      <c r="T902" s="153"/>
      <c r="U902" s="153"/>
      <c r="Z902" s="153"/>
      <c r="AA902" s="153"/>
      <c r="AF902" s="153"/>
      <c r="AG902" s="153"/>
      <c r="AL902" s="153"/>
      <c r="AM902" s="153"/>
      <c r="AR902" s="153"/>
      <c r="AS902" s="153"/>
      <c r="AX902" s="153"/>
      <c r="AY902" s="153"/>
      <c r="BD902" s="153"/>
      <c r="BE902" s="153"/>
      <c r="BF902" s="153"/>
    </row>
    <row r="903" ht="15.75" customHeight="1">
      <c r="B903" s="153"/>
      <c r="C903" s="153"/>
      <c r="H903" s="153"/>
      <c r="I903" s="153"/>
      <c r="N903" s="153"/>
      <c r="O903" s="153"/>
      <c r="T903" s="153"/>
      <c r="U903" s="153"/>
      <c r="Z903" s="153"/>
      <c r="AA903" s="153"/>
      <c r="AF903" s="153"/>
      <c r="AG903" s="153"/>
      <c r="AL903" s="153"/>
      <c r="AM903" s="153"/>
      <c r="AR903" s="153"/>
      <c r="AS903" s="153"/>
      <c r="AX903" s="153"/>
      <c r="AY903" s="153"/>
      <c r="BD903" s="153"/>
      <c r="BE903" s="153"/>
      <c r="BF903" s="153"/>
    </row>
    <row r="904" ht="15.75" customHeight="1">
      <c r="B904" s="153"/>
      <c r="C904" s="153"/>
      <c r="H904" s="153"/>
      <c r="I904" s="153"/>
      <c r="N904" s="153"/>
      <c r="O904" s="153"/>
      <c r="T904" s="153"/>
      <c r="U904" s="153"/>
      <c r="Z904" s="153"/>
      <c r="AA904" s="153"/>
      <c r="AF904" s="153"/>
      <c r="AG904" s="153"/>
      <c r="AL904" s="153"/>
      <c r="AM904" s="153"/>
      <c r="AR904" s="153"/>
      <c r="AS904" s="153"/>
      <c r="AX904" s="153"/>
      <c r="AY904" s="153"/>
      <c r="BD904" s="153"/>
      <c r="BE904" s="153"/>
      <c r="BF904" s="153"/>
    </row>
    <row r="905" ht="15.75" customHeight="1">
      <c r="B905" s="153"/>
      <c r="C905" s="153"/>
      <c r="H905" s="153"/>
      <c r="I905" s="153"/>
      <c r="N905" s="153"/>
      <c r="O905" s="153"/>
      <c r="T905" s="153"/>
      <c r="U905" s="153"/>
      <c r="Z905" s="153"/>
      <c r="AA905" s="153"/>
      <c r="AF905" s="153"/>
      <c r="AG905" s="153"/>
      <c r="AL905" s="153"/>
      <c r="AM905" s="153"/>
      <c r="AR905" s="153"/>
      <c r="AS905" s="153"/>
      <c r="AX905" s="153"/>
      <c r="AY905" s="153"/>
      <c r="BD905" s="153"/>
      <c r="BE905" s="153"/>
      <c r="BF905" s="153"/>
    </row>
    <row r="906" ht="15.75" customHeight="1">
      <c r="B906" s="153"/>
      <c r="C906" s="153"/>
      <c r="H906" s="153"/>
      <c r="I906" s="153"/>
      <c r="N906" s="153"/>
      <c r="O906" s="153"/>
      <c r="T906" s="153"/>
      <c r="U906" s="153"/>
      <c r="Z906" s="153"/>
      <c r="AA906" s="153"/>
      <c r="AF906" s="153"/>
      <c r="AG906" s="153"/>
      <c r="AL906" s="153"/>
      <c r="AM906" s="153"/>
      <c r="AR906" s="153"/>
      <c r="AS906" s="153"/>
      <c r="AX906" s="153"/>
      <c r="AY906" s="153"/>
      <c r="BD906" s="153"/>
      <c r="BE906" s="153"/>
      <c r="BF906" s="153"/>
    </row>
    <row r="907" ht="15.75" customHeight="1">
      <c r="B907" s="153"/>
      <c r="C907" s="153"/>
      <c r="H907" s="153"/>
      <c r="I907" s="153"/>
      <c r="N907" s="153"/>
      <c r="O907" s="153"/>
      <c r="T907" s="153"/>
      <c r="U907" s="153"/>
      <c r="Z907" s="153"/>
      <c r="AA907" s="153"/>
      <c r="AF907" s="153"/>
      <c r="AG907" s="153"/>
      <c r="AL907" s="153"/>
      <c r="AM907" s="153"/>
      <c r="AR907" s="153"/>
      <c r="AS907" s="153"/>
      <c r="AX907" s="153"/>
      <c r="AY907" s="153"/>
      <c r="BD907" s="153"/>
      <c r="BE907" s="153"/>
      <c r="BF907" s="153"/>
    </row>
    <row r="908" ht="15.75" customHeight="1">
      <c r="B908" s="153"/>
      <c r="C908" s="153"/>
      <c r="H908" s="153"/>
      <c r="I908" s="153"/>
      <c r="N908" s="153"/>
      <c r="O908" s="153"/>
      <c r="T908" s="153"/>
      <c r="U908" s="153"/>
      <c r="Z908" s="153"/>
      <c r="AA908" s="153"/>
      <c r="AF908" s="153"/>
      <c r="AG908" s="153"/>
      <c r="AL908" s="153"/>
      <c r="AM908" s="153"/>
      <c r="AR908" s="153"/>
      <c r="AS908" s="153"/>
      <c r="AX908" s="153"/>
      <c r="AY908" s="153"/>
      <c r="BD908" s="153"/>
      <c r="BE908" s="153"/>
      <c r="BF908" s="153"/>
    </row>
    <row r="909" ht="15.75" customHeight="1">
      <c r="B909" s="153"/>
      <c r="C909" s="153"/>
      <c r="H909" s="153"/>
      <c r="I909" s="153"/>
      <c r="N909" s="153"/>
      <c r="O909" s="153"/>
      <c r="T909" s="153"/>
      <c r="U909" s="153"/>
      <c r="Z909" s="153"/>
      <c r="AA909" s="153"/>
      <c r="AF909" s="153"/>
      <c r="AG909" s="153"/>
      <c r="AL909" s="153"/>
      <c r="AM909" s="153"/>
      <c r="AR909" s="153"/>
      <c r="AS909" s="153"/>
      <c r="AX909" s="153"/>
      <c r="AY909" s="153"/>
      <c r="BD909" s="153"/>
      <c r="BE909" s="153"/>
      <c r="BF909" s="153"/>
    </row>
    <row r="910" ht="15.75" customHeight="1">
      <c r="B910" s="153"/>
      <c r="C910" s="153"/>
      <c r="H910" s="153"/>
      <c r="I910" s="153"/>
      <c r="N910" s="153"/>
      <c r="O910" s="153"/>
      <c r="T910" s="153"/>
      <c r="U910" s="153"/>
      <c r="Z910" s="153"/>
      <c r="AA910" s="153"/>
      <c r="AF910" s="153"/>
      <c r="AG910" s="153"/>
      <c r="AL910" s="153"/>
      <c r="AM910" s="153"/>
      <c r="AR910" s="153"/>
      <c r="AS910" s="153"/>
      <c r="AX910" s="153"/>
      <c r="AY910" s="153"/>
      <c r="BD910" s="153"/>
      <c r="BE910" s="153"/>
      <c r="BF910" s="153"/>
    </row>
    <row r="911" ht="15.75" customHeight="1">
      <c r="B911" s="153"/>
      <c r="C911" s="153"/>
      <c r="H911" s="153"/>
      <c r="I911" s="153"/>
      <c r="N911" s="153"/>
      <c r="O911" s="153"/>
      <c r="T911" s="153"/>
      <c r="U911" s="153"/>
      <c r="Z911" s="153"/>
      <c r="AA911" s="153"/>
      <c r="AF911" s="153"/>
      <c r="AG911" s="153"/>
      <c r="AL911" s="153"/>
      <c r="AM911" s="153"/>
      <c r="AR911" s="153"/>
      <c r="AS911" s="153"/>
      <c r="AX911" s="153"/>
      <c r="AY911" s="153"/>
      <c r="BD911" s="153"/>
      <c r="BE911" s="153"/>
      <c r="BF911" s="153"/>
    </row>
    <row r="912" ht="15.75" customHeight="1">
      <c r="B912" s="153"/>
      <c r="C912" s="153"/>
      <c r="H912" s="153"/>
      <c r="I912" s="153"/>
      <c r="N912" s="153"/>
      <c r="O912" s="153"/>
      <c r="T912" s="153"/>
      <c r="U912" s="153"/>
      <c r="Z912" s="153"/>
      <c r="AA912" s="153"/>
      <c r="AF912" s="153"/>
      <c r="AG912" s="153"/>
      <c r="AL912" s="153"/>
      <c r="AM912" s="153"/>
      <c r="AR912" s="153"/>
      <c r="AS912" s="153"/>
      <c r="AX912" s="153"/>
      <c r="AY912" s="153"/>
      <c r="BD912" s="153"/>
      <c r="BE912" s="153"/>
      <c r="BF912" s="153"/>
    </row>
    <row r="913" ht="15.75" customHeight="1">
      <c r="B913" s="153"/>
      <c r="C913" s="153"/>
      <c r="H913" s="153"/>
      <c r="I913" s="153"/>
      <c r="N913" s="153"/>
      <c r="O913" s="153"/>
      <c r="T913" s="153"/>
      <c r="U913" s="153"/>
      <c r="Z913" s="153"/>
      <c r="AA913" s="153"/>
      <c r="AF913" s="153"/>
      <c r="AG913" s="153"/>
      <c r="AL913" s="153"/>
      <c r="AM913" s="153"/>
      <c r="AR913" s="153"/>
      <c r="AS913" s="153"/>
      <c r="AX913" s="153"/>
      <c r="AY913" s="153"/>
      <c r="BD913" s="153"/>
      <c r="BE913" s="153"/>
      <c r="BF913" s="153"/>
    </row>
    <row r="914" ht="15.75" customHeight="1">
      <c r="B914" s="153"/>
      <c r="C914" s="153"/>
      <c r="H914" s="153"/>
      <c r="I914" s="153"/>
      <c r="N914" s="153"/>
      <c r="O914" s="153"/>
      <c r="T914" s="153"/>
      <c r="U914" s="153"/>
      <c r="Z914" s="153"/>
      <c r="AA914" s="153"/>
      <c r="AF914" s="153"/>
      <c r="AG914" s="153"/>
      <c r="AL914" s="153"/>
      <c r="AM914" s="153"/>
      <c r="AR914" s="153"/>
      <c r="AS914" s="153"/>
      <c r="AX914" s="153"/>
      <c r="AY914" s="153"/>
      <c r="BD914" s="153"/>
      <c r="BE914" s="153"/>
      <c r="BF914" s="153"/>
    </row>
    <row r="915" ht="15.75" customHeight="1">
      <c r="B915" s="153"/>
      <c r="C915" s="153"/>
      <c r="H915" s="153"/>
      <c r="I915" s="153"/>
      <c r="N915" s="153"/>
      <c r="O915" s="153"/>
      <c r="T915" s="153"/>
      <c r="U915" s="153"/>
      <c r="Z915" s="153"/>
      <c r="AA915" s="153"/>
      <c r="AF915" s="153"/>
      <c r="AG915" s="153"/>
      <c r="AL915" s="153"/>
      <c r="AM915" s="153"/>
      <c r="AR915" s="153"/>
      <c r="AS915" s="153"/>
      <c r="AX915" s="153"/>
      <c r="AY915" s="153"/>
      <c r="BD915" s="153"/>
      <c r="BE915" s="153"/>
      <c r="BF915" s="153"/>
    </row>
    <row r="916" ht="15.75" customHeight="1">
      <c r="B916" s="153"/>
      <c r="C916" s="153"/>
      <c r="H916" s="153"/>
      <c r="I916" s="153"/>
      <c r="N916" s="153"/>
      <c r="O916" s="153"/>
      <c r="T916" s="153"/>
      <c r="U916" s="153"/>
      <c r="Z916" s="153"/>
      <c r="AA916" s="153"/>
      <c r="AF916" s="153"/>
      <c r="AG916" s="153"/>
      <c r="AL916" s="153"/>
      <c r="AM916" s="153"/>
      <c r="AR916" s="153"/>
      <c r="AS916" s="153"/>
      <c r="AX916" s="153"/>
      <c r="AY916" s="153"/>
      <c r="BD916" s="153"/>
      <c r="BE916" s="153"/>
      <c r="BF916" s="153"/>
    </row>
    <row r="917" ht="15.75" customHeight="1">
      <c r="B917" s="153"/>
      <c r="C917" s="153"/>
      <c r="H917" s="153"/>
      <c r="I917" s="153"/>
      <c r="N917" s="153"/>
      <c r="O917" s="153"/>
      <c r="T917" s="153"/>
      <c r="U917" s="153"/>
      <c r="Z917" s="153"/>
      <c r="AA917" s="153"/>
      <c r="AF917" s="153"/>
      <c r="AG917" s="153"/>
      <c r="AL917" s="153"/>
      <c r="AM917" s="153"/>
      <c r="AR917" s="153"/>
      <c r="AS917" s="153"/>
      <c r="AX917" s="153"/>
      <c r="AY917" s="153"/>
      <c r="BD917" s="153"/>
      <c r="BE917" s="153"/>
      <c r="BF917" s="153"/>
    </row>
    <row r="918" ht="15.75" customHeight="1">
      <c r="B918" s="153"/>
      <c r="C918" s="153"/>
      <c r="H918" s="153"/>
      <c r="I918" s="153"/>
      <c r="N918" s="153"/>
      <c r="O918" s="153"/>
      <c r="T918" s="153"/>
      <c r="U918" s="153"/>
      <c r="Z918" s="153"/>
      <c r="AA918" s="153"/>
      <c r="AF918" s="153"/>
      <c r="AG918" s="153"/>
      <c r="AL918" s="153"/>
      <c r="AM918" s="153"/>
      <c r="AR918" s="153"/>
      <c r="AS918" s="153"/>
      <c r="AX918" s="153"/>
      <c r="AY918" s="153"/>
      <c r="BD918" s="153"/>
      <c r="BE918" s="153"/>
      <c r="BF918" s="153"/>
    </row>
    <row r="919" ht="15.75" customHeight="1">
      <c r="B919" s="153"/>
      <c r="C919" s="153"/>
      <c r="H919" s="153"/>
      <c r="I919" s="153"/>
      <c r="N919" s="153"/>
      <c r="O919" s="153"/>
      <c r="T919" s="153"/>
      <c r="U919" s="153"/>
      <c r="Z919" s="153"/>
      <c r="AA919" s="153"/>
      <c r="AF919" s="153"/>
      <c r="AG919" s="153"/>
      <c r="AL919" s="153"/>
      <c r="AM919" s="153"/>
      <c r="AR919" s="153"/>
      <c r="AS919" s="153"/>
      <c r="AX919" s="153"/>
      <c r="AY919" s="153"/>
      <c r="BD919" s="153"/>
      <c r="BE919" s="153"/>
      <c r="BF919" s="153"/>
    </row>
    <row r="920" ht="15.75" customHeight="1">
      <c r="B920" s="153"/>
      <c r="C920" s="153"/>
      <c r="H920" s="153"/>
      <c r="I920" s="153"/>
      <c r="N920" s="153"/>
      <c r="O920" s="153"/>
      <c r="T920" s="153"/>
      <c r="U920" s="153"/>
      <c r="Z920" s="153"/>
      <c r="AA920" s="153"/>
      <c r="AF920" s="153"/>
      <c r="AG920" s="153"/>
      <c r="AL920" s="153"/>
      <c r="AM920" s="153"/>
      <c r="AR920" s="153"/>
      <c r="AS920" s="153"/>
      <c r="AX920" s="153"/>
      <c r="AY920" s="153"/>
      <c r="BD920" s="153"/>
      <c r="BE920" s="153"/>
      <c r="BF920" s="153"/>
    </row>
    <row r="921" ht="15.75" customHeight="1">
      <c r="B921" s="153"/>
      <c r="C921" s="153"/>
      <c r="H921" s="153"/>
      <c r="I921" s="153"/>
      <c r="N921" s="153"/>
      <c r="O921" s="153"/>
      <c r="T921" s="153"/>
      <c r="U921" s="153"/>
      <c r="Z921" s="153"/>
      <c r="AA921" s="153"/>
      <c r="AF921" s="153"/>
      <c r="AG921" s="153"/>
      <c r="AL921" s="153"/>
      <c r="AM921" s="153"/>
      <c r="AR921" s="153"/>
      <c r="AS921" s="153"/>
      <c r="AX921" s="153"/>
      <c r="AY921" s="153"/>
      <c r="BD921" s="153"/>
      <c r="BE921" s="153"/>
      <c r="BF921" s="153"/>
    </row>
    <row r="922" ht="15.75" customHeight="1">
      <c r="B922" s="153"/>
      <c r="C922" s="153"/>
      <c r="H922" s="153"/>
      <c r="I922" s="153"/>
      <c r="N922" s="153"/>
      <c r="O922" s="153"/>
      <c r="T922" s="153"/>
      <c r="U922" s="153"/>
      <c r="Z922" s="153"/>
      <c r="AA922" s="153"/>
      <c r="AF922" s="153"/>
      <c r="AG922" s="153"/>
      <c r="AL922" s="153"/>
      <c r="AM922" s="153"/>
      <c r="AR922" s="153"/>
      <c r="AS922" s="153"/>
      <c r="AX922" s="153"/>
      <c r="AY922" s="153"/>
      <c r="BD922" s="153"/>
      <c r="BE922" s="153"/>
      <c r="BF922" s="153"/>
    </row>
    <row r="923" ht="15.75" customHeight="1">
      <c r="B923" s="153"/>
      <c r="C923" s="153"/>
      <c r="H923" s="153"/>
      <c r="I923" s="153"/>
      <c r="N923" s="153"/>
      <c r="O923" s="153"/>
      <c r="T923" s="153"/>
      <c r="U923" s="153"/>
      <c r="Z923" s="153"/>
      <c r="AA923" s="153"/>
      <c r="AF923" s="153"/>
      <c r="AG923" s="153"/>
      <c r="AL923" s="153"/>
      <c r="AM923" s="153"/>
      <c r="AR923" s="153"/>
      <c r="AS923" s="153"/>
      <c r="AX923" s="153"/>
      <c r="AY923" s="153"/>
      <c r="BD923" s="153"/>
      <c r="BE923" s="153"/>
      <c r="BF923" s="153"/>
    </row>
    <row r="924" ht="15.75" customHeight="1">
      <c r="B924" s="153"/>
      <c r="C924" s="153"/>
      <c r="H924" s="153"/>
      <c r="I924" s="153"/>
      <c r="N924" s="153"/>
      <c r="O924" s="153"/>
      <c r="T924" s="153"/>
      <c r="U924" s="153"/>
      <c r="Z924" s="153"/>
      <c r="AA924" s="153"/>
      <c r="AF924" s="153"/>
      <c r="AG924" s="153"/>
      <c r="AL924" s="153"/>
      <c r="AM924" s="153"/>
      <c r="AR924" s="153"/>
      <c r="AS924" s="153"/>
      <c r="AX924" s="153"/>
      <c r="AY924" s="153"/>
      <c r="BD924" s="153"/>
      <c r="BE924" s="153"/>
      <c r="BF924" s="153"/>
    </row>
    <row r="925" ht="15.75" customHeight="1">
      <c r="B925" s="153"/>
      <c r="C925" s="153"/>
      <c r="H925" s="153"/>
      <c r="I925" s="153"/>
      <c r="N925" s="153"/>
      <c r="O925" s="153"/>
      <c r="T925" s="153"/>
      <c r="U925" s="153"/>
      <c r="Z925" s="153"/>
      <c r="AA925" s="153"/>
      <c r="AF925" s="153"/>
      <c r="AG925" s="153"/>
      <c r="AL925" s="153"/>
      <c r="AM925" s="153"/>
      <c r="AR925" s="153"/>
      <c r="AS925" s="153"/>
      <c r="AX925" s="153"/>
      <c r="AY925" s="153"/>
      <c r="BD925" s="153"/>
      <c r="BE925" s="153"/>
      <c r="BF925" s="153"/>
    </row>
    <row r="926" ht="15.75" customHeight="1">
      <c r="B926" s="153"/>
      <c r="C926" s="153"/>
      <c r="H926" s="153"/>
      <c r="I926" s="153"/>
      <c r="N926" s="153"/>
      <c r="O926" s="153"/>
      <c r="T926" s="153"/>
      <c r="U926" s="153"/>
      <c r="Z926" s="153"/>
      <c r="AA926" s="153"/>
      <c r="AF926" s="153"/>
      <c r="AG926" s="153"/>
      <c r="AL926" s="153"/>
      <c r="AM926" s="153"/>
      <c r="AR926" s="153"/>
      <c r="AS926" s="153"/>
      <c r="AX926" s="153"/>
      <c r="AY926" s="153"/>
      <c r="BD926" s="153"/>
      <c r="BE926" s="153"/>
      <c r="BF926" s="153"/>
    </row>
    <row r="927" ht="15.75" customHeight="1">
      <c r="B927" s="153"/>
      <c r="C927" s="153"/>
      <c r="H927" s="153"/>
      <c r="I927" s="153"/>
      <c r="N927" s="153"/>
      <c r="O927" s="153"/>
      <c r="T927" s="153"/>
      <c r="U927" s="153"/>
      <c r="Z927" s="153"/>
      <c r="AA927" s="153"/>
      <c r="AF927" s="153"/>
      <c r="AG927" s="153"/>
      <c r="AL927" s="153"/>
      <c r="AM927" s="153"/>
      <c r="AR927" s="153"/>
      <c r="AS927" s="153"/>
      <c r="AX927" s="153"/>
      <c r="AY927" s="153"/>
      <c r="BD927" s="153"/>
      <c r="BE927" s="153"/>
      <c r="BF927" s="153"/>
    </row>
    <row r="928" ht="15.75" customHeight="1">
      <c r="B928" s="153"/>
      <c r="C928" s="153"/>
      <c r="H928" s="153"/>
      <c r="I928" s="153"/>
      <c r="N928" s="153"/>
      <c r="O928" s="153"/>
      <c r="T928" s="153"/>
      <c r="U928" s="153"/>
      <c r="Z928" s="153"/>
      <c r="AA928" s="153"/>
      <c r="AF928" s="153"/>
      <c r="AG928" s="153"/>
      <c r="AL928" s="153"/>
      <c r="AM928" s="153"/>
      <c r="AR928" s="153"/>
      <c r="AS928" s="153"/>
      <c r="AX928" s="153"/>
      <c r="AY928" s="153"/>
      <c r="BD928" s="153"/>
      <c r="BE928" s="153"/>
      <c r="BF928" s="153"/>
    </row>
    <row r="929" ht="15.75" customHeight="1">
      <c r="B929" s="153"/>
      <c r="C929" s="153"/>
      <c r="H929" s="153"/>
      <c r="I929" s="153"/>
      <c r="N929" s="153"/>
      <c r="O929" s="153"/>
      <c r="T929" s="153"/>
      <c r="U929" s="153"/>
      <c r="Z929" s="153"/>
      <c r="AA929" s="153"/>
      <c r="AF929" s="153"/>
      <c r="AG929" s="153"/>
      <c r="AL929" s="153"/>
      <c r="AM929" s="153"/>
      <c r="AR929" s="153"/>
      <c r="AS929" s="153"/>
      <c r="AX929" s="153"/>
      <c r="AY929" s="153"/>
      <c r="BD929" s="153"/>
      <c r="BE929" s="153"/>
      <c r="BF929" s="153"/>
    </row>
    <row r="930" ht="15.75" customHeight="1">
      <c r="B930" s="153"/>
      <c r="C930" s="153"/>
      <c r="H930" s="153"/>
      <c r="I930" s="153"/>
      <c r="N930" s="153"/>
      <c r="O930" s="153"/>
      <c r="T930" s="153"/>
      <c r="U930" s="153"/>
      <c r="Z930" s="153"/>
      <c r="AA930" s="153"/>
      <c r="AF930" s="153"/>
      <c r="AG930" s="153"/>
      <c r="AL930" s="153"/>
      <c r="AM930" s="153"/>
      <c r="AR930" s="153"/>
      <c r="AS930" s="153"/>
      <c r="AX930" s="153"/>
      <c r="AY930" s="153"/>
      <c r="BD930" s="153"/>
      <c r="BE930" s="153"/>
      <c r="BF930" s="153"/>
    </row>
    <row r="931" ht="15.75" customHeight="1">
      <c r="B931" s="153"/>
      <c r="C931" s="153"/>
      <c r="H931" s="153"/>
      <c r="I931" s="153"/>
      <c r="N931" s="153"/>
      <c r="O931" s="153"/>
      <c r="T931" s="153"/>
      <c r="U931" s="153"/>
      <c r="Z931" s="153"/>
      <c r="AA931" s="153"/>
      <c r="AF931" s="153"/>
      <c r="AG931" s="153"/>
      <c r="AL931" s="153"/>
      <c r="AM931" s="153"/>
      <c r="AR931" s="153"/>
      <c r="AS931" s="153"/>
      <c r="AX931" s="153"/>
      <c r="AY931" s="153"/>
      <c r="BD931" s="153"/>
      <c r="BE931" s="153"/>
      <c r="BF931" s="153"/>
    </row>
    <row r="932" ht="15.75" customHeight="1">
      <c r="B932" s="153"/>
      <c r="C932" s="153"/>
      <c r="H932" s="153"/>
      <c r="I932" s="153"/>
      <c r="N932" s="153"/>
      <c r="O932" s="153"/>
      <c r="T932" s="153"/>
      <c r="U932" s="153"/>
      <c r="Z932" s="153"/>
      <c r="AA932" s="153"/>
      <c r="AF932" s="153"/>
      <c r="AG932" s="153"/>
      <c r="AL932" s="153"/>
      <c r="AM932" s="153"/>
      <c r="AR932" s="153"/>
      <c r="AS932" s="153"/>
      <c r="AX932" s="153"/>
      <c r="AY932" s="153"/>
      <c r="BD932" s="153"/>
      <c r="BE932" s="153"/>
      <c r="BF932" s="153"/>
    </row>
    <row r="933" ht="15.75" customHeight="1">
      <c r="B933" s="153"/>
      <c r="C933" s="153"/>
      <c r="H933" s="153"/>
      <c r="I933" s="153"/>
      <c r="N933" s="153"/>
      <c r="O933" s="153"/>
      <c r="T933" s="153"/>
      <c r="U933" s="153"/>
      <c r="Z933" s="153"/>
      <c r="AA933" s="153"/>
      <c r="AF933" s="153"/>
      <c r="AG933" s="153"/>
      <c r="AL933" s="153"/>
      <c r="AM933" s="153"/>
      <c r="AR933" s="153"/>
      <c r="AS933" s="153"/>
      <c r="AX933" s="153"/>
      <c r="AY933" s="153"/>
      <c r="BD933" s="153"/>
      <c r="BE933" s="153"/>
      <c r="BF933" s="153"/>
    </row>
    <row r="934" ht="15.75" customHeight="1">
      <c r="B934" s="153"/>
      <c r="C934" s="153"/>
      <c r="H934" s="153"/>
      <c r="I934" s="153"/>
      <c r="N934" s="153"/>
      <c r="O934" s="153"/>
      <c r="T934" s="153"/>
      <c r="U934" s="153"/>
      <c r="Z934" s="153"/>
      <c r="AA934" s="153"/>
      <c r="AF934" s="153"/>
      <c r="AG934" s="153"/>
      <c r="AL934" s="153"/>
      <c r="AM934" s="153"/>
      <c r="AR934" s="153"/>
      <c r="AS934" s="153"/>
      <c r="AX934" s="153"/>
      <c r="AY934" s="153"/>
      <c r="BD934" s="153"/>
      <c r="BE934" s="153"/>
      <c r="BF934" s="153"/>
    </row>
    <row r="935" ht="15.75" customHeight="1">
      <c r="B935" s="153"/>
      <c r="C935" s="153"/>
      <c r="H935" s="153"/>
      <c r="I935" s="153"/>
      <c r="N935" s="153"/>
      <c r="O935" s="153"/>
      <c r="T935" s="153"/>
      <c r="U935" s="153"/>
      <c r="Z935" s="153"/>
      <c r="AA935" s="153"/>
      <c r="AF935" s="153"/>
      <c r="AG935" s="153"/>
      <c r="AL935" s="153"/>
      <c r="AM935" s="153"/>
      <c r="AR935" s="153"/>
      <c r="AS935" s="153"/>
      <c r="AX935" s="153"/>
      <c r="AY935" s="153"/>
      <c r="BD935" s="153"/>
      <c r="BE935" s="153"/>
      <c r="BF935" s="153"/>
    </row>
    <row r="936" ht="15.75" customHeight="1">
      <c r="B936" s="153"/>
      <c r="C936" s="153"/>
      <c r="H936" s="153"/>
      <c r="I936" s="153"/>
      <c r="N936" s="153"/>
      <c r="O936" s="153"/>
      <c r="T936" s="153"/>
      <c r="U936" s="153"/>
      <c r="Z936" s="153"/>
      <c r="AA936" s="153"/>
      <c r="AF936" s="153"/>
      <c r="AG936" s="153"/>
      <c r="AL936" s="153"/>
      <c r="AM936" s="153"/>
      <c r="AR936" s="153"/>
      <c r="AS936" s="153"/>
      <c r="AX936" s="153"/>
      <c r="AY936" s="153"/>
      <c r="BD936" s="153"/>
      <c r="BE936" s="153"/>
      <c r="BF936" s="153"/>
    </row>
    <row r="937" ht="15.75" customHeight="1">
      <c r="B937" s="153"/>
      <c r="C937" s="153"/>
      <c r="H937" s="153"/>
      <c r="I937" s="153"/>
      <c r="N937" s="153"/>
      <c r="O937" s="153"/>
      <c r="T937" s="153"/>
      <c r="U937" s="153"/>
      <c r="Z937" s="153"/>
      <c r="AA937" s="153"/>
      <c r="AF937" s="153"/>
      <c r="AG937" s="153"/>
      <c r="AL937" s="153"/>
      <c r="AM937" s="153"/>
      <c r="AR937" s="153"/>
      <c r="AS937" s="153"/>
      <c r="AX937" s="153"/>
      <c r="AY937" s="153"/>
      <c r="BD937" s="153"/>
      <c r="BE937" s="153"/>
      <c r="BF937" s="153"/>
    </row>
    <row r="938" ht="15.75" customHeight="1">
      <c r="B938" s="153"/>
      <c r="C938" s="153"/>
      <c r="H938" s="153"/>
      <c r="I938" s="153"/>
      <c r="N938" s="153"/>
      <c r="O938" s="153"/>
      <c r="T938" s="153"/>
      <c r="U938" s="153"/>
      <c r="Z938" s="153"/>
      <c r="AA938" s="153"/>
      <c r="AF938" s="153"/>
      <c r="AG938" s="153"/>
      <c r="AL938" s="153"/>
      <c r="AM938" s="153"/>
      <c r="AR938" s="153"/>
      <c r="AS938" s="153"/>
      <c r="AX938" s="153"/>
      <c r="AY938" s="153"/>
      <c r="BD938" s="153"/>
      <c r="BE938" s="153"/>
      <c r="BF938" s="153"/>
    </row>
    <row r="939" ht="15.75" customHeight="1">
      <c r="B939" s="153"/>
      <c r="C939" s="153"/>
      <c r="H939" s="153"/>
      <c r="I939" s="153"/>
      <c r="N939" s="153"/>
      <c r="O939" s="153"/>
      <c r="T939" s="153"/>
      <c r="U939" s="153"/>
      <c r="Z939" s="153"/>
      <c r="AA939" s="153"/>
      <c r="AF939" s="153"/>
      <c r="AG939" s="153"/>
      <c r="AL939" s="153"/>
      <c r="AM939" s="153"/>
      <c r="AR939" s="153"/>
      <c r="AS939" s="153"/>
      <c r="AX939" s="153"/>
      <c r="AY939" s="153"/>
      <c r="BD939" s="153"/>
      <c r="BE939" s="153"/>
      <c r="BF939" s="153"/>
    </row>
    <row r="940" ht="15.75" customHeight="1">
      <c r="B940" s="153"/>
      <c r="C940" s="153"/>
      <c r="H940" s="153"/>
      <c r="I940" s="153"/>
      <c r="N940" s="153"/>
      <c r="O940" s="153"/>
      <c r="T940" s="153"/>
      <c r="U940" s="153"/>
      <c r="Z940" s="153"/>
      <c r="AA940" s="153"/>
      <c r="AF940" s="153"/>
      <c r="AG940" s="153"/>
      <c r="AL940" s="153"/>
      <c r="AM940" s="153"/>
      <c r="AR940" s="153"/>
      <c r="AS940" s="153"/>
      <c r="AX940" s="153"/>
      <c r="AY940" s="153"/>
      <c r="BD940" s="153"/>
      <c r="BE940" s="153"/>
      <c r="BF940" s="153"/>
    </row>
    <row r="941" ht="15.75" customHeight="1">
      <c r="B941" s="153"/>
      <c r="C941" s="153"/>
      <c r="H941" s="153"/>
      <c r="I941" s="153"/>
      <c r="N941" s="153"/>
      <c r="O941" s="153"/>
      <c r="T941" s="153"/>
      <c r="U941" s="153"/>
      <c r="Z941" s="153"/>
      <c r="AA941" s="153"/>
      <c r="AF941" s="153"/>
      <c r="AG941" s="153"/>
      <c r="AL941" s="153"/>
      <c r="AM941" s="153"/>
      <c r="AR941" s="153"/>
      <c r="AS941" s="153"/>
      <c r="AX941" s="153"/>
      <c r="AY941" s="153"/>
      <c r="BD941" s="153"/>
      <c r="BE941" s="153"/>
      <c r="BF941" s="153"/>
    </row>
    <row r="942" ht="15.75" customHeight="1">
      <c r="B942" s="153"/>
      <c r="C942" s="153"/>
      <c r="H942" s="153"/>
      <c r="I942" s="153"/>
      <c r="N942" s="153"/>
      <c r="O942" s="153"/>
      <c r="T942" s="153"/>
      <c r="U942" s="153"/>
      <c r="Z942" s="153"/>
      <c r="AA942" s="153"/>
      <c r="AF942" s="153"/>
      <c r="AG942" s="153"/>
      <c r="AL942" s="153"/>
      <c r="AM942" s="153"/>
      <c r="AR942" s="153"/>
      <c r="AS942" s="153"/>
      <c r="AX942" s="153"/>
      <c r="AY942" s="153"/>
      <c r="BD942" s="153"/>
      <c r="BE942" s="153"/>
      <c r="BF942" s="153"/>
    </row>
    <row r="943" ht="15.75" customHeight="1">
      <c r="B943" s="153"/>
      <c r="C943" s="153"/>
      <c r="H943" s="153"/>
      <c r="I943" s="153"/>
      <c r="N943" s="153"/>
      <c r="O943" s="153"/>
      <c r="T943" s="153"/>
      <c r="U943" s="153"/>
      <c r="Z943" s="153"/>
      <c r="AA943" s="153"/>
      <c r="AF943" s="153"/>
      <c r="AG943" s="153"/>
      <c r="AL943" s="153"/>
      <c r="AM943" s="153"/>
      <c r="AR943" s="153"/>
      <c r="AS943" s="153"/>
      <c r="AX943" s="153"/>
      <c r="AY943" s="153"/>
      <c r="BD943" s="153"/>
      <c r="BE943" s="153"/>
      <c r="BF943" s="153"/>
    </row>
    <row r="944" ht="15.75" customHeight="1">
      <c r="B944" s="153"/>
      <c r="C944" s="153"/>
      <c r="H944" s="153"/>
      <c r="I944" s="153"/>
      <c r="N944" s="153"/>
      <c r="O944" s="153"/>
      <c r="T944" s="153"/>
      <c r="U944" s="153"/>
      <c r="Z944" s="153"/>
      <c r="AA944" s="153"/>
      <c r="AF944" s="153"/>
      <c r="AG944" s="153"/>
      <c r="AL944" s="153"/>
      <c r="AM944" s="153"/>
      <c r="AR944" s="153"/>
      <c r="AS944" s="153"/>
      <c r="AX944" s="153"/>
      <c r="AY944" s="153"/>
      <c r="BD944" s="153"/>
      <c r="BE944" s="153"/>
      <c r="BF944" s="153"/>
    </row>
    <row r="945" ht="15.75" customHeight="1">
      <c r="B945" s="153"/>
      <c r="C945" s="153"/>
      <c r="H945" s="153"/>
      <c r="I945" s="153"/>
      <c r="N945" s="153"/>
      <c r="O945" s="153"/>
      <c r="T945" s="153"/>
      <c r="U945" s="153"/>
      <c r="Z945" s="153"/>
      <c r="AA945" s="153"/>
      <c r="AF945" s="153"/>
      <c r="AG945" s="153"/>
      <c r="AL945" s="153"/>
      <c r="AM945" s="153"/>
      <c r="AR945" s="153"/>
      <c r="AS945" s="153"/>
      <c r="AX945" s="153"/>
      <c r="AY945" s="153"/>
      <c r="BD945" s="153"/>
      <c r="BE945" s="153"/>
      <c r="BF945" s="153"/>
    </row>
    <row r="946" ht="15.75" customHeight="1">
      <c r="B946" s="153"/>
      <c r="C946" s="153"/>
      <c r="H946" s="153"/>
      <c r="I946" s="153"/>
      <c r="N946" s="153"/>
      <c r="O946" s="153"/>
      <c r="T946" s="153"/>
      <c r="U946" s="153"/>
      <c r="Z946" s="153"/>
      <c r="AA946" s="153"/>
      <c r="AF946" s="153"/>
      <c r="AG946" s="153"/>
      <c r="AL946" s="153"/>
      <c r="AM946" s="153"/>
      <c r="AR946" s="153"/>
      <c r="AS946" s="153"/>
      <c r="AX946" s="153"/>
      <c r="AY946" s="153"/>
      <c r="BD946" s="153"/>
      <c r="BE946" s="153"/>
      <c r="BF946" s="153"/>
    </row>
    <row r="947" ht="15.75" customHeight="1">
      <c r="B947" s="153"/>
      <c r="C947" s="153"/>
      <c r="H947" s="153"/>
      <c r="I947" s="153"/>
      <c r="N947" s="153"/>
      <c r="O947" s="153"/>
      <c r="T947" s="153"/>
      <c r="U947" s="153"/>
      <c r="Z947" s="153"/>
      <c r="AA947" s="153"/>
      <c r="AF947" s="153"/>
      <c r="AG947" s="153"/>
      <c r="AL947" s="153"/>
      <c r="AM947" s="153"/>
      <c r="AR947" s="153"/>
      <c r="AS947" s="153"/>
      <c r="AX947" s="153"/>
      <c r="AY947" s="153"/>
      <c r="BD947" s="153"/>
      <c r="BE947" s="153"/>
      <c r="BF947" s="153"/>
    </row>
    <row r="948" ht="15.75" customHeight="1">
      <c r="B948" s="153"/>
      <c r="C948" s="153"/>
      <c r="H948" s="153"/>
      <c r="I948" s="153"/>
      <c r="N948" s="153"/>
      <c r="O948" s="153"/>
      <c r="T948" s="153"/>
      <c r="U948" s="153"/>
      <c r="Z948" s="153"/>
      <c r="AA948" s="153"/>
      <c r="AF948" s="153"/>
      <c r="AG948" s="153"/>
      <c r="AL948" s="153"/>
      <c r="AM948" s="153"/>
      <c r="AR948" s="153"/>
      <c r="AS948" s="153"/>
      <c r="AX948" s="153"/>
      <c r="AY948" s="153"/>
      <c r="BD948" s="153"/>
      <c r="BE948" s="153"/>
      <c r="BF948" s="153"/>
    </row>
    <row r="949" ht="15.75" customHeight="1">
      <c r="B949" s="153"/>
      <c r="C949" s="153"/>
      <c r="H949" s="153"/>
      <c r="I949" s="153"/>
      <c r="N949" s="153"/>
      <c r="O949" s="153"/>
      <c r="T949" s="153"/>
      <c r="U949" s="153"/>
      <c r="Z949" s="153"/>
      <c r="AA949" s="153"/>
      <c r="AF949" s="153"/>
      <c r="AG949" s="153"/>
      <c r="AL949" s="153"/>
      <c r="AM949" s="153"/>
      <c r="AR949" s="153"/>
      <c r="AS949" s="153"/>
      <c r="AX949" s="153"/>
      <c r="AY949" s="153"/>
      <c r="BD949" s="153"/>
      <c r="BE949" s="153"/>
      <c r="BF949" s="153"/>
    </row>
    <row r="950" ht="15.75" customHeight="1">
      <c r="B950" s="153"/>
      <c r="C950" s="153"/>
      <c r="H950" s="153"/>
      <c r="I950" s="153"/>
      <c r="N950" s="153"/>
      <c r="O950" s="153"/>
      <c r="T950" s="153"/>
      <c r="U950" s="153"/>
      <c r="Z950" s="153"/>
      <c r="AA950" s="153"/>
      <c r="AF950" s="153"/>
      <c r="AG950" s="153"/>
      <c r="AL950" s="153"/>
      <c r="AM950" s="153"/>
      <c r="AR950" s="153"/>
      <c r="AS950" s="153"/>
      <c r="AX950" s="153"/>
      <c r="AY950" s="153"/>
      <c r="BD950" s="153"/>
      <c r="BE950" s="153"/>
      <c r="BF950" s="153"/>
    </row>
    <row r="951" ht="15.75" customHeight="1">
      <c r="B951" s="153"/>
      <c r="C951" s="153"/>
      <c r="H951" s="153"/>
      <c r="I951" s="153"/>
      <c r="N951" s="153"/>
      <c r="O951" s="153"/>
      <c r="T951" s="153"/>
      <c r="U951" s="153"/>
      <c r="Z951" s="153"/>
      <c r="AA951" s="153"/>
      <c r="AF951" s="153"/>
      <c r="AG951" s="153"/>
      <c r="AL951" s="153"/>
      <c r="AM951" s="153"/>
      <c r="AR951" s="153"/>
      <c r="AS951" s="153"/>
      <c r="AX951" s="153"/>
      <c r="AY951" s="153"/>
      <c r="BD951" s="153"/>
      <c r="BE951" s="153"/>
      <c r="BF951" s="153"/>
    </row>
    <row r="952" ht="15.75" customHeight="1">
      <c r="B952" s="153"/>
      <c r="C952" s="153"/>
      <c r="H952" s="153"/>
      <c r="I952" s="153"/>
      <c r="N952" s="153"/>
      <c r="O952" s="153"/>
      <c r="T952" s="153"/>
      <c r="U952" s="153"/>
      <c r="Z952" s="153"/>
      <c r="AA952" s="153"/>
      <c r="AF952" s="153"/>
      <c r="AG952" s="153"/>
      <c r="AL952" s="153"/>
      <c r="AM952" s="153"/>
      <c r="AR952" s="153"/>
      <c r="AS952" s="153"/>
      <c r="AX952" s="153"/>
      <c r="AY952" s="153"/>
      <c r="BD952" s="153"/>
      <c r="BE952" s="153"/>
      <c r="BF952" s="153"/>
    </row>
    <row r="953" ht="15.75" customHeight="1">
      <c r="B953" s="153"/>
      <c r="C953" s="153"/>
      <c r="H953" s="153"/>
      <c r="I953" s="153"/>
      <c r="N953" s="153"/>
      <c r="O953" s="153"/>
      <c r="T953" s="153"/>
      <c r="U953" s="153"/>
      <c r="Z953" s="153"/>
      <c r="AA953" s="153"/>
      <c r="AF953" s="153"/>
      <c r="AG953" s="153"/>
      <c r="AL953" s="153"/>
      <c r="AM953" s="153"/>
      <c r="AR953" s="153"/>
      <c r="AS953" s="153"/>
      <c r="AX953" s="153"/>
      <c r="AY953" s="153"/>
      <c r="BD953" s="153"/>
      <c r="BE953" s="153"/>
      <c r="BF953" s="153"/>
    </row>
    <row r="954" ht="15.75" customHeight="1">
      <c r="B954" s="153"/>
      <c r="C954" s="153"/>
      <c r="H954" s="153"/>
      <c r="I954" s="153"/>
      <c r="N954" s="153"/>
      <c r="O954" s="153"/>
      <c r="T954" s="153"/>
      <c r="U954" s="153"/>
      <c r="Z954" s="153"/>
      <c r="AA954" s="153"/>
      <c r="AF954" s="153"/>
      <c r="AG954" s="153"/>
      <c r="AL954" s="153"/>
      <c r="AM954" s="153"/>
      <c r="AR954" s="153"/>
      <c r="AS954" s="153"/>
      <c r="AX954" s="153"/>
      <c r="AY954" s="153"/>
      <c r="BD954" s="153"/>
      <c r="BE954" s="153"/>
      <c r="BF954" s="153"/>
    </row>
    <row r="955" ht="15.75" customHeight="1">
      <c r="B955" s="153"/>
      <c r="C955" s="153"/>
      <c r="H955" s="153"/>
      <c r="I955" s="153"/>
      <c r="N955" s="153"/>
      <c r="O955" s="153"/>
      <c r="T955" s="153"/>
      <c r="U955" s="153"/>
      <c r="Z955" s="153"/>
      <c r="AA955" s="153"/>
      <c r="AF955" s="153"/>
      <c r="AG955" s="153"/>
      <c r="AL955" s="153"/>
      <c r="AM955" s="153"/>
      <c r="AR955" s="153"/>
      <c r="AS955" s="153"/>
      <c r="AX955" s="153"/>
      <c r="AY955" s="153"/>
      <c r="BD955" s="153"/>
      <c r="BE955" s="153"/>
      <c r="BF955" s="153"/>
    </row>
    <row r="956" ht="15.75" customHeight="1">
      <c r="B956" s="153"/>
      <c r="C956" s="153"/>
      <c r="H956" s="153"/>
      <c r="I956" s="153"/>
      <c r="N956" s="153"/>
      <c r="O956" s="153"/>
      <c r="T956" s="153"/>
      <c r="U956" s="153"/>
      <c r="Z956" s="153"/>
      <c r="AA956" s="153"/>
      <c r="AF956" s="153"/>
      <c r="AG956" s="153"/>
      <c r="AL956" s="153"/>
      <c r="AM956" s="153"/>
      <c r="AR956" s="153"/>
      <c r="AS956" s="153"/>
      <c r="AX956" s="153"/>
      <c r="AY956" s="153"/>
      <c r="BD956" s="153"/>
      <c r="BE956" s="153"/>
      <c r="BF956" s="153"/>
    </row>
    <row r="957" ht="15.75" customHeight="1">
      <c r="B957" s="153"/>
      <c r="C957" s="153"/>
      <c r="H957" s="153"/>
      <c r="I957" s="153"/>
      <c r="N957" s="153"/>
      <c r="O957" s="153"/>
      <c r="T957" s="153"/>
      <c r="U957" s="153"/>
      <c r="Z957" s="153"/>
      <c r="AA957" s="153"/>
      <c r="AF957" s="153"/>
      <c r="AG957" s="153"/>
      <c r="AL957" s="153"/>
      <c r="AM957" s="153"/>
      <c r="AR957" s="153"/>
      <c r="AS957" s="153"/>
      <c r="AX957" s="153"/>
      <c r="AY957" s="153"/>
      <c r="BD957" s="153"/>
      <c r="BE957" s="153"/>
      <c r="BF957" s="153"/>
    </row>
    <row r="958" ht="15.75" customHeight="1">
      <c r="B958" s="153"/>
      <c r="C958" s="153"/>
      <c r="H958" s="153"/>
      <c r="I958" s="153"/>
      <c r="N958" s="153"/>
      <c r="O958" s="153"/>
      <c r="T958" s="153"/>
      <c r="U958" s="153"/>
      <c r="Z958" s="153"/>
      <c r="AA958" s="153"/>
      <c r="AF958" s="153"/>
      <c r="AG958" s="153"/>
      <c r="AL958" s="153"/>
      <c r="AM958" s="153"/>
      <c r="AR958" s="153"/>
      <c r="AS958" s="153"/>
      <c r="AX958" s="153"/>
      <c r="AY958" s="153"/>
      <c r="BD958" s="153"/>
      <c r="BE958" s="153"/>
      <c r="BF958" s="153"/>
    </row>
    <row r="959" ht="15.75" customHeight="1">
      <c r="B959" s="153"/>
      <c r="C959" s="153"/>
      <c r="H959" s="153"/>
      <c r="I959" s="153"/>
      <c r="N959" s="153"/>
      <c r="O959" s="153"/>
      <c r="T959" s="153"/>
      <c r="U959" s="153"/>
      <c r="Z959" s="153"/>
      <c r="AA959" s="153"/>
      <c r="AF959" s="153"/>
      <c r="AG959" s="153"/>
      <c r="AL959" s="153"/>
      <c r="AM959" s="153"/>
      <c r="AR959" s="153"/>
      <c r="AS959" s="153"/>
      <c r="AX959" s="153"/>
      <c r="AY959" s="153"/>
      <c r="BD959" s="153"/>
      <c r="BE959" s="153"/>
      <c r="BF959" s="153"/>
    </row>
    <row r="960" ht="15.75" customHeight="1">
      <c r="B960" s="153"/>
      <c r="C960" s="153"/>
      <c r="H960" s="153"/>
      <c r="I960" s="153"/>
      <c r="N960" s="153"/>
      <c r="O960" s="153"/>
      <c r="T960" s="153"/>
      <c r="U960" s="153"/>
      <c r="Z960" s="153"/>
      <c r="AA960" s="153"/>
      <c r="AF960" s="153"/>
      <c r="AG960" s="153"/>
      <c r="AL960" s="153"/>
      <c r="AM960" s="153"/>
      <c r="AR960" s="153"/>
      <c r="AS960" s="153"/>
      <c r="AX960" s="153"/>
      <c r="AY960" s="153"/>
      <c r="BD960" s="153"/>
      <c r="BE960" s="153"/>
      <c r="BF960" s="153"/>
    </row>
    <row r="961" ht="15.75" customHeight="1">
      <c r="B961" s="153"/>
      <c r="C961" s="153"/>
      <c r="H961" s="153"/>
      <c r="I961" s="153"/>
      <c r="N961" s="153"/>
      <c r="O961" s="153"/>
      <c r="T961" s="153"/>
      <c r="U961" s="153"/>
      <c r="Z961" s="153"/>
      <c r="AA961" s="153"/>
      <c r="AF961" s="153"/>
      <c r="AG961" s="153"/>
      <c r="AL961" s="153"/>
      <c r="AM961" s="153"/>
      <c r="AR961" s="153"/>
      <c r="AS961" s="153"/>
      <c r="AX961" s="153"/>
      <c r="AY961" s="153"/>
      <c r="BD961" s="153"/>
      <c r="BE961" s="153"/>
      <c r="BF961" s="153"/>
    </row>
    <row r="962" ht="15.75" customHeight="1">
      <c r="B962" s="153"/>
      <c r="C962" s="153"/>
      <c r="H962" s="153"/>
      <c r="I962" s="153"/>
      <c r="N962" s="153"/>
      <c r="O962" s="153"/>
      <c r="T962" s="153"/>
      <c r="U962" s="153"/>
      <c r="Z962" s="153"/>
      <c r="AA962" s="153"/>
      <c r="AF962" s="153"/>
      <c r="AG962" s="153"/>
      <c r="AL962" s="153"/>
      <c r="AM962" s="153"/>
      <c r="AR962" s="153"/>
      <c r="AS962" s="153"/>
      <c r="AX962" s="153"/>
      <c r="AY962" s="153"/>
      <c r="BD962" s="153"/>
      <c r="BE962" s="153"/>
      <c r="BF962" s="153"/>
    </row>
    <row r="963" ht="15.75" customHeight="1">
      <c r="B963" s="153"/>
      <c r="C963" s="153"/>
      <c r="H963" s="153"/>
      <c r="I963" s="153"/>
      <c r="N963" s="153"/>
      <c r="O963" s="153"/>
      <c r="T963" s="153"/>
      <c r="U963" s="153"/>
      <c r="Z963" s="153"/>
      <c r="AA963" s="153"/>
      <c r="AF963" s="153"/>
      <c r="AG963" s="153"/>
      <c r="AL963" s="153"/>
      <c r="AM963" s="153"/>
      <c r="AR963" s="153"/>
      <c r="AS963" s="153"/>
      <c r="AX963" s="153"/>
      <c r="AY963" s="153"/>
      <c r="BD963" s="153"/>
      <c r="BE963" s="153"/>
      <c r="BF963" s="153"/>
    </row>
    <row r="964" ht="15.75" customHeight="1">
      <c r="B964" s="153"/>
      <c r="C964" s="153"/>
      <c r="H964" s="153"/>
      <c r="I964" s="153"/>
      <c r="N964" s="153"/>
      <c r="O964" s="153"/>
      <c r="T964" s="153"/>
      <c r="U964" s="153"/>
      <c r="Z964" s="153"/>
      <c r="AA964" s="153"/>
      <c r="AF964" s="153"/>
      <c r="AG964" s="153"/>
      <c r="AL964" s="153"/>
      <c r="AM964" s="153"/>
      <c r="AR964" s="153"/>
      <c r="AS964" s="153"/>
      <c r="AX964" s="153"/>
      <c r="AY964" s="153"/>
      <c r="BD964" s="153"/>
      <c r="BE964" s="153"/>
      <c r="BF964" s="153"/>
    </row>
    <row r="965" ht="15.75" customHeight="1">
      <c r="B965" s="153"/>
      <c r="C965" s="153"/>
      <c r="H965" s="153"/>
      <c r="I965" s="153"/>
      <c r="N965" s="153"/>
      <c r="O965" s="153"/>
      <c r="T965" s="153"/>
      <c r="U965" s="153"/>
      <c r="Z965" s="153"/>
      <c r="AA965" s="153"/>
      <c r="AF965" s="153"/>
      <c r="AG965" s="153"/>
      <c r="AL965" s="153"/>
      <c r="AM965" s="153"/>
      <c r="AR965" s="153"/>
      <c r="AS965" s="153"/>
      <c r="AX965" s="153"/>
      <c r="AY965" s="153"/>
      <c r="BD965" s="153"/>
      <c r="BE965" s="153"/>
      <c r="BF965" s="153"/>
    </row>
    <row r="966" ht="15.75" customHeight="1">
      <c r="B966" s="153"/>
      <c r="C966" s="153"/>
      <c r="H966" s="153"/>
      <c r="I966" s="153"/>
      <c r="N966" s="153"/>
      <c r="O966" s="153"/>
      <c r="T966" s="153"/>
      <c r="U966" s="153"/>
      <c r="Z966" s="153"/>
      <c r="AA966" s="153"/>
      <c r="AF966" s="153"/>
      <c r="AG966" s="153"/>
      <c r="AL966" s="153"/>
      <c r="AM966" s="153"/>
      <c r="AR966" s="153"/>
      <c r="AS966" s="153"/>
      <c r="AX966" s="153"/>
      <c r="AY966" s="153"/>
      <c r="BD966" s="153"/>
      <c r="BE966" s="153"/>
      <c r="BF966" s="153"/>
    </row>
    <row r="967" ht="15.75" customHeight="1">
      <c r="B967" s="153"/>
      <c r="C967" s="153"/>
      <c r="H967" s="153"/>
      <c r="I967" s="153"/>
      <c r="N967" s="153"/>
      <c r="O967" s="153"/>
      <c r="T967" s="153"/>
      <c r="U967" s="153"/>
      <c r="Z967" s="153"/>
      <c r="AA967" s="153"/>
      <c r="AF967" s="153"/>
      <c r="AG967" s="153"/>
      <c r="AL967" s="153"/>
      <c r="AM967" s="153"/>
      <c r="AR967" s="153"/>
      <c r="AS967" s="153"/>
      <c r="AX967" s="153"/>
      <c r="AY967" s="153"/>
      <c r="BD967" s="153"/>
      <c r="BE967" s="153"/>
      <c r="BF967" s="153"/>
    </row>
    <row r="968" ht="15.75" customHeight="1">
      <c r="B968" s="153"/>
      <c r="C968" s="153"/>
      <c r="H968" s="153"/>
      <c r="I968" s="153"/>
      <c r="N968" s="153"/>
      <c r="O968" s="153"/>
      <c r="T968" s="153"/>
      <c r="U968" s="153"/>
      <c r="Z968" s="153"/>
      <c r="AA968" s="153"/>
      <c r="AF968" s="153"/>
      <c r="AG968" s="153"/>
      <c r="AL968" s="153"/>
      <c r="AM968" s="153"/>
      <c r="AR968" s="153"/>
      <c r="AS968" s="153"/>
      <c r="AX968" s="153"/>
      <c r="AY968" s="153"/>
      <c r="BD968" s="153"/>
      <c r="BE968" s="153"/>
      <c r="BF968" s="153"/>
    </row>
    <row r="969" ht="15.75" customHeight="1">
      <c r="B969" s="153"/>
      <c r="C969" s="153"/>
      <c r="H969" s="153"/>
      <c r="I969" s="153"/>
      <c r="N969" s="153"/>
      <c r="O969" s="153"/>
      <c r="T969" s="153"/>
      <c r="U969" s="153"/>
      <c r="Z969" s="153"/>
      <c r="AA969" s="153"/>
      <c r="AF969" s="153"/>
      <c r="AG969" s="153"/>
      <c r="AL969" s="153"/>
      <c r="AM969" s="153"/>
      <c r="AR969" s="153"/>
      <c r="AS969" s="153"/>
      <c r="AX969" s="153"/>
      <c r="AY969" s="153"/>
      <c r="BD969" s="153"/>
      <c r="BE969" s="153"/>
      <c r="BF969" s="153"/>
    </row>
    <row r="970" ht="15.75" customHeight="1">
      <c r="B970" s="153"/>
      <c r="C970" s="153"/>
      <c r="H970" s="153"/>
      <c r="I970" s="153"/>
      <c r="N970" s="153"/>
      <c r="O970" s="153"/>
      <c r="T970" s="153"/>
      <c r="U970" s="153"/>
      <c r="Z970" s="153"/>
      <c r="AA970" s="153"/>
      <c r="AF970" s="153"/>
      <c r="AG970" s="153"/>
      <c r="AL970" s="153"/>
      <c r="AM970" s="153"/>
      <c r="AR970" s="153"/>
      <c r="AS970" s="153"/>
      <c r="AX970" s="153"/>
      <c r="AY970" s="153"/>
      <c r="BD970" s="153"/>
      <c r="BE970" s="153"/>
      <c r="BF970" s="153"/>
    </row>
    <row r="971" ht="15.75" customHeight="1">
      <c r="B971" s="153"/>
      <c r="C971" s="153"/>
      <c r="H971" s="153"/>
      <c r="I971" s="153"/>
      <c r="N971" s="153"/>
      <c r="O971" s="153"/>
      <c r="T971" s="153"/>
      <c r="U971" s="153"/>
      <c r="Z971" s="153"/>
      <c r="AA971" s="153"/>
      <c r="AF971" s="153"/>
      <c r="AG971" s="153"/>
      <c r="AL971" s="153"/>
      <c r="AM971" s="153"/>
      <c r="AR971" s="153"/>
      <c r="AS971" s="153"/>
      <c r="AX971" s="153"/>
      <c r="AY971" s="153"/>
      <c r="BD971" s="153"/>
      <c r="BE971" s="153"/>
      <c r="BF971" s="153"/>
    </row>
    <row r="972" ht="15.75" customHeight="1">
      <c r="B972" s="153"/>
      <c r="C972" s="153"/>
      <c r="H972" s="153"/>
      <c r="I972" s="153"/>
      <c r="N972" s="153"/>
      <c r="O972" s="153"/>
      <c r="T972" s="153"/>
      <c r="U972" s="153"/>
      <c r="Z972" s="153"/>
      <c r="AA972" s="153"/>
      <c r="AF972" s="153"/>
      <c r="AG972" s="153"/>
      <c r="AL972" s="153"/>
      <c r="AM972" s="153"/>
      <c r="AR972" s="153"/>
      <c r="AS972" s="153"/>
      <c r="AX972" s="153"/>
      <c r="AY972" s="153"/>
      <c r="BD972" s="153"/>
      <c r="BE972" s="153"/>
      <c r="BF972" s="153"/>
    </row>
    <row r="973" ht="15.75" customHeight="1">
      <c r="B973" s="153"/>
      <c r="C973" s="153"/>
      <c r="H973" s="153"/>
      <c r="I973" s="153"/>
      <c r="N973" s="153"/>
      <c r="O973" s="153"/>
      <c r="T973" s="153"/>
      <c r="U973" s="153"/>
      <c r="Z973" s="153"/>
      <c r="AA973" s="153"/>
      <c r="AF973" s="153"/>
      <c r="AG973" s="153"/>
      <c r="AL973" s="153"/>
      <c r="AM973" s="153"/>
      <c r="AR973" s="153"/>
      <c r="AS973" s="153"/>
      <c r="AX973" s="153"/>
      <c r="AY973" s="153"/>
      <c r="BD973" s="153"/>
      <c r="BE973" s="153"/>
      <c r="BF973" s="153"/>
    </row>
    <row r="974" ht="15.75" customHeight="1">
      <c r="B974" s="153"/>
      <c r="C974" s="153"/>
      <c r="H974" s="153"/>
      <c r="I974" s="153"/>
      <c r="N974" s="153"/>
      <c r="O974" s="153"/>
      <c r="T974" s="153"/>
      <c r="U974" s="153"/>
      <c r="Z974" s="153"/>
      <c r="AA974" s="153"/>
      <c r="AF974" s="153"/>
      <c r="AG974" s="153"/>
      <c r="AL974" s="153"/>
      <c r="AM974" s="153"/>
      <c r="AR974" s="153"/>
      <c r="AS974" s="153"/>
      <c r="AX974" s="153"/>
      <c r="AY974" s="153"/>
      <c r="BD974" s="153"/>
      <c r="BE974" s="153"/>
      <c r="BF974" s="153"/>
    </row>
    <row r="975" ht="15.75" customHeight="1">
      <c r="B975" s="153"/>
      <c r="C975" s="153"/>
      <c r="H975" s="153"/>
      <c r="I975" s="153"/>
      <c r="N975" s="153"/>
      <c r="O975" s="153"/>
      <c r="T975" s="153"/>
      <c r="U975" s="153"/>
      <c r="Z975" s="153"/>
      <c r="AA975" s="153"/>
      <c r="AF975" s="153"/>
      <c r="AG975" s="153"/>
      <c r="AL975" s="153"/>
      <c r="AM975" s="153"/>
      <c r="AR975" s="153"/>
      <c r="AS975" s="153"/>
      <c r="AX975" s="153"/>
      <c r="AY975" s="153"/>
      <c r="BD975" s="153"/>
      <c r="BE975" s="153"/>
      <c r="BF975" s="153"/>
    </row>
    <row r="976" ht="15.75" customHeight="1">
      <c r="B976" s="153"/>
      <c r="C976" s="153"/>
      <c r="H976" s="153"/>
      <c r="I976" s="153"/>
      <c r="N976" s="153"/>
      <c r="O976" s="153"/>
      <c r="T976" s="153"/>
      <c r="U976" s="153"/>
      <c r="Z976" s="153"/>
      <c r="AA976" s="153"/>
      <c r="AF976" s="153"/>
      <c r="AG976" s="153"/>
      <c r="AL976" s="153"/>
      <c r="AM976" s="153"/>
      <c r="AR976" s="153"/>
      <c r="AS976" s="153"/>
      <c r="AX976" s="153"/>
      <c r="AY976" s="153"/>
      <c r="BD976" s="153"/>
      <c r="BE976" s="153"/>
      <c r="BF976" s="153"/>
    </row>
    <row r="977" ht="15.75" customHeight="1">
      <c r="B977" s="153"/>
      <c r="C977" s="153"/>
      <c r="H977" s="153"/>
      <c r="I977" s="153"/>
      <c r="N977" s="153"/>
      <c r="O977" s="153"/>
      <c r="T977" s="153"/>
      <c r="U977" s="153"/>
      <c r="Z977" s="153"/>
      <c r="AA977" s="153"/>
      <c r="AF977" s="153"/>
      <c r="AG977" s="153"/>
      <c r="AL977" s="153"/>
      <c r="AM977" s="153"/>
      <c r="AR977" s="153"/>
      <c r="AS977" s="153"/>
      <c r="AX977" s="153"/>
      <c r="AY977" s="153"/>
      <c r="BD977" s="153"/>
      <c r="BE977" s="153"/>
      <c r="BF977" s="153"/>
    </row>
    <row r="978" ht="15.75" customHeight="1">
      <c r="B978" s="153"/>
      <c r="C978" s="153"/>
      <c r="H978" s="153"/>
      <c r="I978" s="153"/>
      <c r="N978" s="153"/>
      <c r="O978" s="153"/>
      <c r="T978" s="153"/>
      <c r="U978" s="153"/>
      <c r="Z978" s="153"/>
      <c r="AA978" s="153"/>
      <c r="AF978" s="153"/>
      <c r="AG978" s="153"/>
      <c r="AL978" s="153"/>
      <c r="AM978" s="153"/>
      <c r="AR978" s="153"/>
      <c r="AS978" s="153"/>
      <c r="AX978" s="153"/>
      <c r="AY978" s="153"/>
      <c r="BD978" s="153"/>
      <c r="BE978" s="153"/>
      <c r="BF978" s="153"/>
    </row>
    <row r="979" ht="15.75" customHeight="1">
      <c r="B979" s="153"/>
      <c r="C979" s="153"/>
      <c r="H979" s="153"/>
      <c r="I979" s="153"/>
      <c r="N979" s="153"/>
      <c r="O979" s="153"/>
      <c r="T979" s="153"/>
      <c r="U979" s="153"/>
      <c r="Z979" s="153"/>
      <c r="AA979" s="153"/>
      <c r="AF979" s="153"/>
      <c r="AG979" s="153"/>
      <c r="AL979" s="153"/>
      <c r="AM979" s="153"/>
      <c r="AR979" s="153"/>
      <c r="AS979" s="153"/>
      <c r="AX979" s="153"/>
      <c r="AY979" s="153"/>
      <c r="BD979" s="153"/>
      <c r="BE979" s="153"/>
      <c r="BF979" s="153"/>
    </row>
    <row r="980" ht="15.75" customHeight="1">
      <c r="B980" s="153"/>
      <c r="C980" s="153"/>
      <c r="H980" s="153"/>
      <c r="I980" s="153"/>
      <c r="N980" s="153"/>
      <c r="O980" s="153"/>
      <c r="T980" s="153"/>
      <c r="U980" s="153"/>
      <c r="Z980" s="153"/>
      <c r="AA980" s="153"/>
      <c r="AF980" s="153"/>
      <c r="AG980" s="153"/>
      <c r="AL980" s="153"/>
      <c r="AM980" s="153"/>
      <c r="AR980" s="153"/>
      <c r="AS980" s="153"/>
      <c r="AX980" s="153"/>
      <c r="AY980" s="153"/>
      <c r="BD980" s="153"/>
      <c r="BE980" s="153"/>
      <c r="BF980" s="153"/>
    </row>
    <row r="981" ht="15.75" customHeight="1">
      <c r="B981" s="153"/>
      <c r="C981" s="153"/>
      <c r="H981" s="153"/>
      <c r="I981" s="153"/>
      <c r="N981" s="153"/>
      <c r="O981" s="153"/>
      <c r="T981" s="153"/>
      <c r="U981" s="153"/>
      <c r="Z981" s="153"/>
      <c r="AA981" s="153"/>
      <c r="AF981" s="153"/>
      <c r="AG981" s="153"/>
      <c r="AL981" s="153"/>
      <c r="AM981" s="153"/>
      <c r="AR981" s="153"/>
      <c r="AS981" s="153"/>
      <c r="AX981" s="153"/>
      <c r="AY981" s="153"/>
      <c r="BD981" s="153"/>
      <c r="BE981" s="153"/>
      <c r="BF981" s="153"/>
    </row>
    <row r="982" ht="15.75" customHeight="1">
      <c r="B982" s="153"/>
      <c r="C982" s="153"/>
      <c r="H982" s="153"/>
      <c r="I982" s="153"/>
      <c r="N982" s="153"/>
      <c r="O982" s="153"/>
      <c r="T982" s="153"/>
      <c r="U982" s="153"/>
      <c r="Z982" s="153"/>
      <c r="AA982" s="153"/>
      <c r="AF982" s="153"/>
      <c r="AG982" s="153"/>
      <c r="AL982" s="153"/>
      <c r="AM982" s="153"/>
      <c r="AR982" s="153"/>
      <c r="AS982" s="153"/>
      <c r="AX982" s="153"/>
      <c r="AY982" s="153"/>
      <c r="BD982" s="153"/>
      <c r="BE982" s="153"/>
      <c r="BF982" s="153"/>
    </row>
    <row r="983" ht="15.75" customHeight="1">
      <c r="B983" s="153"/>
      <c r="C983" s="153"/>
      <c r="H983" s="153"/>
      <c r="I983" s="153"/>
      <c r="N983" s="153"/>
      <c r="O983" s="153"/>
      <c r="T983" s="153"/>
      <c r="U983" s="153"/>
      <c r="Z983" s="153"/>
      <c r="AA983" s="153"/>
      <c r="AF983" s="153"/>
      <c r="AG983" s="153"/>
      <c r="AL983" s="153"/>
      <c r="AM983" s="153"/>
      <c r="AR983" s="153"/>
      <c r="AS983" s="153"/>
      <c r="AX983" s="153"/>
      <c r="AY983" s="153"/>
      <c r="BD983" s="153"/>
      <c r="BE983" s="153"/>
      <c r="BF983" s="153"/>
    </row>
    <row r="984" ht="15.75" customHeight="1">
      <c r="B984" s="153"/>
      <c r="C984" s="153"/>
      <c r="H984" s="153"/>
      <c r="I984" s="153"/>
      <c r="N984" s="153"/>
      <c r="O984" s="153"/>
      <c r="T984" s="153"/>
      <c r="U984" s="153"/>
      <c r="Z984" s="153"/>
      <c r="AA984" s="153"/>
      <c r="AF984" s="153"/>
      <c r="AG984" s="153"/>
      <c r="AL984" s="153"/>
      <c r="AM984" s="153"/>
      <c r="AR984" s="153"/>
      <c r="AS984" s="153"/>
      <c r="AX984" s="153"/>
      <c r="AY984" s="153"/>
      <c r="BD984" s="153"/>
      <c r="BE984" s="153"/>
      <c r="BF984" s="153"/>
    </row>
    <row r="985" ht="15.75" customHeight="1">
      <c r="B985" s="153"/>
      <c r="C985" s="153"/>
      <c r="H985" s="153"/>
      <c r="I985" s="153"/>
      <c r="N985" s="153"/>
      <c r="O985" s="153"/>
      <c r="T985" s="153"/>
      <c r="U985" s="153"/>
      <c r="Z985" s="153"/>
      <c r="AA985" s="153"/>
      <c r="AF985" s="153"/>
      <c r="AG985" s="153"/>
      <c r="AL985" s="153"/>
      <c r="AM985" s="153"/>
      <c r="AR985" s="153"/>
      <c r="AS985" s="153"/>
      <c r="AX985" s="153"/>
      <c r="AY985" s="153"/>
      <c r="BD985" s="153"/>
      <c r="BE985" s="153"/>
      <c r="BF985" s="153"/>
    </row>
    <row r="986" ht="15.75" customHeight="1">
      <c r="B986" s="153"/>
      <c r="C986" s="153"/>
      <c r="H986" s="153"/>
      <c r="I986" s="153"/>
      <c r="N986" s="153"/>
      <c r="O986" s="153"/>
      <c r="T986" s="153"/>
      <c r="U986" s="153"/>
      <c r="Z986" s="153"/>
      <c r="AA986" s="153"/>
      <c r="AF986" s="153"/>
      <c r="AG986" s="153"/>
      <c r="AL986" s="153"/>
      <c r="AM986" s="153"/>
      <c r="AR986" s="153"/>
      <c r="AS986" s="153"/>
      <c r="AX986" s="153"/>
      <c r="AY986" s="153"/>
      <c r="BD986" s="153"/>
      <c r="BE986" s="153"/>
      <c r="BF986" s="153"/>
    </row>
    <row r="987" ht="15.75" customHeight="1">
      <c r="B987" s="153"/>
      <c r="C987" s="153"/>
      <c r="H987" s="153"/>
      <c r="I987" s="153"/>
      <c r="N987" s="153"/>
      <c r="O987" s="153"/>
      <c r="T987" s="153"/>
      <c r="U987" s="153"/>
      <c r="Z987" s="153"/>
      <c r="AA987" s="153"/>
      <c r="AF987" s="153"/>
      <c r="AG987" s="153"/>
      <c r="AL987" s="153"/>
      <c r="AM987" s="153"/>
      <c r="AR987" s="153"/>
      <c r="AS987" s="153"/>
      <c r="AX987" s="153"/>
      <c r="AY987" s="153"/>
      <c r="BD987" s="153"/>
      <c r="BE987" s="153"/>
      <c r="BF987" s="153"/>
    </row>
    <row r="988" ht="15.75" customHeight="1">
      <c r="B988" s="153"/>
      <c r="C988" s="153"/>
      <c r="H988" s="153"/>
      <c r="I988" s="153"/>
      <c r="N988" s="153"/>
      <c r="O988" s="153"/>
      <c r="T988" s="153"/>
      <c r="U988" s="153"/>
      <c r="Z988" s="153"/>
      <c r="AA988" s="153"/>
      <c r="AF988" s="153"/>
      <c r="AG988" s="153"/>
      <c r="AL988" s="153"/>
      <c r="AM988" s="153"/>
      <c r="AR988" s="153"/>
      <c r="AS988" s="153"/>
      <c r="AX988" s="153"/>
      <c r="AY988" s="153"/>
      <c r="BD988" s="153"/>
      <c r="BE988" s="153"/>
      <c r="BF988" s="153"/>
    </row>
    <row r="989" ht="15.75" customHeight="1">
      <c r="B989" s="153"/>
      <c r="C989" s="153"/>
      <c r="H989" s="153"/>
      <c r="I989" s="153"/>
      <c r="N989" s="153"/>
      <c r="O989" s="153"/>
      <c r="T989" s="153"/>
      <c r="U989" s="153"/>
      <c r="Z989" s="153"/>
      <c r="AA989" s="153"/>
      <c r="AF989" s="153"/>
      <c r="AG989" s="153"/>
      <c r="AL989" s="153"/>
      <c r="AM989" s="153"/>
      <c r="AR989" s="153"/>
      <c r="AS989" s="153"/>
      <c r="AX989" s="153"/>
      <c r="AY989" s="153"/>
      <c r="BD989" s="153"/>
      <c r="BE989" s="153"/>
      <c r="BF989" s="153"/>
    </row>
    <row r="990" ht="15.75" customHeight="1">
      <c r="B990" s="153"/>
      <c r="C990" s="153"/>
      <c r="H990" s="153"/>
      <c r="I990" s="153"/>
      <c r="N990" s="153"/>
      <c r="O990" s="153"/>
      <c r="T990" s="153"/>
      <c r="U990" s="153"/>
      <c r="Z990" s="153"/>
      <c r="AA990" s="153"/>
      <c r="AF990" s="153"/>
      <c r="AG990" s="153"/>
      <c r="AL990" s="153"/>
      <c r="AM990" s="153"/>
      <c r="AR990" s="153"/>
      <c r="AS990" s="153"/>
      <c r="AX990" s="153"/>
      <c r="AY990" s="153"/>
      <c r="BD990" s="153"/>
      <c r="BE990" s="153"/>
      <c r="BF990" s="153"/>
    </row>
    <row r="991" ht="15.75" customHeight="1">
      <c r="B991" s="153"/>
      <c r="C991" s="153"/>
      <c r="H991" s="153"/>
      <c r="I991" s="153"/>
      <c r="N991" s="153"/>
      <c r="O991" s="153"/>
      <c r="T991" s="153"/>
      <c r="U991" s="153"/>
      <c r="Z991" s="153"/>
      <c r="AA991" s="153"/>
      <c r="AF991" s="153"/>
      <c r="AG991" s="153"/>
      <c r="AL991" s="153"/>
      <c r="AM991" s="153"/>
      <c r="AR991" s="153"/>
      <c r="AS991" s="153"/>
      <c r="AX991" s="153"/>
      <c r="AY991" s="153"/>
      <c r="BD991" s="153"/>
      <c r="BE991" s="153"/>
      <c r="BF991" s="153"/>
    </row>
    <row r="992" ht="15.75" customHeight="1">
      <c r="B992" s="153"/>
      <c r="C992" s="153"/>
      <c r="H992" s="153"/>
      <c r="I992" s="153"/>
      <c r="N992" s="153"/>
      <c r="O992" s="153"/>
      <c r="T992" s="153"/>
      <c r="U992" s="153"/>
      <c r="Z992" s="153"/>
      <c r="AA992" s="153"/>
      <c r="AF992" s="153"/>
      <c r="AG992" s="153"/>
      <c r="AL992" s="153"/>
      <c r="AM992" s="153"/>
      <c r="AR992" s="153"/>
      <c r="AS992" s="153"/>
      <c r="AX992" s="153"/>
      <c r="AY992" s="153"/>
      <c r="BD992" s="153"/>
      <c r="BE992" s="153"/>
      <c r="BF992" s="153"/>
    </row>
    <row r="993" ht="15.75" customHeight="1">
      <c r="B993" s="153"/>
      <c r="C993" s="153"/>
      <c r="H993" s="153"/>
      <c r="I993" s="153"/>
      <c r="N993" s="153"/>
      <c r="O993" s="153"/>
      <c r="T993" s="153"/>
      <c r="U993" s="153"/>
      <c r="Z993" s="153"/>
      <c r="AA993" s="153"/>
      <c r="AF993" s="153"/>
      <c r="AG993" s="153"/>
      <c r="AL993" s="153"/>
      <c r="AM993" s="153"/>
      <c r="AR993" s="153"/>
      <c r="AS993" s="153"/>
      <c r="AX993" s="153"/>
      <c r="AY993" s="153"/>
      <c r="BD993" s="153"/>
      <c r="BE993" s="153"/>
      <c r="BF993" s="153"/>
    </row>
    <row r="994" ht="15.75" customHeight="1">
      <c r="B994" s="153"/>
      <c r="C994" s="153"/>
      <c r="H994" s="153"/>
      <c r="I994" s="153"/>
      <c r="N994" s="153"/>
      <c r="O994" s="153"/>
      <c r="T994" s="153"/>
      <c r="U994" s="153"/>
      <c r="Z994" s="153"/>
      <c r="AA994" s="153"/>
      <c r="AF994" s="153"/>
      <c r="AG994" s="153"/>
      <c r="AL994" s="153"/>
      <c r="AM994" s="153"/>
      <c r="AR994" s="153"/>
      <c r="AS994" s="153"/>
      <c r="AX994" s="153"/>
      <c r="AY994" s="153"/>
      <c r="BD994" s="153"/>
      <c r="BE994" s="153"/>
      <c r="BF994" s="153"/>
    </row>
    <row r="995" ht="15.75" customHeight="1">
      <c r="B995" s="153"/>
      <c r="C995" s="153"/>
      <c r="H995" s="153"/>
      <c r="I995" s="153"/>
      <c r="N995" s="153"/>
      <c r="O995" s="153"/>
      <c r="T995" s="153"/>
      <c r="U995" s="153"/>
      <c r="Z995" s="153"/>
      <c r="AA995" s="153"/>
      <c r="AF995" s="153"/>
      <c r="AG995" s="153"/>
      <c r="AL995" s="153"/>
      <c r="AM995" s="153"/>
      <c r="AR995" s="153"/>
      <c r="AS995" s="153"/>
      <c r="AX995" s="153"/>
      <c r="AY995" s="153"/>
      <c r="BD995" s="153"/>
      <c r="BE995" s="153"/>
      <c r="BF995" s="153"/>
    </row>
    <row r="996" ht="15.75" customHeight="1">
      <c r="B996" s="153"/>
      <c r="C996" s="153"/>
      <c r="H996" s="153"/>
      <c r="I996" s="153"/>
      <c r="N996" s="153"/>
      <c r="O996" s="153"/>
      <c r="T996" s="153"/>
      <c r="U996" s="153"/>
      <c r="Z996" s="153"/>
      <c r="AA996" s="153"/>
      <c r="AF996" s="153"/>
      <c r="AG996" s="153"/>
      <c r="AL996" s="153"/>
      <c r="AM996" s="153"/>
      <c r="AR996" s="153"/>
      <c r="AS996" s="153"/>
      <c r="AX996" s="153"/>
      <c r="AY996" s="153"/>
      <c r="BD996" s="153"/>
      <c r="BE996" s="153"/>
      <c r="BF996" s="153"/>
    </row>
    <row r="997" ht="15.75" customHeight="1">
      <c r="B997" s="153"/>
      <c r="C997" s="153"/>
      <c r="H997" s="153"/>
      <c r="I997" s="153"/>
      <c r="N997" s="153"/>
      <c r="O997" s="153"/>
      <c r="T997" s="153"/>
      <c r="U997" s="153"/>
      <c r="Z997" s="153"/>
      <c r="AA997" s="153"/>
      <c r="AF997" s="153"/>
      <c r="AG997" s="153"/>
      <c r="AL997" s="153"/>
      <c r="AM997" s="153"/>
      <c r="AR997" s="153"/>
      <c r="AS997" s="153"/>
      <c r="AX997" s="153"/>
      <c r="AY997" s="153"/>
      <c r="BD997" s="153"/>
      <c r="BE997" s="153"/>
      <c r="BF997" s="153"/>
    </row>
    <row r="998" ht="15.75" customHeight="1">
      <c r="B998" s="153"/>
      <c r="C998" s="153"/>
      <c r="H998" s="153"/>
      <c r="I998" s="153"/>
      <c r="N998" s="153"/>
      <c r="O998" s="153"/>
      <c r="T998" s="153"/>
      <c r="U998" s="153"/>
      <c r="Z998" s="153"/>
      <c r="AA998" s="153"/>
      <c r="AF998" s="153"/>
      <c r="AG998" s="153"/>
      <c r="AL998" s="153"/>
      <c r="AM998" s="153"/>
      <c r="AR998" s="153"/>
      <c r="AS998" s="153"/>
      <c r="AX998" s="153"/>
      <c r="AY998" s="153"/>
      <c r="BD998" s="153"/>
      <c r="BE998" s="153"/>
      <c r="BF998" s="153"/>
    </row>
    <row r="999" ht="15.75" customHeight="1">
      <c r="B999" s="153"/>
      <c r="C999" s="153"/>
      <c r="H999" s="153"/>
      <c r="I999" s="153"/>
      <c r="N999" s="153"/>
      <c r="O999" s="153"/>
      <c r="T999" s="153"/>
      <c r="U999" s="153"/>
      <c r="Z999" s="153"/>
      <c r="AA999" s="153"/>
      <c r="AF999" s="153"/>
      <c r="AG999" s="153"/>
      <c r="AL999" s="153"/>
      <c r="AM999" s="153"/>
      <c r="AR999" s="153"/>
      <c r="AS999" s="153"/>
      <c r="AX999" s="153"/>
      <c r="AY999" s="153"/>
      <c r="BD999" s="153"/>
      <c r="BE999" s="153"/>
      <c r="BF999" s="153"/>
    </row>
    <row r="1000" ht="15.75" customHeight="1">
      <c r="B1000" s="153"/>
      <c r="C1000" s="153"/>
      <c r="H1000" s="153"/>
      <c r="I1000" s="153"/>
      <c r="N1000" s="153"/>
      <c r="O1000" s="153"/>
      <c r="T1000" s="153"/>
      <c r="U1000" s="153"/>
      <c r="Z1000" s="153"/>
      <c r="AA1000" s="153"/>
      <c r="AF1000" s="153"/>
      <c r="AG1000" s="153"/>
      <c r="AL1000" s="153"/>
      <c r="AM1000" s="153"/>
      <c r="AR1000" s="153"/>
      <c r="AS1000" s="153"/>
      <c r="AX1000" s="153"/>
      <c r="AY1000" s="153"/>
      <c r="BD1000" s="153"/>
      <c r="BE1000" s="153"/>
      <c r="BF1000" s="153"/>
    </row>
  </sheetData>
  <mergeCells count="19">
    <mergeCell ref="AR3:AV3"/>
    <mergeCell ref="AX3:BB3"/>
    <mergeCell ref="BD3:BD4"/>
    <mergeCell ref="BE3:BE4"/>
    <mergeCell ref="BF3:BF4"/>
    <mergeCell ref="BG3:BG4"/>
    <mergeCell ref="A64:I64"/>
    <mergeCell ref="A65:I65"/>
    <mergeCell ref="A66:I66"/>
    <mergeCell ref="A68:E68"/>
    <mergeCell ref="A69:E69"/>
    <mergeCell ref="A71:B71"/>
    <mergeCell ref="B3:F3"/>
    <mergeCell ref="H3:L3"/>
    <mergeCell ref="N3:R3"/>
    <mergeCell ref="T3:X3"/>
    <mergeCell ref="Z3:AD3"/>
    <mergeCell ref="AF3:AJ3"/>
    <mergeCell ref="AL3:AP3"/>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2013-06-14T19:30:59Z</dcterms:created>
  <dc:creator>wendy</dc:creator>
</cp:coreProperties>
</file>